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240" windowHeight="7485"/>
  </bookViews>
  <sheets>
    <sheet name="Especificações RAIS" sheetId="1" r:id="rId1"/>
    <sheet name="Tabela Principal AmoCac" sheetId="2" r:id="rId2"/>
    <sheet name="Síntese Cadeia AmoCac" sheetId="3" r:id="rId3"/>
    <sheet name="Cadeias AmoCac" sheetId="4" r:id="rId4"/>
    <sheet name="Síntese Setor AmoCac" sheetId="5" r:id="rId5"/>
    <sheet name="Síntese Função Dinâmica AmoCac" sheetId="6" r:id="rId6"/>
    <sheet name="Multiplicadores AmoCac" sheetId="7" r:id="rId7"/>
    <sheet name="Estabelecimentos" sheetId="8" r:id="rId8"/>
    <sheet name="Num Empregados Mun AmoCac" sheetId="9" r:id="rId9"/>
  </sheets>
  <externalReferences>
    <externalReference r:id="rId10"/>
  </externalReferences>
  <definedNames>
    <definedName name="___xlfn_STDEV_P">#N/A</definedName>
    <definedName name="__xlfn_STDEV_P">#N/A</definedName>
    <definedName name="_xlnm._FilterDatabase" localSheetId="3" hidden="1">'Cadeias AmoCac'!$A$1:$V$646</definedName>
    <definedName name="_xlnm._FilterDatabase" localSheetId="2" hidden="1">'Síntese Cadeia AmoCac'!$A$6:$I$6</definedName>
    <definedName name="_xlnm._FilterDatabase" localSheetId="1" hidden="1">'Tabela Principal AmoCac'!$A$1:$AL$522</definedName>
  </definedNames>
  <calcPr calcId="125725"/>
</workbook>
</file>

<file path=xl/calcChain.xml><?xml version="1.0" encoding="utf-8"?>
<calcChain xmlns="http://schemas.openxmlformats.org/spreadsheetml/2006/main">
  <c r="D4" i="9"/>
  <c r="E4"/>
  <c r="F4"/>
  <c r="G4"/>
  <c r="C5"/>
  <c r="H5"/>
  <c r="I5"/>
  <c r="F5" s="1"/>
  <c r="J5"/>
  <c r="G5" s="1"/>
  <c r="K5"/>
  <c r="M5"/>
  <c r="N5"/>
  <c r="O5"/>
  <c r="P5"/>
  <c r="Q5"/>
  <c r="R5"/>
  <c r="S5"/>
  <c r="T5"/>
  <c r="U5"/>
  <c r="V5"/>
  <c r="W5"/>
  <c r="X5"/>
  <c r="E5" s="1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BH5"/>
  <c r="BI5"/>
  <c r="D6"/>
  <c r="D5" s="1"/>
  <c r="E6"/>
  <c r="F6"/>
  <c r="G6"/>
  <c r="D7"/>
  <c r="E7"/>
  <c r="F7"/>
  <c r="G7"/>
  <c r="D8"/>
  <c r="E8"/>
  <c r="F8"/>
  <c r="G8"/>
  <c r="D9"/>
  <c r="E9"/>
  <c r="F9"/>
  <c r="G9"/>
  <c r="D10"/>
  <c r="E10"/>
  <c r="F10"/>
  <c r="G10"/>
  <c r="D11"/>
  <c r="E11"/>
  <c r="F11"/>
  <c r="G11"/>
  <c r="D12"/>
  <c r="E12"/>
  <c r="F12"/>
  <c r="G12"/>
  <c r="D13"/>
  <c r="E13"/>
  <c r="F13"/>
  <c r="G13"/>
  <c r="D14"/>
  <c r="E14"/>
  <c r="F14"/>
  <c r="G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D25"/>
  <c r="E25"/>
  <c r="F25"/>
  <c r="G25"/>
  <c r="D26"/>
  <c r="E26"/>
  <c r="F26"/>
  <c r="G26"/>
  <c r="D27"/>
  <c r="E27"/>
  <c r="F27"/>
  <c r="G27"/>
  <c r="D28"/>
  <c r="E28"/>
  <c r="F28"/>
  <c r="G28"/>
  <c r="D29"/>
  <c r="E29"/>
  <c r="F29"/>
  <c r="G29"/>
  <c r="D30"/>
  <c r="E30"/>
  <c r="F30"/>
  <c r="G30"/>
  <c r="D31"/>
  <c r="E31"/>
  <c r="F31"/>
  <c r="G31"/>
  <c r="D32"/>
  <c r="E32"/>
  <c r="F32"/>
  <c r="G32"/>
  <c r="D33"/>
  <c r="E33"/>
  <c r="F33"/>
  <c r="G33"/>
  <c r="D34"/>
  <c r="E34"/>
  <c r="F34"/>
  <c r="G34"/>
  <c r="D35"/>
  <c r="E35"/>
  <c r="F35"/>
  <c r="G35"/>
  <c r="D36"/>
  <c r="E36"/>
  <c r="F36"/>
  <c r="G36"/>
  <c r="D37"/>
  <c r="E37"/>
  <c r="F37"/>
  <c r="G37"/>
  <c r="D38"/>
  <c r="E38"/>
  <c r="F38"/>
  <c r="G38"/>
  <c r="D39"/>
  <c r="E39"/>
  <c r="F39"/>
  <c r="G39"/>
  <c r="D40"/>
  <c r="E40"/>
  <c r="F40"/>
  <c r="G40"/>
  <c r="D41"/>
  <c r="E41"/>
  <c r="F41"/>
  <c r="G41"/>
  <c r="D42"/>
  <c r="E42"/>
  <c r="F42"/>
  <c r="G42"/>
  <c r="D43"/>
  <c r="E43"/>
  <c r="F43"/>
  <c r="G43"/>
  <c r="D44"/>
  <c r="E44"/>
  <c r="F44"/>
  <c r="G44"/>
  <c r="D45"/>
  <c r="E45"/>
  <c r="F45"/>
  <c r="G45"/>
  <c r="D46"/>
  <c r="E46"/>
  <c r="F46"/>
  <c r="G46"/>
  <c r="D47"/>
  <c r="E47"/>
  <c r="F47"/>
  <c r="G47"/>
  <c r="D48"/>
  <c r="E48"/>
  <c r="F48"/>
  <c r="G48"/>
  <c r="D49"/>
  <c r="E49"/>
  <c r="F49"/>
  <c r="G49"/>
  <c r="D50"/>
  <c r="E50"/>
  <c r="F50"/>
  <c r="G50"/>
  <c r="D51"/>
  <c r="E51"/>
  <c r="F51"/>
  <c r="G51"/>
  <c r="D52"/>
  <c r="E52"/>
  <c r="F52"/>
  <c r="G52"/>
  <c r="D53"/>
  <c r="E53"/>
  <c r="F53"/>
  <c r="G53"/>
  <c r="D54"/>
  <c r="E54"/>
  <c r="F54"/>
  <c r="G54"/>
  <c r="D55"/>
  <c r="E55"/>
  <c r="F55"/>
  <c r="G55"/>
  <c r="D56"/>
  <c r="E56"/>
  <c r="F56"/>
  <c r="G56"/>
  <c r="D57"/>
  <c r="E57"/>
  <c r="F57"/>
  <c r="G57"/>
  <c r="D58"/>
  <c r="E58"/>
  <c r="F58"/>
  <c r="G58"/>
  <c r="D59"/>
  <c r="E59"/>
  <c r="F59"/>
  <c r="G59"/>
  <c r="D60"/>
  <c r="E60"/>
  <c r="F60"/>
  <c r="G60"/>
  <c r="D61"/>
  <c r="E61"/>
  <c r="F61"/>
  <c r="G61"/>
  <c r="D62"/>
  <c r="E62"/>
  <c r="F62"/>
  <c r="G62"/>
  <c r="D63"/>
  <c r="E63"/>
  <c r="F63"/>
  <c r="G63"/>
  <c r="D64"/>
  <c r="E64"/>
  <c r="F64"/>
  <c r="G64"/>
  <c r="D65"/>
  <c r="E65"/>
  <c r="F65"/>
  <c r="G65"/>
  <c r="D66"/>
  <c r="E66"/>
  <c r="F66"/>
  <c r="G66"/>
  <c r="D67"/>
  <c r="E67"/>
  <c r="F67"/>
  <c r="G67"/>
  <c r="D68"/>
  <c r="E68"/>
  <c r="F68"/>
  <c r="G68"/>
  <c r="D69"/>
  <c r="E69"/>
  <c r="F69"/>
  <c r="G69"/>
  <c r="D70"/>
  <c r="E70"/>
  <c r="F70"/>
  <c r="G70"/>
  <c r="D71"/>
  <c r="E71"/>
  <c r="F71"/>
  <c r="G71"/>
  <c r="D72"/>
  <c r="E72"/>
  <c r="F72"/>
  <c r="G72"/>
  <c r="D73"/>
  <c r="E73"/>
  <c r="F73"/>
  <c r="G73"/>
  <c r="D74"/>
  <c r="E74"/>
  <c r="F74"/>
  <c r="G74"/>
  <c r="D75"/>
  <c r="E75"/>
  <c r="F75"/>
  <c r="G75"/>
  <c r="D76"/>
  <c r="E76"/>
  <c r="F76"/>
  <c r="G76"/>
  <c r="D77"/>
  <c r="E77"/>
  <c r="F77"/>
  <c r="G77"/>
  <c r="D78"/>
  <c r="E78"/>
  <c r="F78"/>
  <c r="G78"/>
  <c r="D79"/>
  <c r="E79"/>
  <c r="F79"/>
  <c r="G79"/>
  <c r="D80"/>
  <c r="E80"/>
  <c r="F80"/>
  <c r="G80"/>
  <c r="D81"/>
  <c r="E81"/>
  <c r="F81"/>
  <c r="G81"/>
  <c r="D82"/>
  <c r="E82"/>
  <c r="F82"/>
  <c r="G82"/>
  <c r="D83"/>
  <c r="E83"/>
  <c r="F83"/>
  <c r="G83"/>
  <c r="D84"/>
  <c r="E84"/>
  <c r="F84"/>
  <c r="G84"/>
  <c r="D85"/>
  <c r="E85"/>
  <c r="F85"/>
  <c r="G85"/>
  <c r="D86"/>
  <c r="E86"/>
  <c r="F86"/>
  <c r="G86"/>
  <c r="D87"/>
  <c r="E87"/>
  <c r="F87"/>
  <c r="G87"/>
  <c r="D88"/>
  <c r="E88"/>
  <c r="F88"/>
  <c r="G88"/>
  <c r="D89"/>
  <c r="E89"/>
  <c r="F89"/>
  <c r="G89"/>
  <c r="D90"/>
  <c r="E90"/>
  <c r="F90"/>
  <c r="G90"/>
  <c r="D91"/>
  <c r="E91"/>
  <c r="F91"/>
  <c r="G91"/>
  <c r="D92"/>
  <c r="E92"/>
  <c r="F92"/>
  <c r="G92"/>
  <c r="D93"/>
  <c r="E93"/>
  <c r="F93"/>
  <c r="G93"/>
  <c r="D94"/>
  <c r="E94"/>
  <c r="F94"/>
  <c r="G94"/>
  <c r="D95"/>
  <c r="E95"/>
  <c r="F95"/>
  <c r="G95"/>
  <c r="D96"/>
  <c r="E96"/>
  <c r="F96"/>
  <c r="G96"/>
  <c r="D97"/>
  <c r="E97"/>
  <c r="F97"/>
  <c r="G97"/>
  <c r="D98"/>
  <c r="E98"/>
  <c r="F98"/>
  <c r="G98"/>
  <c r="D99"/>
  <c r="E99"/>
  <c r="F99"/>
  <c r="G99"/>
  <c r="D100"/>
  <c r="E100"/>
  <c r="F100"/>
  <c r="G100"/>
  <c r="D101"/>
  <c r="E101"/>
  <c r="F101"/>
  <c r="G101"/>
  <c r="D102"/>
  <c r="E102"/>
  <c r="F102"/>
  <c r="G102"/>
  <c r="D103"/>
  <c r="E103"/>
  <c r="F103"/>
  <c r="G103"/>
  <c r="D104"/>
  <c r="E104"/>
  <c r="F104"/>
  <c r="G104"/>
  <c r="D105"/>
  <c r="E105"/>
  <c r="F105"/>
  <c r="G105"/>
  <c r="D106"/>
  <c r="E106"/>
  <c r="F106"/>
  <c r="G106"/>
  <c r="D107"/>
  <c r="E107"/>
  <c r="F107"/>
  <c r="G107"/>
  <c r="D108"/>
  <c r="E108"/>
  <c r="F108"/>
  <c r="G108"/>
  <c r="D109"/>
  <c r="E109"/>
  <c r="F109"/>
  <c r="G109"/>
  <c r="D110"/>
  <c r="E110"/>
  <c r="F110"/>
  <c r="G110"/>
  <c r="D111"/>
  <c r="E111"/>
  <c r="F111"/>
  <c r="G111"/>
  <c r="D112"/>
  <c r="E112"/>
  <c r="F112"/>
  <c r="G112"/>
  <c r="D113"/>
  <c r="E113"/>
  <c r="F113"/>
  <c r="G113"/>
  <c r="D114"/>
  <c r="E114"/>
  <c r="F114"/>
  <c r="G114"/>
  <c r="D115"/>
  <c r="E115"/>
  <c r="F115"/>
  <c r="G115"/>
  <c r="D116"/>
  <c r="E116"/>
  <c r="F116"/>
  <c r="G116"/>
  <c r="D117"/>
  <c r="E117"/>
  <c r="F117"/>
  <c r="G117"/>
  <c r="D118"/>
  <c r="E118"/>
  <c r="F118"/>
  <c r="G118"/>
  <c r="D119"/>
  <c r="E119"/>
  <c r="F119"/>
  <c r="G119"/>
  <c r="D120"/>
  <c r="E120"/>
  <c r="F120"/>
  <c r="G120"/>
  <c r="D121"/>
  <c r="E121"/>
  <c r="F121"/>
  <c r="G121"/>
  <c r="D122"/>
  <c r="E122"/>
  <c r="F122"/>
  <c r="G122"/>
  <c r="D123"/>
  <c r="E123"/>
  <c r="F123"/>
  <c r="G123"/>
  <c r="D124"/>
  <c r="E124"/>
  <c r="F124"/>
  <c r="G124"/>
  <c r="D125"/>
  <c r="E125"/>
  <c r="F125"/>
  <c r="G125"/>
  <c r="D126"/>
  <c r="E126"/>
  <c r="F126"/>
  <c r="G126"/>
  <c r="D127"/>
  <c r="E127"/>
  <c r="F127"/>
  <c r="G127"/>
  <c r="D128"/>
  <c r="E128"/>
  <c r="F128"/>
  <c r="G128"/>
  <c r="D129"/>
  <c r="E129"/>
  <c r="F129"/>
  <c r="G129"/>
  <c r="D130"/>
  <c r="E130"/>
  <c r="F130"/>
  <c r="G130"/>
  <c r="D131"/>
  <c r="E131"/>
  <c r="F131"/>
  <c r="G131"/>
  <c r="D132"/>
  <c r="E132"/>
  <c r="F132"/>
  <c r="G132"/>
  <c r="D133"/>
  <c r="E133"/>
  <c r="F133"/>
  <c r="G133"/>
  <c r="D134"/>
  <c r="E134"/>
  <c r="F134"/>
  <c r="G134"/>
  <c r="D135"/>
  <c r="E135"/>
  <c r="F135"/>
  <c r="G135"/>
  <c r="D136"/>
  <c r="E136"/>
  <c r="F136"/>
  <c r="G136"/>
  <c r="D137"/>
  <c r="E137"/>
  <c r="F137"/>
  <c r="G137"/>
  <c r="D138"/>
  <c r="E138"/>
  <c r="F138"/>
  <c r="G138"/>
  <c r="D139"/>
  <c r="E139"/>
  <c r="F139"/>
  <c r="G139"/>
  <c r="D140"/>
  <c r="E140"/>
  <c r="F140"/>
  <c r="G140"/>
  <c r="D141"/>
  <c r="E141"/>
  <c r="F141"/>
  <c r="G141"/>
  <c r="D142"/>
  <c r="E142"/>
  <c r="F142"/>
  <c r="G142"/>
  <c r="D143"/>
  <c r="E143"/>
  <c r="F143"/>
  <c r="G143"/>
  <c r="D144"/>
  <c r="E144"/>
  <c r="F144"/>
  <c r="G144"/>
  <c r="D145"/>
  <c r="E145"/>
  <c r="F145"/>
  <c r="G145"/>
  <c r="D146"/>
  <c r="E146"/>
  <c r="F146"/>
  <c r="G146"/>
  <c r="D147"/>
  <c r="E147"/>
  <c r="F147"/>
  <c r="G147"/>
  <c r="D148"/>
  <c r="E148"/>
  <c r="F148"/>
  <c r="G148"/>
  <c r="D149"/>
  <c r="E149"/>
  <c r="F149"/>
  <c r="G149"/>
  <c r="D150"/>
  <c r="E150"/>
  <c r="F150"/>
  <c r="G150"/>
  <c r="D151"/>
  <c r="E151"/>
  <c r="F151"/>
  <c r="G151"/>
  <c r="D152"/>
  <c r="E152"/>
  <c r="F152"/>
  <c r="G152"/>
  <c r="D153"/>
  <c r="E153"/>
  <c r="F153"/>
  <c r="G153"/>
  <c r="D154"/>
  <c r="E154"/>
  <c r="F154"/>
  <c r="G154"/>
  <c r="D155"/>
  <c r="E155"/>
  <c r="F155"/>
  <c r="G155"/>
  <c r="D156"/>
  <c r="E156"/>
  <c r="F156"/>
  <c r="G156"/>
  <c r="D157"/>
  <c r="E157"/>
  <c r="F157"/>
  <c r="G157"/>
  <c r="D158"/>
  <c r="E158"/>
  <c r="F158"/>
  <c r="G158"/>
  <c r="D159"/>
  <c r="E159"/>
  <c r="F159"/>
  <c r="G159"/>
  <c r="D160"/>
  <c r="E160"/>
  <c r="F160"/>
  <c r="G160"/>
  <c r="D161"/>
  <c r="E161"/>
  <c r="F161"/>
  <c r="G161"/>
  <c r="D162"/>
  <c r="E162"/>
  <c r="F162"/>
  <c r="G162"/>
  <c r="D163"/>
  <c r="E163"/>
  <c r="F163"/>
  <c r="G163"/>
  <c r="D164"/>
  <c r="E164"/>
  <c r="F164"/>
  <c r="G164"/>
  <c r="D165"/>
  <c r="E165"/>
  <c r="F165"/>
  <c r="G165"/>
  <c r="D166"/>
  <c r="E166"/>
  <c r="F166"/>
  <c r="G166"/>
  <c r="D167"/>
  <c r="E167"/>
  <c r="F167"/>
  <c r="G167"/>
  <c r="D168"/>
  <c r="E168"/>
  <c r="F168"/>
  <c r="G168"/>
  <c r="D169"/>
  <c r="E169"/>
  <c r="F169"/>
  <c r="G169"/>
  <c r="D170"/>
  <c r="E170"/>
  <c r="F170"/>
  <c r="G170"/>
  <c r="D171"/>
  <c r="E171"/>
  <c r="F171"/>
  <c r="G171"/>
  <c r="D172"/>
  <c r="E172"/>
  <c r="F172"/>
  <c r="G172"/>
  <c r="D173"/>
  <c r="E173"/>
  <c r="F173"/>
  <c r="G173"/>
  <c r="D174"/>
  <c r="E174"/>
  <c r="F174"/>
  <c r="G174"/>
  <c r="D175"/>
  <c r="E175"/>
  <c r="F175"/>
  <c r="G175"/>
  <c r="D176"/>
  <c r="E176"/>
  <c r="F176"/>
  <c r="G176"/>
  <c r="D177"/>
  <c r="E177"/>
  <c r="F177"/>
  <c r="G177"/>
  <c r="D178"/>
  <c r="E178"/>
  <c r="F178"/>
  <c r="G178"/>
  <c r="D179"/>
  <c r="E179"/>
  <c r="F179"/>
  <c r="G179"/>
  <c r="D180"/>
  <c r="E180"/>
  <c r="F180"/>
  <c r="G180"/>
  <c r="D181"/>
  <c r="E181"/>
  <c r="F181"/>
  <c r="G181"/>
  <c r="D182"/>
  <c r="E182"/>
  <c r="F182"/>
  <c r="G182"/>
  <c r="D183"/>
  <c r="E183"/>
  <c r="F183"/>
  <c r="G183"/>
  <c r="D184"/>
  <c r="E184"/>
  <c r="F184"/>
  <c r="G184"/>
  <c r="D185"/>
  <c r="E185"/>
  <c r="F185"/>
  <c r="G185"/>
  <c r="D186"/>
  <c r="E186"/>
  <c r="F186"/>
  <c r="G186"/>
  <c r="D187"/>
  <c r="E187"/>
  <c r="F187"/>
  <c r="G187"/>
  <c r="D188"/>
  <c r="E188"/>
  <c r="F188"/>
  <c r="G188"/>
  <c r="D189"/>
  <c r="E189"/>
  <c r="F189"/>
  <c r="G189"/>
  <c r="D190"/>
  <c r="E190"/>
  <c r="F190"/>
  <c r="G190"/>
  <c r="D191"/>
  <c r="E191"/>
  <c r="F191"/>
  <c r="G191"/>
  <c r="D192"/>
  <c r="E192"/>
  <c r="F192"/>
  <c r="G192"/>
  <c r="D193"/>
  <c r="E193"/>
  <c r="F193"/>
  <c r="G193"/>
  <c r="D194"/>
  <c r="E194"/>
  <c r="F194"/>
  <c r="G194"/>
  <c r="D195"/>
  <c r="E195"/>
  <c r="F195"/>
  <c r="G195"/>
  <c r="D196"/>
  <c r="E196"/>
  <c r="F196"/>
  <c r="G196"/>
  <c r="D197"/>
  <c r="E197"/>
  <c r="F197"/>
  <c r="G197"/>
  <c r="D198"/>
  <c r="E198"/>
  <c r="F198"/>
  <c r="G198"/>
  <c r="D199"/>
  <c r="E199"/>
  <c r="F199"/>
  <c r="G199"/>
  <c r="D200"/>
  <c r="E200"/>
  <c r="F200"/>
  <c r="G200"/>
  <c r="D201"/>
  <c r="E201"/>
  <c r="F201"/>
  <c r="G201"/>
  <c r="D202"/>
  <c r="E202"/>
  <c r="F202"/>
  <c r="G202"/>
  <c r="D203"/>
  <c r="E203"/>
  <c r="F203"/>
  <c r="G203"/>
  <c r="D204"/>
  <c r="E204"/>
  <c r="F204"/>
  <c r="G204"/>
  <c r="D205"/>
  <c r="E205"/>
  <c r="F205"/>
  <c r="G205"/>
  <c r="D206"/>
  <c r="E206"/>
  <c r="F206"/>
  <c r="G206"/>
  <c r="D207"/>
  <c r="E207"/>
  <c r="F207"/>
  <c r="G207"/>
  <c r="D208"/>
  <c r="E208"/>
  <c r="F208"/>
  <c r="G208"/>
  <c r="D209"/>
  <c r="E209"/>
  <c r="F209"/>
  <c r="G209"/>
  <c r="D210"/>
  <c r="E210"/>
  <c r="F210"/>
  <c r="G210"/>
  <c r="D211"/>
  <c r="E211"/>
  <c r="F211"/>
  <c r="G211"/>
  <c r="D212"/>
  <c r="E212"/>
  <c r="F212"/>
  <c r="G212"/>
  <c r="D213"/>
  <c r="E213"/>
  <c r="F213"/>
  <c r="G213"/>
  <c r="D214"/>
  <c r="E214"/>
  <c r="F214"/>
  <c r="G214"/>
  <c r="D215"/>
  <c r="E215"/>
  <c r="F215"/>
  <c r="G215"/>
  <c r="D216"/>
  <c r="E216"/>
  <c r="F216"/>
  <c r="G216"/>
  <c r="D217"/>
  <c r="E217"/>
  <c r="F217"/>
  <c r="G217"/>
  <c r="D218"/>
  <c r="E218"/>
  <c r="F218"/>
  <c r="G218"/>
  <c r="D219"/>
  <c r="E219"/>
  <c r="F219"/>
  <c r="G219"/>
  <c r="D220"/>
  <c r="E220"/>
  <c r="F220"/>
  <c r="G220"/>
  <c r="D221"/>
  <c r="E221"/>
  <c r="F221"/>
  <c r="G221"/>
  <c r="D222"/>
  <c r="E222"/>
  <c r="F222"/>
  <c r="G222"/>
  <c r="D223"/>
  <c r="E223"/>
  <c r="F223"/>
  <c r="G223"/>
  <c r="D224"/>
  <c r="E224"/>
  <c r="F224"/>
  <c r="G224"/>
  <c r="D225"/>
  <c r="E225"/>
  <c r="F225"/>
  <c r="G225"/>
  <c r="D226"/>
  <c r="E226"/>
  <c r="F226"/>
  <c r="G226"/>
  <c r="D227"/>
  <c r="E227"/>
  <c r="F227"/>
  <c r="G227"/>
  <c r="D228"/>
  <c r="E228"/>
  <c r="F228"/>
  <c r="G228"/>
  <c r="D229"/>
  <c r="E229"/>
  <c r="F229"/>
  <c r="G229"/>
  <c r="D230"/>
  <c r="E230"/>
  <c r="F230"/>
  <c r="G230"/>
  <c r="D231"/>
  <c r="E231"/>
  <c r="F231"/>
  <c r="G231"/>
  <c r="D232"/>
  <c r="E232"/>
  <c r="F232"/>
  <c r="G232"/>
  <c r="D233"/>
  <c r="E233"/>
  <c r="F233"/>
  <c r="G233"/>
  <c r="D234"/>
  <c r="E234"/>
  <c r="F234"/>
  <c r="G234"/>
  <c r="D235"/>
  <c r="E235"/>
  <c r="F235"/>
  <c r="G235"/>
  <c r="D236"/>
  <c r="E236"/>
  <c r="F236"/>
  <c r="G236"/>
  <c r="D237"/>
  <c r="E237"/>
  <c r="F237"/>
  <c r="G237"/>
  <c r="D238"/>
  <c r="E238"/>
  <c r="F238"/>
  <c r="G238"/>
  <c r="D239"/>
  <c r="E239"/>
  <c r="F239"/>
  <c r="G239"/>
  <c r="D240"/>
  <c r="E240"/>
  <c r="F240"/>
  <c r="G240"/>
  <c r="D241"/>
  <c r="E241"/>
  <c r="F241"/>
  <c r="G241"/>
  <c r="D242"/>
  <c r="E242"/>
  <c r="F242"/>
  <c r="G242"/>
  <c r="D243"/>
  <c r="E243"/>
  <c r="F243"/>
  <c r="G243"/>
  <c r="D244"/>
  <c r="E244"/>
  <c r="F244"/>
  <c r="G244"/>
  <c r="D245"/>
  <c r="E245"/>
  <c r="F245"/>
  <c r="G245"/>
  <c r="D246"/>
  <c r="E246"/>
  <c r="F246"/>
  <c r="G246"/>
  <c r="D247"/>
  <c r="E247"/>
  <c r="F247"/>
  <c r="G247"/>
  <c r="D248"/>
  <c r="E248"/>
  <c r="F248"/>
  <c r="G248"/>
  <c r="D249"/>
  <c r="E249"/>
  <c r="F249"/>
  <c r="G249"/>
  <c r="D250"/>
  <c r="E250"/>
  <c r="F250"/>
  <c r="G250"/>
  <c r="D251"/>
  <c r="E251"/>
  <c r="F251"/>
  <c r="G251"/>
  <c r="D252"/>
  <c r="E252"/>
  <c r="F252"/>
  <c r="G252"/>
  <c r="D253"/>
  <c r="E253"/>
  <c r="F253"/>
  <c r="G253"/>
  <c r="D254"/>
  <c r="E254"/>
  <c r="F254"/>
  <c r="G254"/>
  <c r="D255"/>
  <c r="E255"/>
  <c r="F255"/>
  <c r="G255"/>
  <c r="D256"/>
  <c r="E256"/>
  <c r="F256"/>
  <c r="G256"/>
  <c r="D257"/>
  <c r="E257"/>
  <c r="F257"/>
  <c r="G257"/>
  <c r="D258"/>
  <c r="E258"/>
  <c r="F258"/>
  <c r="G258"/>
  <c r="D259"/>
  <c r="E259"/>
  <c r="F259"/>
  <c r="G259"/>
  <c r="D260"/>
  <c r="E260"/>
  <c r="F260"/>
  <c r="G260"/>
  <c r="D261"/>
  <c r="E261"/>
  <c r="F261"/>
  <c r="G261"/>
  <c r="D262"/>
  <c r="E262"/>
  <c r="F262"/>
  <c r="G262"/>
  <c r="D263"/>
  <c r="E263"/>
  <c r="F263"/>
  <c r="G263"/>
  <c r="D264"/>
  <c r="E264"/>
  <c r="F264"/>
  <c r="G264"/>
  <c r="D265"/>
  <c r="E265"/>
  <c r="F265"/>
  <c r="G265"/>
  <c r="D266"/>
  <c r="E266"/>
  <c r="F266"/>
  <c r="G266"/>
  <c r="D267"/>
  <c r="E267"/>
  <c r="F267"/>
  <c r="G267"/>
  <c r="D268"/>
  <c r="E268"/>
  <c r="F268"/>
  <c r="G268"/>
  <c r="D269"/>
  <c r="E269"/>
  <c r="F269"/>
  <c r="G269"/>
  <c r="D270"/>
  <c r="E270"/>
  <c r="F270"/>
  <c r="G270"/>
  <c r="D271"/>
  <c r="E271"/>
  <c r="F271"/>
  <c r="G271"/>
  <c r="D272"/>
  <c r="E272"/>
  <c r="F272"/>
  <c r="G272"/>
  <c r="D273"/>
  <c r="E273"/>
  <c r="F273"/>
  <c r="G273"/>
  <c r="D274"/>
  <c r="E274"/>
  <c r="F274"/>
  <c r="G274"/>
  <c r="D275"/>
  <c r="E275"/>
  <c r="F275"/>
  <c r="G275"/>
  <c r="D276"/>
  <c r="E276"/>
  <c r="F276"/>
  <c r="G276"/>
  <c r="D277"/>
  <c r="E277"/>
  <c r="F277"/>
  <c r="G277"/>
  <c r="D278"/>
  <c r="E278"/>
  <c r="F278"/>
  <c r="G278"/>
  <c r="D279"/>
  <c r="E279"/>
  <c r="F279"/>
  <c r="G279"/>
  <c r="D280"/>
  <c r="E280"/>
  <c r="F280"/>
  <c r="G280"/>
  <c r="D281"/>
  <c r="E281"/>
  <c r="F281"/>
  <c r="G281"/>
  <c r="D282"/>
  <c r="E282"/>
  <c r="F282"/>
  <c r="G282"/>
  <c r="D283"/>
  <c r="E283"/>
  <c r="F283"/>
  <c r="G283"/>
  <c r="D284"/>
  <c r="E284"/>
  <c r="F284"/>
  <c r="G284"/>
  <c r="D285"/>
  <c r="E285"/>
  <c r="F285"/>
  <c r="G285"/>
  <c r="D286"/>
  <c r="E286"/>
  <c r="F286"/>
  <c r="G286"/>
  <c r="D287"/>
  <c r="E287"/>
  <c r="F287"/>
  <c r="G287"/>
  <c r="D288"/>
  <c r="E288"/>
  <c r="F288"/>
  <c r="G288"/>
  <c r="D289"/>
  <c r="E289"/>
  <c r="F289"/>
  <c r="G289"/>
  <c r="D290"/>
  <c r="E290"/>
  <c r="F290"/>
  <c r="G290"/>
  <c r="D291"/>
  <c r="E291"/>
  <c r="F291"/>
  <c r="G291"/>
  <c r="D292"/>
  <c r="E292"/>
  <c r="F292"/>
  <c r="G292"/>
  <c r="D293"/>
  <c r="E293"/>
  <c r="F293"/>
  <c r="G293"/>
  <c r="D294"/>
  <c r="E294"/>
  <c r="F294"/>
  <c r="G294"/>
  <c r="D295"/>
  <c r="E295"/>
  <c r="F295"/>
  <c r="G295"/>
  <c r="D296"/>
  <c r="E296"/>
  <c r="F296"/>
  <c r="G296"/>
  <c r="D297"/>
  <c r="E297"/>
  <c r="F297"/>
  <c r="G297"/>
  <c r="D298"/>
  <c r="E298"/>
  <c r="F298"/>
  <c r="G298"/>
  <c r="D299"/>
  <c r="E299"/>
  <c r="F299"/>
  <c r="G299"/>
  <c r="D300"/>
  <c r="E300"/>
  <c r="F300"/>
  <c r="G300"/>
  <c r="D301"/>
  <c r="E301"/>
  <c r="F301"/>
  <c r="G301"/>
  <c r="D302"/>
  <c r="E302"/>
  <c r="F302"/>
  <c r="G302"/>
  <c r="D303"/>
  <c r="E303"/>
  <c r="F303"/>
  <c r="G303"/>
  <c r="D304"/>
  <c r="E304"/>
  <c r="F304"/>
  <c r="G304"/>
  <c r="D305"/>
  <c r="E305"/>
  <c r="F305"/>
  <c r="G305"/>
  <c r="D306"/>
  <c r="E306"/>
  <c r="F306"/>
  <c r="G306"/>
  <c r="D307"/>
  <c r="E307"/>
  <c r="F307"/>
  <c r="G307"/>
  <c r="D308"/>
  <c r="E308"/>
  <c r="F308"/>
  <c r="G308"/>
  <c r="D309"/>
  <c r="E309"/>
  <c r="F309"/>
  <c r="G309"/>
  <c r="D310"/>
  <c r="E310"/>
  <c r="F310"/>
  <c r="G310"/>
  <c r="D311"/>
  <c r="E311"/>
  <c r="F311"/>
  <c r="G311"/>
  <c r="D312"/>
  <c r="E312"/>
  <c r="F312"/>
  <c r="G312"/>
  <c r="D313"/>
  <c r="E313"/>
  <c r="F313"/>
  <c r="G313"/>
  <c r="D314"/>
  <c r="E314"/>
  <c r="F314"/>
  <c r="G314"/>
  <c r="D315"/>
  <c r="E315"/>
  <c r="F315"/>
  <c r="G315"/>
  <c r="D316"/>
  <c r="E316"/>
  <c r="F316"/>
  <c r="G316"/>
  <c r="D317"/>
  <c r="E317"/>
  <c r="F317"/>
  <c r="G317"/>
  <c r="D318"/>
  <c r="E318"/>
  <c r="F318"/>
  <c r="G318"/>
  <c r="D319"/>
  <c r="E319"/>
  <c r="F319"/>
  <c r="G319"/>
  <c r="D320"/>
  <c r="E320"/>
  <c r="F320"/>
  <c r="G320"/>
  <c r="D321"/>
  <c r="E321"/>
  <c r="F321"/>
  <c r="G321"/>
  <c r="D322"/>
  <c r="E322"/>
  <c r="F322"/>
  <c r="G322"/>
  <c r="D323"/>
  <c r="E323"/>
  <c r="F323"/>
  <c r="G323"/>
  <c r="D324"/>
  <c r="E324"/>
  <c r="F324"/>
  <c r="G324"/>
  <c r="D325"/>
  <c r="E325"/>
  <c r="F325"/>
  <c r="G325"/>
  <c r="D326"/>
  <c r="E326"/>
  <c r="F326"/>
  <c r="G326"/>
  <c r="D327"/>
  <c r="E327"/>
  <c r="F327"/>
  <c r="G327"/>
  <c r="D328"/>
  <c r="E328"/>
  <c r="F328"/>
  <c r="G328"/>
  <c r="D329"/>
  <c r="E329"/>
  <c r="F329"/>
  <c r="G329"/>
  <c r="D330"/>
  <c r="E330"/>
  <c r="F330"/>
  <c r="G330"/>
  <c r="D331"/>
  <c r="E331"/>
  <c r="F331"/>
  <c r="G331"/>
  <c r="D332"/>
  <c r="E332"/>
  <c r="F332"/>
  <c r="G332"/>
  <c r="D333"/>
  <c r="E333"/>
  <c r="F333"/>
  <c r="G333"/>
  <c r="D334"/>
  <c r="E334"/>
  <c r="F334"/>
  <c r="G334"/>
  <c r="D335"/>
  <c r="E335"/>
  <c r="F335"/>
  <c r="G335"/>
  <c r="D336"/>
  <c r="E336"/>
  <c r="F336"/>
  <c r="G336"/>
  <c r="D337"/>
  <c r="E337"/>
  <c r="F337"/>
  <c r="G337"/>
  <c r="D338"/>
  <c r="E338"/>
  <c r="F338"/>
  <c r="G338"/>
  <c r="D339"/>
  <c r="E339"/>
  <c r="F339"/>
  <c r="G339"/>
  <c r="D340"/>
  <c r="E340"/>
  <c r="F340"/>
  <c r="G340"/>
  <c r="D341"/>
  <c r="E341"/>
  <c r="F341"/>
  <c r="G341"/>
  <c r="D342"/>
  <c r="E342"/>
  <c r="F342"/>
  <c r="G342"/>
  <c r="D343"/>
  <c r="E343"/>
  <c r="F343"/>
  <c r="G343"/>
  <c r="D344"/>
  <c r="E344"/>
  <c r="F344"/>
  <c r="G344"/>
  <c r="D345"/>
  <c r="E345"/>
  <c r="F345"/>
  <c r="G345"/>
  <c r="D346"/>
  <c r="E346"/>
  <c r="F346"/>
  <c r="G346"/>
  <c r="D347"/>
  <c r="E347"/>
  <c r="F347"/>
  <c r="G347"/>
  <c r="D348"/>
  <c r="E348"/>
  <c r="F348"/>
  <c r="G348"/>
  <c r="D349"/>
  <c r="E349"/>
  <c r="F349"/>
  <c r="G349"/>
  <c r="D350"/>
  <c r="E350"/>
  <c r="F350"/>
  <c r="G350"/>
  <c r="D351"/>
  <c r="E351"/>
  <c r="F351"/>
  <c r="G351"/>
  <c r="D352"/>
  <c r="E352"/>
  <c r="F352"/>
  <c r="G352"/>
  <c r="D353"/>
  <c r="E353"/>
  <c r="F353"/>
  <c r="G353"/>
  <c r="D354"/>
  <c r="E354"/>
  <c r="F354"/>
  <c r="G354"/>
  <c r="D355"/>
  <c r="E355"/>
  <c r="F355"/>
  <c r="G355"/>
  <c r="D356"/>
  <c r="E356"/>
  <c r="F356"/>
  <c r="G356"/>
  <c r="D357"/>
  <c r="E357"/>
  <c r="F357"/>
  <c r="G357"/>
  <c r="D358"/>
  <c r="E358"/>
  <c r="F358"/>
  <c r="G358"/>
  <c r="D359"/>
  <c r="E359"/>
  <c r="F359"/>
  <c r="G359"/>
  <c r="D360"/>
  <c r="E360"/>
  <c r="F360"/>
  <c r="G360"/>
  <c r="D361"/>
  <c r="E361"/>
  <c r="F361"/>
  <c r="G361"/>
  <c r="D362"/>
  <c r="E362"/>
  <c r="F362"/>
  <c r="G362"/>
  <c r="D363"/>
  <c r="E363"/>
  <c r="F363"/>
  <c r="G363"/>
  <c r="D364"/>
  <c r="E364"/>
  <c r="F364"/>
  <c r="G364"/>
  <c r="D365"/>
  <c r="E365"/>
  <c r="F365"/>
  <c r="G365"/>
  <c r="D366"/>
  <c r="E366"/>
  <c r="F366"/>
  <c r="G366"/>
  <c r="D367"/>
  <c r="E367"/>
  <c r="F367"/>
  <c r="G367"/>
  <c r="D368"/>
  <c r="E368"/>
  <c r="F368"/>
  <c r="G368"/>
  <c r="D369"/>
  <c r="E369"/>
  <c r="F369"/>
  <c r="G369"/>
  <c r="D370"/>
  <c r="E370"/>
  <c r="F370"/>
  <c r="G370"/>
  <c r="D371"/>
  <c r="E371"/>
  <c r="F371"/>
  <c r="G371"/>
  <c r="D372"/>
  <c r="E372"/>
  <c r="F372"/>
  <c r="G372"/>
  <c r="D373"/>
  <c r="E373"/>
  <c r="F373"/>
  <c r="G373"/>
  <c r="D374"/>
  <c r="E374"/>
  <c r="F374"/>
  <c r="G374"/>
  <c r="D375"/>
  <c r="E375"/>
  <c r="F375"/>
  <c r="G375"/>
  <c r="D376"/>
  <c r="E376"/>
  <c r="F376"/>
  <c r="G376"/>
  <c r="D377"/>
  <c r="E377"/>
  <c r="F377"/>
  <c r="G377"/>
  <c r="D378"/>
  <c r="E378"/>
  <c r="F378"/>
  <c r="G378"/>
  <c r="D379"/>
  <c r="E379"/>
  <c r="F379"/>
  <c r="G379"/>
  <c r="D380"/>
  <c r="E380"/>
  <c r="F380"/>
  <c r="G380"/>
  <c r="D381"/>
  <c r="E381"/>
  <c r="F381"/>
  <c r="G381"/>
  <c r="D382"/>
  <c r="E382"/>
  <c r="F382"/>
  <c r="G382"/>
  <c r="D383"/>
  <c r="E383"/>
  <c r="F383"/>
  <c r="G383"/>
  <c r="D384"/>
  <c r="E384"/>
  <c r="F384"/>
  <c r="G384"/>
  <c r="D385"/>
  <c r="E385"/>
  <c r="F385"/>
  <c r="G385"/>
  <c r="D386"/>
  <c r="E386"/>
  <c r="F386"/>
  <c r="G386"/>
  <c r="D387"/>
  <c r="E387"/>
  <c r="F387"/>
  <c r="G387"/>
  <c r="D388"/>
  <c r="E388"/>
  <c r="F388"/>
  <c r="G388"/>
  <c r="D389"/>
  <c r="E389"/>
  <c r="F389"/>
  <c r="G389"/>
  <c r="D390"/>
  <c r="E390"/>
  <c r="F390"/>
  <c r="G390"/>
  <c r="D391"/>
  <c r="E391"/>
  <c r="F391"/>
  <c r="G391"/>
  <c r="D392"/>
  <c r="E392"/>
  <c r="F392"/>
  <c r="G392"/>
  <c r="D393"/>
  <c r="E393"/>
  <c r="F393"/>
  <c r="G393"/>
  <c r="D394"/>
  <c r="E394"/>
  <c r="F394"/>
  <c r="G394"/>
  <c r="D395"/>
  <c r="E395"/>
  <c r="F395"/>
  <c r="G395"/>
  <c r="D396"/>
  <c r="E396"/>
  <c r="F396"/>
  <c r="G396"/>
  <c r="D397"/>
  <c r="E397"/>
  <c r="F397"/>
  <c r="G397"/>
  <c r="D398"/>
  <c r="E398"/>
  <c r="F398"/>
  <c r="G398"/>
  <c r="D399"/>
  <c r="E399"/>
  <c r="F399"/>
  <c r="G399"/>
  <c r="D400"/>
  <c r="E400"/>
  <c r="F400"/>
  <c r="G400"/>
  <c r="D401"/>
  <c r="E401"/>
  <c r="F401"/>
  <c r="G401"/>
  <c r="D402"/>
  <c r="E402"/>
  <c r="F402"/>
  <c r="G402"/>
  <c r="D403"/>
  <c r="E403"/>
  <c r="F403"/>
  <c r="G403"/>
  <c r="D404"/>
  <c r="E404"/>
  <c r="F404"/>
  <c r="G404"/>
  <c r="D405"/>
  <c r="E405"/>
  <c r="F405"/>
  <c r="G405"/>
  <c r="D406"/>
  <c r="E406"/>
  <c r="F406"/>
  <c r="G406"/>
  <c r="D407"/>
  <c r="E407"/>
  <c r="F407"/>
  <c r="G407"/>
  <c r="D408"/>
  <c r="E408"/>
  <c r="F408"/>
  <c r="G408"/>
  <c r="D409"/>
  <c r="E409"/>
  <c r="F409"/>
  <c r="G409"/>
  <c r="D410"/>
  <c r="E410"/>
  <c r="F410"/>
  <c r="G410"/>
  <c r="D411"/>
  <c r="E411"/>
  <c r="F411"/>
  <c r="G411"/>
  <c r="D412"/>
  <c r="E412"/>
  <c r="F412"/>
  <c r="G412"/>
  <c r="D413"/>
  <c r="E413"/>
  <c r="F413"/>
  <c r="G413"/>
  <c r="D414"/>
  <c r="E414"/>
  <c r="F414"/>
  <c r="G414"/>
  <c r="D415"/>
  <c r="E415"/>
  <c r="F415"/>
  <c r="G415"/>
  <c r="D416"/>
  <c r="E416"/>
  <c r="F416"/>
  <c r="G416"/>
  <c r="D417"/>
  <c r="E417"/>
  <c r="F417"/>
  <c r="G417"/>
  <c r="D418"/>
  <c r="E418"/>
  <c r="F418"/>
  <c r="G418"/>
  <c r="D419"/>
  <c r="E419"/>
  <c r="F419"/>
  <c r="G419"/>
  <c r="D420"/>
  <c r="E420"/>
  <c r="F420"/>
  <c r="G420"/>
  <c r="D421"/>
  <c r="E421"/>
  <c r="F421"/>
  <c r="G421"/>
  <c r="D422"/>
  <c r="E422"/>
  <c r="F422"/>
  <c r="G422"/>
  <c r="D423"/>
  <c r="E423"/>
  <c r="F423"/>
  <c r="G423"/>
  <c r="D424"/>
  <c r="E424"/>
  <c r="F424"/>
  <c r="G424"/>
  <c r="D425"/>
  <c r="E425"/>
  <c r="F425"/>
  <c r="G425"/>
  <c r="D426"/>
  <c r="E426"/>
  <c r="F426"/>
  <c r="G426"/>
  <c r="D427"/>
  <c r="E427"/>
  <c r="F427"/>
  <c r="G427"/>
  <c r="D428"/>
  <c r="E428"/>
  <c r="F428"/>
  <c r="G428"/>
  <c r="D429"/>
  <c r="E429"/>
  <c r="F429"/>
  <c r="G429"/>
  <c r="D430"/>
  <c r="E430"/>
  <c r="F430"/>
  <c r="G430"/>
  <c r="D431"/>
  <c r="E431"/>
  <c r="F431"/>
  <c r="G431"/>
  <c r="D432"/>
  <c r="E432"/>
  <c r="F432"/>
  <c r="G432"/>
  <c r="D433"/>
  <c r="E433"/>
  <c r="F433"/>
  <c r="G433"/>
  <c r="D434"/>
  <c r="E434"/>
  <c r="F434"/>
  <c r="G434"/>
  <c r="D435"/>
  <c r="E435"/>
  <c r="F435"/>
  <c r="G435"/>
  <c r="D436"/>
  <c r="E436"/>
  <c r="F436"/>
  <c r="G436"/>
  <c r="D437"/>
  <c r="E437"/>
  <c r="F437"/>
  <c r="G437"/>
  <c r="D438"/>
  <c r="E438"/>
  <c r="F438"/>
  <c r="G438"/>
  <c r="D439"/>
  <c r="E439"/>
  <c r="F439"/>
  <c r="G439"/>
  <c r="D440"/>
  <c r="E440"/>
  <c r="F440"/>
  <c r="G440"/>
  <c r="D441"/>
  <c r="E441"/>
  <c r="F441"/>
  <c r="G441"/>
  <c r="D442"/>
  <c r="E442"/>
  <c r="F442"/>
  <c r="G442"/>
  <c r="D443"/>
  <c r="E443"/>
  <c r="F443"/>
  <c r="G443"/>
  <c r="D444"/>
  <c r="E444"/>
  <c r="F444"/>
  <c r="G444"/>
  <c r="D445"/>
  <c r="E445"/>
  <c r="F445"/>
  <c r="G445"/>
  <c r="D446"/>
  <c r="E446"/>
  <c r="F446"/>
  <c r="G446"/>
  <c r="D447"/>
  <c r="E447"/>
  <c r="F447"/>
  <c r="G447"/>
  <c r="D448"/>
  <c r="E448"/>
  <c r="F448"/>
  <c r="G448"/>
  <c r="D449"/>
  <c r="E449"/>
  <c r="F449"/>
  <c r="G449"/>
  <c r="D450"/>
  <c r="E450"/>
  <c r="F450"/>
  <c r="G450"/>
  <c r="D451"/>
  <c r="E451"/>
  <c r="F451"/>
  <c r="G451"/>
  <c r="D452"/>
  <c r="E452"/>
  <c r="F452"/>
  <c r="G452"/>
  <c r="D453"/>
  <c r="E453"/>
  <c r="F453"/>
  <c r="G453"/>
  <c r="D454"/>
  <c r="E454"/>
  <c r="F454"/>
  <c r="G454"/>
  <c r="D455"/>
  <c r="E455"/>
  <c r="F455"/>
  <c r="G455"/>
  <c r="D456"/>
  <c r="E456"/>
  <c r="F456"/>
  <c r="G456"/>
  <c r="D457"/>
  <c r="E457"/>
  <c r="F457"/>
  <c r="G457"/>
  <c r="D458"/>
  <c r="E458"/>
  <c r="F458"/>
  <c r="G458"/>
  <c r="D459"/>
  <c r="E459"/>
  <c r="F459"/>
  <c r="G459"/>
  <c r="D460"/>
  <c r="E460"/>
  <c r="F460"/>
  <c r="G460"/>
  <c r="D461"/>
  <c r="E461"/>
  <c r="F461"/>
  <c r="G461"/>
  <c r="D462"/>
  <c r="E462"/>
  <c r="F462"/>
  <c r="G462"/>
  <c r="D463"/>
  <c r="E463"/>
  <c r="F463"/>
  <c r="G463"/>
  <c r="D464"/>
  <c r="E464"/>
  <c r="F464"/>
  <c r="G464"/>
  <c r="D465"/>
  <c r="E465"/>
  <c r="F465"/>
  <c r="G465"/>
  <c r="D466"/>
  <c r="E466"/>
  <c r="F466"/>
  <c r="G466"/>
  <c r="D467"/>
  <c r="E467"/>
  <c r="F467"/>
  <c r="G467"/>
  <c r="D468"/>
  <c r="E468"/>
  <c r="F468"/>
  <c r="G468"/>
  <c r="D469"/>
  <c r="E469"/>
  <c r="F469"/>
  <c r="G469"/>
  <c r="D470"/>
  <c r="E470"/>
  <c r="F470"/>
  <c r="G470"/>
  <c r="D471"/>
  <c r="E471"/>
  <c r="F471"/>
  <c r="G471"/>
  <c r="D472"/>
  <c r="E472"/>
  <c r="F472"/>
  <c r="G472"/>
  <c r="D473"/>
  <c r="E473"/>
  <c r="F473"/>
  <c r="G473"/>
  <c r="D474"/>
  <c r="E474"/>
  <c r="F474"/>
  <c r="G474"/>
  <c r="D475"/>
  <c r="E475"/>
  <c r="F475"/>
  <c r="G475"/>
  <c r="D476"/>
  <c r="E476"/>
  <c r="F476"/>
  <c r="G476"/>
  <c r="D477"/>
  <c r="E477"/>
  <c r="F477"/>
  <c r="G477"/>
  <c r="D478"/>
  <c r="E478"/>
  <c r="F478"/>
  <c r="G478"/>
  <c r="D479"/>
  <c r="E479"/>
  <c r="F479"/>
  <c r="G479"/>
  <c r="D480"/>
  <c r="E480"/>
  <c r="F480"/>
  <c r="G480"/>
  <c r="D481"/>
  <c r="E481"/>
  <c r="F481"/>
  <c r="G481"/>
  <c r="D482"/>
  <c r="E482"/>
  <c r="F482"/>
  <c r="G482"/>
  <c r="D483"/>
  <c r="E483"/>
  <c r="F483"/>
  <c r="G483"/>
  <c r="D484"/>
  <c r="E484"/>
  <c r="F484"/>
  <c r="G484"/>
  <c r="D485"/>
  <c r="E485"/>
  <c r="F485"/>
  <c r="G485"/>
  <c r="D486"/>
  <c r="E486"/>
  <c r="F486"/>
  <c r="G486"/>
  <c r="D487"/>
  <c r="E487"/>
  <c r="F487"/>
  <c r="G487"/>
  <c r="D488"/>
  <c r="E488"/>
  <c r="F488"/>
  <c r="G488"/>
  <c r="D489"/>
  <c r="E489"/>
  <c r="F489"/>
  <c r="G489"/>
  <c r="D490"/>
  <c r="E490"/>
  <c r="F490"/>
  <c r="G490"/>
  <c r="D491"/>
  <c r="E491"/>
  <c r="F491"/>
  <c r="G491"/>
  <c r="D492"/>
  <c r="E492"/>
  <c r="F492"/>
  <c r="G492"/>
  <c r="D493"/>
  <c r="E493"/>
  <c r="F493"/>
  <c r="G493"/>
  <c r="D494"/>
  <c r="E494"/>
  <c r="F494"/>
  <c r="G494"/>
  <c r="D495"/>
  <c r="E495"/>
  <c r="F495"/>
  <c r="G495"/>
  <c r="D496"/>
  <c r="E496"/>
  <c r="F496"/>
  <c r="G496"/>
  <c r="D497"/>
  <c r="E497"/>
  <c r="F497"/>
  <c r="G497"/>
  <c r="D498"/>
  <c r="E498"/>
  <c r="F498"/>
  <c r="G498"/>
  <c r="D499"/>
  <c r="E499"/>
  <c r="F499"/>
  <c r="G499"/>
  <c r="D500"/>
  <c r="E500"/>
  <c r="F500"/>
  <c r="G500"/>
  <c r="D501"/>
  <c r="E501"/>
  <c r="F501"/>
  <c r="G501"/>
  <c r="D502"/>
  <c r="E502"/>
  <c r="F502"/>
  <c r="G502"/>
  <c r="D503"/>
  <c r="E503"/>
  <c r="F503"/>
  <c r="G503"/>
  <c r="D504"/>
  <c r="E504"/>
  <c r="F504"/>
  <c r="G504"/>
  <c r="D505"/>
  <c r="E505"/>
  <c r="F505"/>
  <c r="G505"/>
  <c r="D506"/>
  <c r="E506"/>
  <c r="F506"/>
  <c r="G506"/>
  <c r="D507"/>
  <c r="E507"/>
  <c r="F507"/>
  <c r="G507"/>
  <c r="D508"/>
  <c r="E508"/>
  <c r="F508"/>
  <c r="G508"/>
  <c r="D509"/>
  <c r="E509"/>
  <c r="F509"/>
  <c r="G509"/>
  <c r="D510"/>
  <c r="E510"/>
  <c r="F510"/>
  <c r="G510"/>
  <c r="D511"/>
  <c r="E511"/>
  <c r="F511"/>
  <c r="G511"/>
  <c r="D512"/>
  <c r="E512"/>
  <c r="F512"/>
  <c r="G512"/>
  <c r="D513"/>
  <c r="E513"/>
  <c r="F513"/>
  <c r="G513"/>
  <c r="D514"/>
  <c r="E514"/>
  <c r="F514"/>
  <c r="G514"/>
  <c r="D515"/>
  <c r="E515"/>
  <c r="F515"/>
  <c r="G515"/>
  <c r="D516"/>
  <c r="E516"/>
  <c r="F516"/>
  <c r="G516"/>
  <c r="D517"/>
  <c r="E517"/>
  <c r="F517"/>
  <c r="G517"/>
  <c r="D518"/>
  <c r="E518"/>
  <c r="F518"/>
  <c r="G518"/>
  <c r="D519"/>
  <c r="E519"/>
  <c r="F519"/>
  <c r="G519"/>
  <c r="D520"/>
  <c r="E520"/>
  <c r="F520"/>
  <c r="G520"/>
  <c r="D521"/>
  <c r="E521"/>
  <c r="F521"/>
  <c r="G521"/>
  <c r="D522"/>
  <c r="E522"/>
  <c r="F522"/>
  <c r="G522"/>
  <c r="D523"/>
  <c r="E523"/>
  <c r="F523"/>
  <c r="G523"/>
  <c r="D524"/>
  <c r="E524"/>
  <c r="F524"/>
  <c r="G524"/>
  <c r="C4" i="8"/>
  <c r="D4"/>
  <c r="E4"/>
  <c r="F4"/>
  <c r="C5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C49"/>
  <c r="D49"/>
  <c r="E49"/>
  <c r="F49"/>
  <c r="C50"/>
  <c r="D50"/>
  <c r="E50"/>
  <c r="F50"/>
  <c r="C51"/>
  <c r="D51"/>
  <c r="E51"/>
  <c r="F51"/>
  <c r="C52"/>
  <c r="D52"/>
  <c r="E52"/>
  <c r="F52"/>
  <c r="C53"/>
  <c r="D53"/>
  <c r="E53"/>
  <c r="F53"/>
  <c r="C54"/>
  <c r="D54"/>
  <c r="E54"/>
  <c r="F54"/>
  <c r="C55"/>
  <c r="D55"/>
  <c r="E55"/>
  <c r="F55"/>
  <c r="C56"/>
  <c r="D56"/>
  <c r="E56"/>
  <c r="F56"/>
  <c r="C57"/>
  <c r="D57"/>
  <c r="E57"/>
  <c r="F57"/>
  <c r="C58"/>
  <c r="D58"/>
  <c r="E58"/>
  <c r="F58"/>
  <c r="C59"/>
  <c r="D59"/>
  <c r="E59"/>
  <c r="F59"/>
  <c r="C60"/>
  <c r="D60"/>
  <c r="E60"/>
  <c r="F60"/>
  <c r="C61"/>
  <c r="D61"/>
  <c r="E61"/>
  <c r="F61"/>
  <c r="C62"/>
  <c r="D62"/>
  <c r="E62"/>
  <c r="F62"/>
  <c r="C63"/>
  <c r="D63"/>
  <c r="E63"/>
  <c r="F63"/>
  <c r="C64"/>
  <c r="D64"/>
  <c r="E64"/>
  <c r="F64"/>
  <c r="C65"/>
  <c r="D65"/>
  <c r="E65"/>
  <c r="F65"/>
  <c r="C66"/>
  <c r="D66"/>
  <c r="E66"/>
  <c r="F66"/>
  <c r="C67"/>
  <c r="D67"/>
  <c r="E67"/>
  <c r="F67"/>
  <c r="C68"/>
  <c r="D68"/>
  <c r="E68"/>
  <c r="F68"/>
  <c r="C69"/>
  <c r="D69"/>
  <c r="E69"/>
  <c r="F69"/>
  <c r="C70"/>
  <c r="D70"/>
  <c r="E70"/>
  <c r="F70"/>
  <c r="C71"/>
  <c r="D71"/>
  <c r="E71"/>
  <c r="F71"/>
  <c r="C72"/>
  <c r="D72"/>
  <c r="E72"/>
  <c r="F72"/>
  <c r="C73"/>
  <c r="D73"/>
  <c r="E73"/>
  <c r="F73"/>
  <c r="C74"/>
  <c r="D74"/>
  <c r="E74"/>
  <c r="F74"/>
  <c r="C75"/>
  <c r="D75"/>
  <c r="E75"/>
  <c r="F75"/>
  <c r="C76"/>
  <c r="D76"/>
  <c r="E76"/>
  <c r="F76"/>
  <c r="C77"/>
  <c r="D77"/>
  <c r="E77"/>
  <c r="F77"/>
  <c r="C78"/>
  <c r="D78"/>
  <c r="E78"/>
  <c r="F78"/>
  <c r="C79"/>
  <c r="D79"/>
  <c r="E79"/>
  <c r="F79"/>
  <c r="C80"/>
  <c r="D80"/>
  <c r="E80"/>
  <c r="F80"/>
  <c r="C81"/>
  <c r="D81"/>
  <c r="E81"/>
  <c r="F81"/>
  <c r="C82"/>
  <c r="D82"/>
  <c r="E82"/>
  <c r="F82"/>
  <c r="C83"/>
  <c r="D83"/>
  <c r="E83"/>
  <c r="F83"/>
  <c r="C84"/>
  <c r="D84"/>
  <c r="E84"/>
  <c r="F84"/>
  <c r="C85"/>
  <c r="D85"/>
  <c r="E85"/>
  <c r="F85"/>
  <c r="C86"/>
  <c r="D86"/>
  <c r="E86"/>
  <c r="F86"/>
  <c r="C87"/>
  <c r="D87"/>
  <c r="E87"/>
  <c r="F87"/>
  <c r="C88"/>
  <c r="D88"/>
  <c r="E88"/>
  <c r="F88"/>
  <c r="C89"/>
  <c r="D89"/>
  <c r="E89"/>
  <c r="F89"/>
  <c r="C90"/>
  <c r="D90"/>
  <c r="E90"/>
  <c r="F90"/>
  <c r="C91"/>
  <c r="D91"/>
  <c r="E91"/>
  <c r="F91"/>
  <c r="C92"/>
  <c r="D92"/>
  <c r="E92"/>
  <c r="F92"/>
  <c r="C93"/>
  <c r="D93"/>
  <c r="E93"/>
  <c r="F93"/>
  <c r="C94"/>
  <c r="D94"/>
  <c r="E94"/>
  <c r="F94"/>
  <c r="C95"/>
  <c r="D95"/>
  <c r="E95"/>
  <c r="F95"/>
  <c r="C96"/>
  <c r="D96"/>
  <c r="E96"/>
  <c r="F96"/>
  <c r="C97"/>
  <c r="D97"/>
  <c r="E97"/>
  <c r="F97"/>
  <c r="C98"/>
  <c r="D98"/>
  <c r="E98"/>
  <c r="F98"/>
  <c r="C99"/>
  <c r="D99"/>
  <c r="E99"/>
  <c r="F99"/>
  <c r="C100"/>
  <c r="D100"/>
  <c r="E100"/>
  <c r="F100"/>
  <c r="C101"/>
  <c r="D101"/>
  <c r="E101"/>
  <c r="F101"/>
  <c r="C102"/>
  <c r="D102"/>
  <c r="E102"/>
  <c r="F102"/>
  <c r="C103"/>
  <c r="D103"/>
  <c r="E103"/>
  <c r="F103"/>
  <c r="C104"/>
  <c r="D104"/>
  <c r="E104"/>
  <c r="F104"/>
  <c r="C105"/>
  <c r="D105"/>
  <c r="E105"/>
  <c r="F105"/>
  <c r="C106"/>
  <c r="D106"/>
  <c r="E106"/>
  <c r="F106"/>
  <c r="C107"/>
  <c r="D107"/>
  <c r="E107"/>
  <c r="F107"/>
  <c r="C108"/>
  <c r="D108"/>
  <c r="E108"/>
  <c r="F108"/>
  <c r="C109"/>
  <c r="D109"/>
  <c r="E109"/>
  <c r="F109"/>
  <c r="C110"/>
  <c r="D110"/>
  <c r="E110"/>
  <c r="F110"/>
  <c r="C111"/>
  <c r="D111"/>
  <c r="E111"/>
  <c r="F111"/>
  <c r="C112"/>
  <c r="D112"/>
  <c r="E112"/>
  <c r="F112"/>
  <c r="C113"/>
  <c r="D113"/>
  <c r="E113"/>
  <c r="F113"/>
  <c r="C114"/>
  <c r="D114"/>
  <c r="E114"/>
  <c r="F114"/>
  <c r="C115"/>
  <c r="D115"/>
  <c r="E115"/>
  <c r="F115"/>
  <c r="C116"/>
  <c r="D116"/>
  <c r="E116"/>
  <c r="F116"/>
  <c r="C117"/>
  <c r="D117"/>
  <c r="E117"/>
  <c r="F117"/>
  <c r="C118"/>
  <c r="D118"/>
  <c r="E118"/>
  <c r="F118"/>
  <c r="C119"/>
  <c r="D119"/>
  <c r="E119"/>
  <c r="F119"/>
  <c r="C120"/>
  <c r="D120"/>
  <c r="E120"/>
  <c r="F120"/>
  <c r="C121"/>
  <c r="D121"/>
  <c r="E121"/>
  <c r="F121"/>
  <c r="C122"/>
  <c r="D122"/>
  <c r="E122"/>
  <c r="F122"/>
  <c r="C123"/>
  <c r="D123"/>
  <c r="E123"/>
  <c r="F123"/>
  <c r="C124"/>
  <c r="D124"/>
  <c r="E124"/>
  <c r="F124"/>
  <c r="C125"/>
  <c r="D125"/>
  <c r="E125"/>
  <c r="F125"/>
  <c r="C126"/>
  <c r="D126"/>
  <c r="E126"/>
  <c r="F126"/>
  <c r="C127"/>
  <c r="D127"/>
  <c r="E127"/>
  <c r="F127"/>
  <c r="C128"/>
  <c r="D128"/>
  <c r="E128"/>
  <c r="F128"/>
  <c r="C129"/>
  <c r="D129"/>
  <c r="E129"/>
  <c r="F129"/>
  <c r="C130"/>
  <c r="D130"/>
  <c r="E130"/>
  <c r="F130"/>
  <c r="C131"/>
  <c r="D131"/>
  <c r="E131"/>
  <c r="F131"/>
  <c r="C132"/>
  <c r="D132"/>
  <c r="E132"/>
  <c r="F132"/>
  <c r="C133"/>
  <c r="D133"/>
  <c r="E133"/>
  <c r="F133"/>
  <c r="C134"/>
  <c r="D134"/>
  <c r="E134"/>
  <c r="F134"/>
  <c r="C135"/>
  <c r="D135"/>
  <c r="E135"/>
  <c r="F135"/>
  <c r="C136"/>
  <c r="D136"/>
  <c r="E136"/>
  <c r="F136"/>
  <c r="C137"/>
  <c r="D137"/>
  <c r="E137"/>
  <c r="F137"/>
  <c r="C138"/>
  <c r="D138"/>
  <c r="E138"/>
  <c r="F138"/>
  <c r="C139"/>
  <c r="D139"/>
  <c r="E139"/>
  <c r="F139"/>
  <c r="C140"/>
  <c r="D140"/>
  <c r="E140"/>
  <c r="F140"/>
  <c r="C141"/>
  <c r="D141"/>
  <c r="E141"/>
  <c r="F141"/>
  <c r="C142"/>
  <c r="D142"/>
  <c r="E142"/>
  <c r="F142"/>
  <c r="C143"/>
  <c r="D143"/>
  <c r="E143"/>
  <c r="F143"/>
  <c r="C144"/>
  <c r="D144"/>
  <c r="E144"/>
  <c r="F144"/>
  <c r="C145"/>
  <c r="D145"/>
  <c r="E145"/>
  <c r="F145"/>
  <c r="C146"/>
  <c r="D146"/>
  <c r="E146"/>
  <c r="F146"/>
  <c r="C147"/>
  <c r="D147"/>
  <c r="E147"/>
  <c r="F147"/>
  <c r="C148"/>
  <c r="D148"/>
  <c r="E148"/>
  <c r="F148"/>
  <c r="C149"/>
  <c r="D149"/>
  <c r="E149"/>
  <c r="F149"/>
  <c r="C150"/>
  <c r="D150"/>
  <c r="E150"/>
  <c r="F150"/>
  <c r="C151"/>
  <c r="D151"/>
  <c r="E151"/>
  <c r="F151"/>
  <c r="C152"/>
  <c r="D152"/>
  <c r="E152"/>
  <c r="F152"/>
  <c r="C153"/>
  <c r="D153"/>
  <c r="E153"/>
  <c r="F153"/>
  <c r="C154"/>
  <c r="D154"/>
  <c r="E154"/>
  <c r="F154"/>
  <c r="C155"/>
  <c r="D155"/>
  <c r="E155"/>
  <c r="F155"/>
  <c r="C156"/>
  <c r="D156"/>
  <c r="E156"/>
  <c r="F156"/>
  <c r="C157"/>
  <c r="D157"/>
  <c r="E157"/>
  <c r="F157"/>
  <c r="C158"/>
  <c r="D158"/>
  <c r="E158"/>
  <c r="F158"/>
  <c r="C159"/>
  <c r="D159"/>
  <c r="E159"/>
  <c r="F159"/>
  <c r="C160"/>
  <c r="D160"/>
  <c r="E160"/>
  <c r="F160"/>
  <c r="C161"/>
  <c r="D161"/>
  <c r="E161"/>
  <c r="F161"/>
  <c r="C162"/>
  <c r="D162"/>
  <c r="E162"/>
  <c r="F162"/>
  <c r="C163"/>
  <c r="D163"/>
  <c r="E163"/>
  <c r="F163"/>
  <c r="C164"/>
  <c r="D164"/>
  <c r="E164"/>
  <c r="F164"/>
  <c r="C165"/>
  <c r="D165"/>
  <c r="E165"/>
  <c r="F165"/>
  <c r="C166"/>
  <c r="D166"/>
  <c r="E166"/>
  <c r="F166"/>
  <c r="C167"/>
  <c r="D167"/>
  <c r="E167"/>
  <c r="F167"/>
  <c r="C168"/>
  <c r="D168"/>
  <c r="E168"/>
  <c r="F168"/>
  <c r="C169"/>
  <c r="D169"/>
  <c r="E169"/>
  <c r="F169"/>
  <c r="C170"/>
  <c r="D170"/>
  <c r="E170"/>
  <c r="F170"/>
  <c r="C171"/>
  <c r="D171"/>
  <c r="E171"/>
  <c r="F171"/>
  <c r="C172"/>
  <c r="D172"/>
  <c r="E172"/>
  <c r="F172"/>
  <c r="C173"/>
  <c r="D173"/>
  <c r="E173"/>
  <c r="F173"/>
  <c r="C174"/>
  <c r="D174"/>
  <c r="E174"/>
  <c r="F174"/>
  <c r="C175"/>
  <c r="D175"/>
  <c r="E175"/>
  <c r="F175"/>
  <c r="C176"/>
  <c r="D176"/>
  <c r="E176"/>
  <c r="F176"/>
  <c r="C177"/>
  <c r="D177"/>
  <c r="E177"/>
  <c r="F177"/>
  <c r="C178"/>
  <c r="D178"/>
  <c r="E178"/>
  <c r="F178"/>
  <c r="C179"/>
  <c r="D179"/>
  <c r="E179"/>
  <c r="F179"/>
  <c r="C180"/>
  <c r="D180"/>
  <c r="E180"/>
  <c r="F180"/>
  <c r="C181"/>
  <c r="D181"/>
  <c r="E181"/>
  <c r="F181"/>
  <c r="C182"/>
  <c r="D182"/>
  <c r="E182"/>
  <c r="F182"/>
  <c r="C183"/>
  <c r="D183"/>
  <c r="E183"/>
  <c r="F183"/>
  <c r="C184"/>
  <c r="D184"/>
  <c r="E184"/>
  <c r="F184"/>
  <c r="C185"/>
  <c r="D185"/>
  <c r="E185"/>
  <c r="F185"/>
  <c r="C186"/>
  <c r="D186"/>
  <c r="E186"/>
  <c r="F186"/>
  <c r="C187"/>
  <c r="D187"/>
  <c r="E187"/>
  <c r="F187"/>
  <c r="C188"/>
  <c r="D188"/>
  <c r="E188"/>
  <c r="F188"/>
  <c r="C189"/>
  <c r="D189"/>
  <c r="E189"/>
  <c r="F189"/>
  <c r="C190"/>
  <c r="D190"/>
  <c r="E190"/>
  <c r="F190"/>
  <c r="C191"/>
  <c r="D191"/>
  <c r="E191"/>
  <c r="F191"/>
  <c r="C192"/>
  <c r="D192"/>
  <c r="E192"/>
  <c r="F192"/>
  <c r="C193"/>
  <c r="D193"/>
  <c r="E193"/>
  <c r="F193"/>
  <c r="C194"/>
  <c r="D194"/>
  <c r="E194"/>
  <c r="F194"/>
  <c r="C195"/>
  <c r="D195"/>
  <c r="E195"/>
  <c r="F195"/>
  <c r="C196"/>
  <c r="D196"/>
  <c r="E196"/>
  <c r="F196"/>
  <c r="C197"/>
  <c r="D197"/>
  <c r="E197"/>
  <c r="F197"/>
  <c r="C198"/>
  <c r="D198"/>
  <c r="E198"/>
  <c r="F198"/>
  <c r="C199"/>
  <c r="D199"/>
  <c r="E199"/>
  <c r="F199"/>
  <c r="C200"/>
  <c r="D200"/>
  <c r="E200"/>
  <c r="F200"/>
  <c r="C201"/>
  <c r="D201"/>
  <c r="E201"/>
  <c r="F201"/>
  <c r="C202"/>
  <c r="D202"/>
  <c r="E202"/>
  <c r="F202"/>
  <c r="C203"/>
  <c r="D203"/>
  <c r="E203"/>
  <c r="F203"/>
  <c r="C204"/>
  <c r="D204"/>
  <c r="E204"/>
  <c r="F204"/>
  <c r="C205"/>
  <c r="D205"/>
  <c r="E205"/>
  <c r="F205"/>
  <c r="C206"/>
  <c r="D206"/>
  <c r="E206"/>
  <c r="F206"/>
  <c r="C207"/>
  <c r="D207"/>
  <c r="E207"/>
  <c r="F207"/>
  <c r="C208"/>
  <c r="D208"/>
  <c r="E208"/>
  <c r="F208"/>
  <c r="C209"/>
  <c r="D209"/>
  <c r="E209"/>
  <c r="F209"/>
  <c r="C210"/>
  <c r="D210"/>
  <c r="E210"/>
  <c r="F210"/>
  <c r="C211"/>
  <c r="D211"/>
  <c r="E211"/>
  <c r="F211"/>
  <c r="C212"/>
  <c r="D212"/>
  <c r="E212"/>
  <c r="F212"/>
  <c r="C213"/>
  <c r="D213"/>
  <c r="E213"/>
  <c r="F213"/>
  <c r="C214"/>
  <c r="D214"/>
  <c r="E214"/>
  <c r="F214"/>
  <c r="C215"/>
  <c r="D215"/>
  <c r="E215"/>
  <c r="F215"/>
  <c r="C216"/>
  <c r="D216"/>
  <c r="E216"/>
  <c r="F216"/>
  <c r="C217"/>
  <c r="D217"/>
  <c r="E217"/>
  <c r="F217"/>
  <c r="C218"/>
  <c r="D218"/>
  <c r="E218"/>
  <c r="F218"/>
  <c r="C219"/>
  <c r="D219"/>
  <c r="E219"/>
  <c r="F219"/>
  <c r="C220"/>
  <c r="D220"/>
  <c r="E220"/>
  <c r="F220"/>
  <c r="C221"/>
  <c r="D221"/>
  <c r="E221"/>
  <c r="F221"/>
  <c r="C222"/>
  <c r="D222"/>
  <c r="E222"/>
  <c r="F222"/>
  <c r="C223"/>
  <c r="D223"/>
  <c r="E223"/>
  <c r="F223"/>
  <c r="C224"/>
  <c r="D224"/>
  <c r="E224"/>
  <c r="F224"/>
  <c r="C225"/>
  <c r="D225"/>
  <c r="E225"/>
  <c r="F225"/>
  <c r="C226"/>
  <c r="D226"/>
  <c r="E226"/>
  <c r="F226"/>
  <c r="C227"/>
  <c r="D227"/>
  <c r="E227"/>
  <c r="F227"/>
  <c r="C228"/>
  <c r="D228"/>
  <c r="E228"/>
  <c r="F228"/>
  <c r="C229"/>
  <c r="D229"/>
  <c r="E229"/>
  <c r="F229"/>
  <c r="C230"/>
  <c r="D230"/>
  <c r="E230"/>
  <c r="F230"/>
  <c r="C231"/>
  <c r="D231"/>
  <c r="E231"/>
  <c r="F231"/>
  <c r="C232"/>
  <c r="D232"/>
  <c r="E232"/>
  <c r="F232"/>
  <c r="C233"/>
  <c r="D233"/>
  <c r="E233"/>
  <c r="F233"/>
  <c r="C234"/>
  <c r="D234"/>
  <c r="E234"/>
  <c r="F234"/>
  <c r="C235"/>
  <c r="D235"/>
  <c r="E235"/>
  <c r="F235"/>
  <c r="C236"/>
  <c r="D236"/>
  <c r="E236"/>
  <c r="F236"/>
  <c r="C237"/>
  <c r="D237"/>
  <c r="E237"/>
  <c r="F237"/>
  <c r="C238"/>
  <c r="D238"/>
  <c r="E238"/>
  <c r="F238"/>
  <c r="C239"/>
  <c r="D239"/>
  <c r="E239"/>
  <c r="F239"/>
  <c r="C240"/>
  <c r="D240"/>
  <c r="E240"/>
  <c r="F240"/>
  <c r="C241"/>
  <c r="D241"/>
  <c r="E241"/>
  <c r="F241"/>
  <c r="C242"/>
  <c r="D242"/>
  <c r="E242"/>
  <c r="F242"/>
  <c r="C243"/>
  <c r="D243"/>
  <c r="E243"/>
  <c r="F243"/>
  <c r="C244"/>
  <c r="D244"/>
  <c r="E244"/>
  <c r="F244"/>
  <c r="C245"/>
  <c r="D245"/>
  <c r="E245"/>
  <c r="F245"/>
  <c r="C246"/>
  <c r="D246"/>
  <c r="E246"/>
  <c r="F246"/>
  <c r="C247"/>
  <c r="D247"/>
  <c r="E247"/>
  <c r="F247"/>
  <c r="C248"/>
  <c r="D248"/>
  <c r="E248"/>
  <c r="F248"/>
  <c r="C249"/>
  <c r="D249"/>
  <c r="E249"/>
  <c r="F249"/>
  <c r="C250"/>
  <c r="D250"/>
  <c r="E250"/>
  <c r="F250"/>
  <c r="C251"/>
  <c r="D251"/>
  <c r="E251"/>
  <c r="F251"/>
  <c r="C252"/>
  <c r="D252"/>
  <c r="E252"/>
  <c r="F252"/>
  <c r="C253"/>
  <c r="D253"/>
  <c r="E253"/>
  <c r="F253"/>
  <c r="C254"/>
  <c r="D254"/>
  <c r="E254"/>
  <c r="F254"/>
  <c r="C255"/>
  <c r="D255"/>
  <c r="E255"/>
  <c r="F255"/>
  <c r="C256"/>
  <c r="D256"/>
  <c r="E256"/>
  <c r="F256"/>
  <c r="C257"/>
  <c r="D257"/>
  <c r="E257"/>
  <c r="F257"/>
  <c r="C258"/>
  <c r="D258"/>
  <c r="E258"/>
  <c r="F258"/>
  <c r="C259"/>
  <c r="D259"/>
  <c r="E259"/>
  <c r="F259"/>
  <c r="C260"/>
  <c r="D260"/>
  <c r="E260"/>
  <c r="F260"/>
  <c r="C261"/>
  <c r="D261"/>
  <c r="E261"/>
  <c r="F261"/>
  <c r="C262"/>
  <c r="D262"/>
  <c r="E262"/>
  <c r="F262"/>
  <c r="C263"/>
  <c r="D263"/>
  <c r="E263"/>
  <c r="F263"/>
  <c r="C264"/>
  <c r="D264"/>
  <c r="E264"/>
  <c r="F264"/>
  <c r="C265"/>
  <c r="D265"/>
  <c r="E265"/>
  <c r="F265"/>
  <c r="C266"/>
  <c r="D266"/>
  <c r="E266"/>
  <c r="F266"/>
  <c r="C267"/>
  <c r="D267"/>
  <c r="E267"/>
  <c r="F267"/>
  <c r="C268"/>
  <c r="D268"/>
  <c r="E268"/>
  <c r="F268"/>
  <c r="C269"/>
  <c r="D269"/>
  <c r="E269"/>
  <c r="F269"/>
  <c r="C270"/>
  <c r="D270"/>
  <c r="E270"/>
  <c r="F270"/>
  <c r="C271"/>
  <c r="D271"/>
  <c r="E271"/>
  <c r="F271"/>
  <c r="C272"/>
  <c r="D272"/>
  <c r="E272"/>
  <c r="F272"/>
  <c r="C273"/>
  <c r="D273"/>
  <c r="E273"/>
  <c r="F273"/>
  <c r="C274"/>
  <c r="D274"/>
  <c r="E274"/>
  <c r="F274"/>
  <c r="C275"/>
  <c r="D275"/>
  <c r="E275"/>
  <c r="F275"/>
  <c r="C276"/>
  <c r="D276"/>
  <c r="E276"/>
  <c r="F276"/>
  <c r="C277"/>
  <c r="D277"/>
  <c r="E277"/>
  <c r="F277"/>
  <c r="C278"/>
  <c r="D278"/>
  <c r="E278"/>
  <c r="F278"/>
  <c r="C279"/>
  <c r="D279"/>
  <c r="E279"/>
  <c r="F279"/>
  <c r="C280"/>
  <c r="D280"/>
  <c r="E280"/>
  <c r="F280"/>
  <c r="C281"/>
  <c r="D281"/>
  <c r="E281"/>
  <c r="F281"/>
  <c r="C282"/>
  <c r="D282"/>
  <c r="E282"/>
  <c r="F282"/>
  <c r="C283"/>
  <c r="D283"/>
  <c r="E283"/>
  <c r="F283"/>
  <c r="C284"/>
  <c r="D284"/>
  <c r="E284"/>
  <c r="F284"/>
  <c r="C285"/>
  <c r="D285"/>
  <c r="E285"/>
  <c r="F285"/>
  <c r="C286"/>
  <c r="D286"/>
  <c r="E286"/>
  <c r="F286"/>
  <c r="C287"/>
  <c r="D287"/>
  <c r="E287"/>
  <c r="F287"/>
  <c r="C288"/>
  <c r="D288"/>
  <c r="E288"/>
  <c r="F288"/>
  <c r="C289"/>
  <c r="D289"/>
  <c r="E289"/>
  <c r="F289"/>
  <c r="C290"/>
  <c r="D290"/>
  <c r="E290"/>
  <c r="F290"/>
  <c r="C291"/>
  <c r="D291"/>
  <c r="E291"/>
  <c r="F291"/>
  <c r="C292"/>
  <c r="D292"/>
  <c r="E292"/>
  <c r="F292"/>
  <c r="C293"/>
  <c r="D293"/>
  <c r="E293"/>
  <c r="F293"/>
  <c r="C294"/>
  <c r="D294"/>
  <c r="E294"/>
  <c r="F294"/>
  <c r="C295"/>
  <c r="D295"/>
  <c r="E295"/>
  <c r="F295"/>
  <c r="C296"/>
  <c r="D296"/>
  <c r="E296"/>
  <c r="F296"/>
  <c r="C297"/>
  <c r="D297"/>
  <c r="E297"/>
  <c r="F297"/>
  <c r="C298"/>
  <c r="D298"/>
  <c r="E298"/>
  <c r="F298"/>
  <c r="C299"/>
  <c r="D299"/>
  <c r="E299"/>
  <c r="F299"/>
  <c r="C300"/>
  <c r="D300"/>
  <c r="E300"/>
  <c r="F300"/>
  <c r="C301"/>
  <c r="D301"/>
  <c r="E301"/>
  <c r="F301"/>
  <c r="C302"/>
  <c r="D302"/>
  <c r="E302"/>
  <c r="F302"/>
  <c r="C303"/>
  <c r="D303"/>
  <c r="E303"/>
  <c r="F303"/>
  <c r="C304"/>
  <c r="D304"/>
  <c r="E304"/>
  <c r="F304"/>
  <c r="C305"/>
  <c r="D305"/>
  <c r="E305"/>
  <c r="F305"/>
  <c r="C306"/>
  <c r="D306"/>
  <c r="E306"/>
  <c r="F306"/>
  <c r="C307"/>
  <c r="D307"/>
  <c r="E307"/>
  <c r="F307"/>
  <c r="C308"/>
  <c r="D308"/>
  <c r="E308"/>
  <c r="F308"/>
  <c r="C309"/>
  <c r="D309"/>
  <c r="E309"/>
  <c r="F309"/>
  <c r="C310"/>
  <c r="D310"/>
  <c r="E310"/>
  <c r="F310"/>
  <c r="C311"/>
  <c r="D311"/>
  <c r="E311"/>
  <c r="F311"/>
  <c r="C312"/>
  <c r="D312"/>
  <c r="E312"/>
  <c r="F312"/>
  <c r="C313"/>
  <c r="D313"/>
  <c r="E313"/>
  <c r="F313"/>
  <c r="C314"/>
  <c r="D314"/>
  <c r="E314"/>
  <c r="F314"/>
  <c r="C315"/>
  <c r="D315"/>
  <c r="E315"/>
  <c r="F315"/>
  <c r="C316"/>
  <c r="D316"/>
  <c r="E316"/>
  <c r="F316"/>
  <c r="C317"/>
  <c r="D317"/>
  <c r="E317"/>
  <c r="F317"/>
  <c r="C318"/>
  <c r="D318"/>
  <c r="E318"/>
  <c r="F318"/>
  <c r="C319"/>
  <c r="D319"/>
  <c r="E319"/>
  <c r="F319"/>
  <c r="C320"/>
  <c r="D320"/>
  <c r="E320"/>
  <c r="F320"/>
  <c r="C321"/>
  <c r="D321"/>
  <c r="E321"/>
  <c r="F321"/>
  <c r="C322"/>
  <c r="D322"/>
  <c r="E322"/>
  <c r="F322"/>
  <c r="C323"/>
  <c r="D323"/>
  <c r="E323"/>
  <c r="F323"/>
  <c r="C324"/>
  <c r="D324"/>
  <c r="E324"/>
  <c r="F324"/>
  <c r="C325"/>
  <c r="D325"/>
  <c r="E325"/>
  <c r="F325"/>
  <c r="C326"/>
  <c r="D326"/>
  <c r="E326"/>
  <c r="F326"/>
  <c r="C327"/>
  <c r="D327"/>
  <c r="E327"/>
  <c r="F327"/>
  <c r="C328"/>
  <c r="D328"/>
  <c r="E328"/>
  <c r="F328"/>
  <c r="C329"/>
  <c r="D329"/>
  <c r="E329"/>
  <c r="F329"/>
  <c r="C330"/>
  <c r="D330"/>
  <c r="E330"/>
  <c r="F330"/>
  <c r="C331"/>
  <c r="D331"/>
  <c r="E331"/>
  <c r="F331"/>
  <c r="C332"/>
  <c r="D332"/>
  <c r="E332"/>
  <c r="F332"/>
  <c r="C333"/>
  <c r="D333"/>
  <c r="E333"/>
  <c r="F333"/>
  <c r="C334"/>
  <c r="D334"/>
  <c r="E334"/>
  <c r="F334"/>
  <c r="C335"/>
  <c r="D335"/>
  <c r="E335"/>
  <c r="F335"/>
  <c r="C336"/>
  <c r="D336"/>
  <c r="E336"/>
  <c r="F336"/>
  <c r="C337"/>
  <c r="D337"/>
  <c r="E337"/>
  <c r="F337"/>
  <c r="C338"/>
  <c r="D338"/>
  <c r="E338"/>
  <c r="F338"/>
  <c r="C339"/>
  <c r="D339"/>
  <c r="E339"/>
  <c r="F339"/>
  <c r="C340"/>
  <c r="D340"/>
  <c r="E340"/>
  <c r="F340"/>
  <c r="C341"/>
  <c r="D341"/>
  <c r="E341"/>
  <c r="F341"/>
  <c r="C342"/>
  <c r="D342"/>
  <c r="E342"/>
  <c r="F342"/>
  <c r="C343"/>
  <c r="D343"/>
  <c r="E343"/>
  <c r="F343"/>
  <c r="C344"/>
  <c r="D344"/>
  <c r="E344"/>
  <c r="F344"/>
  <c r="C345"/>
  <c r="D345"/>
  <c r="E345"/>
  <c r="F345"/>
  <c r="C346"/>
  <c r="D346"/>
  <c r="E346"/>
  <c r="F346"/>
  <c r="C347"/>
  <c r="D347"/>
  <c r="E347"/>
  <c r="F347"/>
  <c r="C348"/>
  <c r="D348"/>
  <c r="E348"/>
  <c r="F348"/>
  <c r="C349"/>
  <c r="D349"/>
  <c r="E349"/>
  <c r="F349"/>
  <c r="C350"/>
  <c r="D350"/>
  <c r="E350"/>
  <c r="F350"/>
  <c r="C351"/>
  <c r="D351"/>
  <c r="E351"/>
  <c r="F351"/>
  <c r="C352"/>
  <c r="D352"/>
  <c r="E352"/>
  <c r="F352"/>
  <c r="C353"/>
  <c r="D353"/>
  <c r="E353"/>
  <c r="F353"/>
  <c r="C354"/>
  <c r="D354"/>
  <c r="E354"/>
  <c r="F354"/>
  <c r="C355"/>
  <c r="D355"/>
  <c r="E355"/>
  <c r="F355"/>
  <c r="C356"/>
  <c r="D356"/>
  <c r="E356"/>
  <c r="F356"/>
  <c r="C357"/>
  <c r="D357"/>
  <c r="E357"/>
  <c r="F357"/>
  <c r="C358"/>
  <c r="D358"/>
  <c r="E358"/>
  <c r="F358"/>
  <c r="C359"/>
  <c r="D359"/>
  <c r="E359"/>
  <c r="F359"/>
  <c r="C360"/>
  <c r="D360"/>
  <c r="E360"/>
  <c r="F360"/>
  <c r="C361"/>
  <c r="D361"/>
  <c r="E361"/>
  <c r="F361"/>
  <c r="C362"/>
  <c r="D362"/>
  <c r="E362"/>
  <c r="F362"/>
  <c r="C363"/>
  <c r="D363"/>
  <c r="E363"/>
  <c r="F363"/>
  <c r="C364"/>
  <c r="D364"/>
  <c r="E364"/>
  <c r="F364"/>
  <c r="C365"/>
  <c r="D365"/>
  <c r="E365"/>
  <c r="F365"/>
  <c r="C366"/>
  <c r="D366"/>
  <c r="E366"/>
  <c r="F366"/>
  <c r="C367"/>
  <c r="D367"/>
  <c r="E367"/>
  <c r="F367"/>
  <c r="C368"/>
  <c r="D368"/>
  <c r="E368"/>
  <c r="F368"/>
  <c r="C369"/>
  <c r="D369"/>
  <c r="E369"/>
  <c r="F369"/>
  <c r="C370"/>
  <c r="D370"/>
  <c r="E370"/>
  <c r="F370"/>
  <c r="C371"/>
  <c r="D371"/>
  <c r="E371"/>
  <c r="F371"/>
  <c r="C372"/>
  <c r="D372"/>
  <c r="E372"/>
  <c r="F372"/>
  <c r="C373"/>
  <c r="D373"/>
  <c r="E373"/>
  <c r="F373"/>
  <c r="C374"/>
  <c r="D374"/>
  <c r="E374"/>
  <c r="F374"/>
  <c r="C375"/>
  <c r="D375"/>
  <c r="E375"/>
  <c r="F375"/>
  <c r="C376"/>
  <c r="D376"/>
  <c r="E376"/>
  <c r="F376"/>
  <c r="C377"/>
  <c r="D377"/>
  <c r="E377"/>
  <c r="F377"/>
  <c r="C378"/>
  <c r="D378"/>
  <c r="E378"/>
  <c r="F378"/>
  <c r="C379"/>
  <c r="D379"/>
  <c r="E379"/>
  <c r="F379"/>
  <c r="C380"/>
  <c r="D380"/>
  <c r="E380"/>
  <c r="F380"/>
  <c r="C381"/>
  <c r="D381"/>
  <c r="E381"/>
  <c r="F381"/>
  <c r="C382"/>
  <c r="D382"/>
  <c r="E382"/>
  <c r="F382"/>
  <c r="C383"/>
  <c r="D383"/>
  <c r="E383"/>
  <c r="F383"/>
  <c r="C384"/>
  <c r="D384"/>
  <c r="E384"/>
  <c r="F384"/>
  <c r="C385"/>
  <c r="D385"/>
  <c r="E385"/>
  <c r="F385"/>
  <c r="C386"/>
  <c r="D386"/>
  <c r="E386"/>
  <c r="F386"/>
  <c r="C387"/>
  <c r="D387"/>
  <c r="E387"/>
  <c r="F387"/>
  <c r="C388"/>
  <c r="D388"/>
  <c r="E388"/>
  <c r="F388"/>
  <c r="C389"/>
  <c r="D389"/>
  <c r="E389"/>
  <c r="F389"/>
  <c r="C390"/>
  <c r="D390"/>
  <c r="E390"/>
  <c r="F390"/>
  <c r="C391"/>
  <c r="D391"/>
  <c r="E391"/>
  <c r="F391"/>
  <c r="C392"/>
  <c r="D392"/>
  <c r="E392"/>
  <c r="F392"/>
  <c r="C393"/>
  <c r="D393"/>
  <c r="E393"/>
  <c r="F393"/>
  <c r="C394"/>
  <c r="D394"/>
  <c r="E394"/>
  <c r="F394"/>
  <c r="C395"/>
  <c r="D395"/>
  <c r="E395"/>
  <c r="F395"/>
  <c r="C396"/>
  <c r="D396"/>
  <c r="E396"/>
  <c r="F396"/>
  <c r="C397"/>
  <c r="D397"/>
  <c r="E397"/>
  <c r="F397"/>
  <c r="C398"/>
  <c r="D398"/>
  <c r="E398"/>
  <c r="F398"/>
  <c r="C399"/>
  <c r="D399"/>
  <c r="E399"/>
  <c r="F399"/>
  <c r="C400"/>
  <c r="D400"/>
  <c r="E400"/>
  <c r="F400"/>
  <c r="C401"/>
  <c r="D401"/>
  <c r="E401"/>
  <c r="F401"/>
  <c r="C402"/>
  <c r="D402"/>
  <c r="E402"/>
  <c r="F402"/>
  <c r="C403"/>
  <c r="D403"/>
  <c r="E403"/>
  <c r="F403"/>
  <c r="C404"/>
  <c r="D404"/>
  <c r="E404"/>
  <c r="F404"/>
  <c r="C405"/>
  <c r="D405"/>
  <c r="E405"/>
  <c r="F405"/>
  <c r="C406"/>
  <c r="D406"/>
  <c r="E406"/>
  <c r="F406"/>
  <c r="C407"/>
  <c r="D407"/>
  <c r="E407"/>
  <c r="F407"/>
  <c r="C408"/>
  <c r="D408"/>
  <c r="E408"/>
  <c r="F408"/>
  <c r="C409"/>
  <c r="D409"/>
  <c r="E409"/>
  <c r="F409"/>
  <c r="C410"/>
  <c r="D410"/>
  <c r="E410"/>
  <c r="F410"/>
  <c r="C411"/>
  <c r="D411"/>
  <c r="E411"/>
  <c r="F411"/>
  <c r="C412"/>
  <c r="D412"/>
  <c r="E412"/>
  <c r="F412"/>
  <c r="C413"/>
  <c r="D413"/>
  <c r="E413"/>
  <c r="F413"/>
  <c r="C414"/>
  <c r="D414"/>
  <c r="E414"/>
  <c r="F414"/>
  <c r="C415"/>
  <c r="D415"/>
  <c r="E415"/>
  <c r="F415"/>
  <c r="C416"/>
  <c r="D416"/>
  <c r="E416"/>
  <c r="F416"/>
  <c r="C417"/>
  <c r="D417"/>
  <c r="E417"/>
  <c r="F417"/>
  <c r="C418"/>
  <c r="D418"/>
  <c r="E418"/>
  <c r="F418"/>
  <c r="C419"/>
  <c r="D419"/>
  <c r="E419"/>
  <c r="F419"/>
  <c r="C420"/>
  <c r="D420"/>
  <c r="E420"/>
  <c r="F420"/>
  <c r="C421"/>
  <c r="D421"/>
  <c r="E421"/>
  <c r="F421"/>
  <c r="C422"/>
  <c r="D422"/>
  <c r="E422"/>
  <c r="F422"/>
  <c r="C423"/>
  <c r="D423"/>
  <c r="E423"/>
  <c r="F423"/>
  <c r="C424"/>
  <c r="D424"/>
  <c r="E424"/>
  <c r="F424"/>
  <c r="C425"/>
  <c r="D425"/>
  <c r="E425"/>
  <c r="F425"/>
  <c r="C426"/>
  <c r="D426"/>
  <c r="E426"/>
  <c r="F426"/>
  <c r="C427"/>
  <c r="D427"/>
  <c r="E427"/>
  <c r="F427"/>
  <c r="C428"/>
  <c r="D428"/>
  <c r="E428"/>
  <c r="F428"/>
  <c r="C429"/>
  <c r="D429"/>
  <c r="E429"/>
  <c r="F429"/>
  <c r="C430"/>
  <c r="D430"/>
  <c r="E430"/>
  <c r="F430"/>
  <c r="C431"/>
  <c r="D431"/>
  <c r="E431"/>
  <c r="F431"/>
  <c r="C432"/>
  <c r="D432"/>
  <c r="E432"/>
  <c r="F432"/>
  <c r="C433"/>
  <c r="D433"/>
  <c r="E433"/>
  <c r="F433"/>
  <c r="C434"/>
  <c r="D434"/>
  <c r="E434"/>
  <c r="F434"/>
  <c r="C435"/>
  <c r="D435"/>
  <c r="E435"/>
  <c r="F435"/>
  <c r="C436"/>
  <c r="D436"/>
  <c r="E436"/>
  <c r="F436"/>
  <c r="C437"/>
  <c r="D437"/>
  <c r="E437"/>
  <c r="F437"/>
  <c r="C438"/>
  <c r="D438"/>
  <c r="E438"/>
  <c r="F438"/>
  <c r="C439"/>
  <c r="D439"/>
  <c r="E439"/>
  <c r="F439"/>
  <c r="C440"/>
  <c r="D440"/>
  <c r="E440"/>
  <c r="F440"/>
  <c r="B10" i="6"/>
  <c r="D10"/>
  <c r="C2" i="5"/>
  <c r="B3"/>
  <c r="C3" s="1"/>
  <c r="D3"/>
  <c r="F3"/>
  <c r="B4"/>
  <c r="C4" s="1"/>
  <c r="D4"/>
  <c r="F4"/>
  <c r="B5"/>
  <c r="C5" s="1"/>
  <c r="D5"/>
  <c r="B6"/>
  <c r="C6" s="1"/>
  <c r="D6"/>
  <c r="F6"/>
  <c r="B7"/>
  <c r="C7" s="1"/>
  <c r="D7"/>
  <c r="B8"/>
  <c r="C8" s="1"/>
  <c r="D8"/>
  <c r="F8"/>
  <c r="B9"/>
  <c r="C9" s="1"/>
  <c r="D9"/>
  <c r="B10"/>
  <c r="C10" s="1"/>
  <c r="D10"/>
  <c r="F10"/>
  <c r="B11"/>
  <c r="C11" s="1"/>
  <c r="D11"/>
  <c r="B12"/>
  <c r="C12" s="1"/>
  <c r="D12"/>
  <c r="F12"/>
  <c r="B13"/>
  <c r="C13" s="1"/>
  <c r="D13"/>
  <c r="B14"/>
  <c r="C14" s="1"/>
  <c r="D14"/>
  <c r="F14"/>
  <c r="B15"/>
  <c r="C15" s="1"/>
  <c r="D15"/>
  <c r="B16"/>
  <c r="C16" s="1"/>
  <c r="D16"/>
  <c r="F16"/>
  <c r="B17"/>
  <c r="C17" s="1"/>
  <c r="D17"/>
  <c r="B18"/>
  <c r="C18" s="1"/>
  <c r="D18"/>
  <c r="F18"/>
  <c r="B19"/>
  <c r="C19" s="1"/>
  <c r="D19"/>
  <c r="B20"/>
  <c r="C20" s="1"/>
  <c r="D20"/>
  <c r="F20"/>
  <c r="B21"/>
  <c r="C21" s="1"/>
  <c r="D21"/>
  <c r="B22"/>
  <c r="C22" s="1"/>
  <c r="D22"/>
  <c r="F22"/>
  <c r="B23"/>
  <c r="C23" s="1"/>
  <c r="D23"/>
  <c r="D24"/>
  <c r="B2" i="4"/>
  <c r="I3"/>
  <c r="N3"/>
  <c r="N17" s="1"/>
  <c r="O3"/>
  <c r="R3"/>
  <c r="S3"/>
  <c r="U3"/>
  <c r="V3"/>
  <c r="I4"/>
  <c r="N4"/>
  <c r="O4"/>
  <c r="R4"/>
  <c r="S4"/>
  <c r="U4"/>
  <c r="V4"/>
  <c r="I5"/>
  <c r="N5"/>
  <c r="O5"/>
  <c r="R5"/>
  <c r="S5"/>
  <c r="U5"/>
  <c r="V5"/>
  <c r="I6"/>
  <c r="N6"/>
  <c r="O6"/>
  <c r="R6"/>
  <c r="S6"/>
  <c r="U6"/>
  <c r="V6"/>
  <c r="I7"/>
  <c r="N7"/>
  <c r="O7"/>
  <c r="R7"/>
  <c r="S7"/>
  <c r="U7"/>
  <c r="V7"/>
  <c r="I8"/>
  <c r="N8"/>
  <c r="O8"/>
  <c r="R8"/>
  <c r="S8"/>
  <c r="U8"/>
  <c r="V8"/>
  <c r="I9"/>
  <c r="N9"/>
  <c r="O9"/>
  <c r="R9"/>
  <c r="S9"/>
  <c r="U9"/>
  <c r="V9"/>
  <c r="I10"/>
  <c r="N10"/>
  <c r="O10"/>
  <c r="R10"/>
  <c r="S10"/>
  <c r="U10"/>
  <c r="V10"/>
  <c r="I11"/>
  <c r="N11"/>
  <c r="O11"/>
  <c r="R11"/>
  <c r="S11"/>
  <c r="U11"/>
  <c r="V11"/>
  <c r="I12"/>
  <c r="N12"/>
  <c r="O12"/>
  <c r="R12"/>
  <c r="S12"/>
  <c r="U12"/>
  <c r="V12"/>
  <c r="I13"/>
  <c r="N13"/>
  <c r="O13"/>
  <c r="R13"/>
  <c r="S13"/>
  <c r="U13"/>
  <c r="V13"/>
  <c r="I14"/>
  <c r="N14"/>
  <c r="O14"/>
  <c r="R14"/>
  <c r="S14"/>
  <c r="U14"/>
  <c r="V14"/>
  <c r="I15"/>
  <c r="N15"/>
  <c r="O15"/>
  <c r="R15"/>
  <c r="S15"/>
  <c r="U15"/>
  <c r="V15"/>
  <c r="I16"/>
  <c r="N16"/>
  <c r="O16"/>
  <c r="R16"/>
  <c r="S16"/>
  <c r="U16"/>
  <c r="V16"/>
  <c r="B17"/>
  <c r="G17"/>
  <c r="H17"/>
  <c r="O17"/>
  <c r="B19"/>
  <c r="I20"/>
  <c r="N20"/>
  <c r="O20"/>
  <c r="R20"/>
  <c r="S20"/>
  <c r="U20"/>
  <c r="V20"/>
  <c r="I21"/>
  <c r="N21"/>
  <c r="N41" s="1"/>
  <c r="O21"/>
  <c r="R21"/>
  <c r="S21"/>
  <c r="U21"/>
  <c r="V21"/>
  <c r="I22"/>
  <c r="N22"/>
  <c r="O22"/>
  <c r="R22"/>
  <c r="S22"/>
  <c r="U22"/>
  <c r="V22"/>
  <c r="I23"/>
  <c r="N23"/>
  <c r="O23"/>
  <c r="R23"/>
  <c r="S23"/>
  <c r="U23"/>
  <c r="V23"/>
  <c r="I24"/>
  <c r="N24"/>
  <c r="O24"/>
  <c r="R24"/>
  <c r="S24"/>
  <c r="U24"/>
  <c r="V24"/>
  <c r="I25"/>
  <c r="N25"/>
  <c r="O25"/>
  <c r="R25"/>
  <c r="S25"/>
  <c r="U25"/>
  <c r="V25"/>
  <c r="I26"/>
  <c r="N26"/>
  <c r="O26"/>
  <c r="R26"/>
  <c r="S26"/>
  <c r="U26"/>
  <c r="V26"/>
  <c r="I27"/>
  <c r="N27"/>
  <c r="O27"/>
  <c r="R27"/>
  <c r="S27"/>
  <c r="U27"/>
  <c r="V27"/>
  <c r="I28"/>
  <c r="N28"/>
  <c r="O28"/>
  <c r="R28"/>
  <c r="S28"/>
  <c r="U28"/>
  <c r="V28"/>
  <c r="I29"/>
  <c r="N29"/>
  <c r="O29"/>
  <c r="R29"/>
  <c r="S29"/>
  <c r="U29"/>
  <c r="V29"/>
  <c r="I30"/>
  <c r="N30"/>
  <c r="O30"/>
  <c r="R30"/>
  <c r="S30"/>
  <c r="U30"/>
  <c r="V30"/>
  <c r="I31"/>
  <c r="N31"/>
  <c r="O31"/>
  <c r="R31"/>
  <c r="S31"/>
  <c r="U31"/>
  <c r="V31"/>
  <c r="I32"/>
  <c r="N32"/>
  <c r="O32"/>
  <c r="R32"/>
  <c r="S32"/>
  <c r="U32"/>
  <c r="V32"/>
  <c r="I33"/>
  <c r="N33"/>
  <c r="O33"/>
  <c r="R33"/>
  <c r="S33"/>
  <c r="U33"/>
  <c r="V33"/>
  <c r="I34"/>
  <c r="N34"/>
  <c r="O34"/>
  <c r="R34"/>
  <c r="S34"/>
  <c r="U34"/>
  <c r="V34"/>
  <c r="I35"/>
  <c r="N35"/>
  <c r="O35"/>
  <c r="R35"/>
  <c r="S35"/>
  <c r="U35"/>
  <c r="V35"/>
  <c r="I36"/>
  <c r="N36"/>
  <c r="O36"/>
  <c r="R36"/>
  <c r="S36"/>
  <c r="U36"/>
  <c r="V36"/>
  <c r="I37"/>
  <c r="N37"/>
  <c r="O37"/>
  <c r="R37"/>
  <c r="S37"/>
  <c r="U37"/>
  <c r="V37"/>
  <c r="I38"/>
  <c r="N38"/>
  <c r="O38"/>
  <c r="R38"/>
  <c r="S38"/>
  <c r="U38"/>
  <c r="V38"/>
  <c r="I39"/>
  <c r="N39"/>
  <c r="O39"/>
  <c r="R39"/>
  <c r="S39"/>
  <c r="U39"/>
  <c r="V39"/>
  <c r="I40"/>
  <c r="N40"/>
  <c r="O40"/>
  <c r="R40"/>
  <c r="S40"/>
  <c r="U40"/>
  <c r="V40"/>
  <c r="B41"/>
  <c r="G41"/>
  <c r="H41"/>
  <c r="O41"/>
  <c r="B43"/>
  <c r="I44"/>
  <c r="N44"/>
  <c r="O44"/>
  <c r="R44"/>
  <c r="S44"/>
  <c r="U44"/>
  <c r="V44"/>
  <c r="I45"/>
  <c r="N45"/>
  <c r="N71" s="1"/>
  <c r="O45"/>
  <c r="R45"/>
  <c r="S45"/>
  <c r="U45"/>
  <c r="V45"/>
  <c r="I46"/>
  <c r="N46"/>
  <c r="O46"/>
  <c r="R46"/>
  <c r="S46"/>
  <c r="U46"/>
  <c r="V46"/>
  <c r="I47"/>
  <c r="N47"/>
  <c r="O47"/>
  <c r="R47"/>
  <c r="S47"/>
  <c r="U47"/>
  <c r="V47"/>
  <c r="I48"/>
  <c r="N48"/>
  <c r="O48"/>
  <c r="R48"/>
  <c r="S48"/>
  <c r="U48"/>
  <c r="V48"/>
  <c r="I49"/>
  <c r="N49"/>
  <c r="O49"/>
  <c r="R49"/>
  <c r="S49"/>
  <c r="U49"/>
  <c r="V49"/>
  <c r="I50"/>
  <c r="N50"/>
  <c r="O50"/>
  <c r="R50"/>
  <c r="S50"/>
  <c r="U50"/>
  <c r="V50"/>
  <c r="I51"/>
  <c r="N51"/>
  <c r="O51"/>
  <c r="R51"/>
  <c r="S51"/>
  <c r="U51"/>
  <c r="V51"/>
  <c r="I52"/>
  <c r="N52"/>
  <c r="O52"/>
  <c r="R52"/>
  <c r="S52"/>
  <c r="U52"/>
  <c r="V52"/>
  <c r="I53"/>
  <c r="N53"/>
  <c r="O53"/>
  <c r="R53"/>
  <c r="S53"/>
  <c r="U53"/>
  <c r="V53"/>
  <c r="I54"/>
  <c r="N54"/>
  <c r="O54"/>
  <c r="R54"/>
  <c r="S54"/>
  <c r="U54"/>
  <c r="V54"/>
  <c r="I55"/>
  <c r="N55"/>
  <c r="O55"/>
  <c r="R55"/>
  <c r="S55"/>
  <c r="U55"/>
  <c r="V55"/>
  <c r="I56"/>
  <c r="N56"/>
  <c r="O56"/>
  <c r="R56"/>
  <c r="S56"/>
  <c r="U56"/>
  <c r="V56"/>
  <c r="I57"/>
  <c r="N57"/>
  <c r="O57"/>
  <c r="R57"/>
  <c r="S57"/>
  <c r="U57"/>
  <c r="V57"/>
  <c r="I58"/>
  <c r="N58"/>
  <c r="O58"/>
  <c r="R58"/>
  <c r="S58"/>
  <c r="U58"/>
  <c r="V58"/>
  <c r="I59"/>
  <c r="N59"/>
  <c r="O59"/>
  <c r="R59"/>
  <c r="S59"/>
  <c r="U59"/>
  <c r="V59"/>
  <c r="I60"/>
  <c r="N60"/>
  <c r="O60"/>
  <c r="R60"/>
  <c r="S60"/>
  <c r="U60"/>
  <c r="V60"/>
  <c r="I61"/>
  <c r="N61"/>
  <c r="O61"/>
  <c r="R61"/>
  <c r="S61"/>
  <c r="U61"/>
  <c r="V61"/>
  <c r="I62"/>
  <c r="N62"/>
  <c r="O62"/>
  <c r="R62"/>
  <c r="S62"/>
  <c r="U62"/>
  <c r="V62"/>
  <c r="I63"/>
  <c r="N63"/>
  <c r="O63"/>
  <c r="R63"/>
  <c r="S63"/>
  <c r="U63"/>
  <c r="V63"/>
  <c r="I64"/>
  <c r="N64"/>
  <c r="O64"/>
  <c r="R64"/>
  <c r="S64"/>
  <c r="U64"/>
  <c r="V64"/>
  <c r="I65"/>
  <c r="N65"/>
  <c r="O65"/>
  <c r="R65"/>
  <c r="S65"/>
  <c r="U65"/>
  <c r="V65"/>
  <c r="I66"/>
  <c r="N66"/>
  <c r="O66"/>
  <c r="R66"/>
  <c r="S66"/>
  <c r="U66"/>
  <c r="V66"/>
  <c r="I67"/>
  <c r="N67"/>
  <c r="O67"/>
  <c r="R67"/>
  <c r="S67"/>
  <c r="U67"/>
  <c r="V67"/>
  <c r="I68"/>
  <c r="N68"/>
  <c r="O68"/>
  <c r="R68"/>
  <c r="S68"/>
  <c r="U68"/>
  <c r="V68"/>
  <c r="I69"/>
  <c r="N69"/>
  <c r="O69"/>
  <c r="R69"/>
  <c r="S69"/>
  <c r="U69"/>
  <c r="V69"/>
  <c r="I70"/>
  <c r="N70"/>
  <c r="O70"/>
  <c r="R70"/>
  <c r="S70"/>
  <c r="U70"/>
  <c r="V70"/>
  <c r="B71"/>
  <c r="G71"/>
  <c r="H71"/>
  <c r="O71"/>
  <c r="B73"/>
  <c r="I74"/>
  <c r="N74"/>
  <c r="O74"/>
  <c r="R74"/>
  <c r="S74"/>
  <c r="U74"/>
  <c r="V74"/>
  <c r="I75"/>
  <c r="N75"/>
  <c r="O75"/>
  <c r="R75"/>
  <c r="S75"/>
  <c r="U75"/>
  <c r="V75"/>
  <c r="I76"/>
  <c r="N76"/>
  <c r="O76"/>
  <c r="R76"/>
  <c r="S76"/>
  <c r="U76"/>
  <c r="V76"/>
  <c r="I77"/>
  <c r="N77"/>
  <c r="O77"/>
  <c r="R77"/>
  <c r="S77"/>
  <c r="U77"/>
  <c r="V77"/>
  <c r="I78"/>
  <c r="N78"/>
  <c r="O78"/>
  <c r="R78"/>
  <c r="S78"/>
  <c r="U78"/>
  <c r="V78"/>
  <c r="I79"/>
  <c r="N79"/>
  <c r="O79"/>
  <c r="R79"/>
  <c r="S79"/>
  <c r="U79"/>
  <c r="V79"/>
  <c r="I80"/>
  <c r="N80"/>
  <c r="O80"/>
  <c r="R80"/>
  <c r="S80"/>
  <c r="U80"/>
  <c r="V80"/>
  <c r="I81"/>
  <c r="N81"/>
  <c r="O81"/>
  <c r="R81"/>
  <c r="S81"/>
  <c r="U81"/>
  <c r="V81"/>
  <c r="I82"/>
  <c r="N82"/>
  <c r="O82"/>
  <c r="R82"/>
  <c r="S82"/>
  <c r="U82"/>
  <c r="V82"/>
  <c r="I83"/>
  <c r="N83"/>
  <c r="O83"/>
  <c r="R83"/>
  <c r="S83"/>
  <c r="U83"/>
  <c r="V83"/>
  <c r="I84"/>
  <c r="N84"/>
  <c r="O84"/>
  <c r="R84"/>
  <c r="S84"/>
  <c r="U84"/>
  <c r="V84"/>
  <c r="I85"/>
  <c r="N85"/>
  <c r="O85"/>
  <c r="R85"/>
  <c r="S85"/>
  <c r="U85"/>
  <c r="V85"/>
  <c r="B86"/>
  <c r="G86"/>
  <c r="H86" s="1"/>
  <c r="I86"/>
  <c r="N86"/>
  <c r="B88"/>
  <c r="I89"/>
  <c r="N89"/>
  <c r="N99" s="1"/>
  <c r="O89"/>
  <c r="R89"/>
  <c r="S89"/>
  <c r="U89"/>
  <c r="V89"/>
  <c r="I90"/>
  <c r="N90"/>
  <c r="O90"/>
  <c r="R90"/>
  <c r="S90"/>
  <c r="U90"/>
  <c r="V90"/>
  <c r="I91"/>
  <c r="N91"/>
  <c r="O91"/>
  <c r="R91"/>
  <c r="S91"/>
  <c r="U91"/>
  <c r="V91"/>
  <c r="I92"/>
  <c r="N92"/>
  <c r="O92"/>
  <c r="R92"/>
  <c r="S92"/>
  <c r="U92"/>
  <c r="V92"/>
  <c r="I93"/>
  <c r="N93"/>
  <c r="O93"/>
  <c r="R93"/>
  <c r="S93"/>
  <c r="U93"/>
  <c r="V93"/>
  <c r="I94"/>
  <c r="N94"/>
  <c r="O94"/>
  <c r="R94"/>
  <c r="S94"/>
  <c r="U94"/>
  <c r="V94"/>
  <c r="I95"/>
  <c r="N95"/>
  <c r="O95"/>
  <c r="R95"/>
  <c r="S95"/>
  <c r="U95"/>
  <c r="V95"/>
  <c r="I96"/>
  <c r="N96"/>
  <c r="O96"/>
  <c r="R96"/>
  <c r="S96"/>
  <c r="U96"/>
  <c r="V96"/>
  <c r="I97"/>
  <c r="N97"/>
  <c r="O97"/>
  <c r="R97"/>
  <c r="S97"/>
  <c r="U97"/>
  <c r="V97"/>
  <c r="I98"/>
  <c r="N98"/>
  <c r="O98"/>
  <c r="R98"/>
  <c r="S98"/>
  <c r="U98"/>
  <c r="V98"/>
  <c r="B99"/>
  <c r="G99"/>
  <c r="H99"/>
  <c r="O99"/>
  <c r="B101"/>
  <c r="I102"/>
  <c r="N102"/>
  <c r="O102"/>
  <c r="R102"/>
  <c r="S102"/>
  <c r="U102"/>
  <c r="V102"/>
  <c r="I103"/>
  <c r="N103"/>
  <c r="O103"/>
  <c r="R103"/>
  <c r="S103"/>
  <c r="U103"/>
  <c r="V103"/>
  <c r="I104"/>
  <c r="N104"/>
  <c r="O104"/>
  <c r="R104"/>
  <c r="S104"/>
  <c r="U104"/>
  <c r="V104"/>
  <c r="I105"/>
  <c r="N105"/>
  <c r="O105"/>
  <c r="R105"/>
  <c r="S105"/>
  <c r="U105"/>
  <c r="V105"/>
  <c r="B106"/>
  <c r="G106"/>
  <c r="H106" s="1"/>
  <c r="I106"/>
  <c r="N106"/>
  <c r="B108"/>
  <c r="I109"/>
  <c r="N109"/>
  <c r="N113" s="1"/>
  <c r="O109"/>
  <c r="R109"/>
  <c r="S109"/>
  <c r="U109"/>
  <c r="V109"/>
  <c r="I110"/>
  <c r="N110"/>
  <c r="O110"/>
  <c r="R110"/>
  <c r="S110"/>
  <c r="U110"/>
  <c r="V110"/>
  <c r="I111"/>
  <c r="N111"/>
  <c r="O111"/>
  <c r="R111"/>
  <c r="S111"/>
  <c r="U111"/>
  <c r="V111"/>
  <c r="I112"/>
  <c r="N112"/>
  <c r="O112"/>
  <c r="R112"/>
  <c r="S112"/>
  <c r="U112"/>
  <c r="V112"/>
  <c r="B113"/>
  <c r="G113"/>
  <c r="H113"/>
  <c r="O113"/>
  <c r="B115"/>
  <c r="I116"/>
  <c r="N116"/>
  <c r="O116"/>
  <c r="R116"/>
  <c r="S116"/>
  <c r="U116"/>
  <c r="V116"/>
  <c r="I117"/>
  <c r="N117"/>
  <c r="N135" s="1"/>
  <c r="O117"/>
  <c r="R117"/>
  <c r="S117"/>
  <c r="U117"/>
  <c r="V117"/>
  <c r="I118"/>
  <c r="N118"/>
  <c r="O118"/>
  <c r="R118"/>
  <c r="S118"/>
  <c r="U118"/>
  <c r="V118"/>
  <c r="I119"/>
  <c r="N119"/>
  <c r="O119"/>
  <c r="R119"/>
  <c r="S119"/>
  <c r="U119"/>
  <c r="V119"/>
  <c r="I120"/>
  <c r="N120"/>
  <c r="O120"/>
  <c r="R120"/>
  <c r="S120"/>
  <c r="U120"/>
  <c r="V120"/>
  <c r="I121"/>
  <c r="N121"/>
  <c r="O121"/>
  <c r="R121"/>
  <c r="S121"/>
  <c r="U121"/>
  <c r="V121"/>
  <c r="I122"/>
  <c r="N122"/>
  <c r="O122"/>
  <c r="R122"/>
  <c r="S122"/>
  <c r="U122"/>
  <c r="V122"/>
  <c r="I123"/>
  <c r="N123"/>
  <c r="O123"/>
  <c r="R123"/>
  <c r="S123"/>
  <c r="U123"/>
  <c r="V123"/>
  <c r="I124"/>
  <c r="N124"/>
  <c r="O124"/>
  <c r="R124"/>
  <c r="S124"/>
  <c r="U124"/>
  <c r="V124"/>
  <c r="I125"/>
  <c r="N125"/>
  <c r="O125"/>
  <c r="R125"/>
  <c r="S125"/>
  <c r="U125"/>
  <c r="V125"/>
  <c r="I126"/>
  <c r="N126"/>
  <c r="O126"/>
  <c r="R126"/>
  <c r="S126"/>
  <c r="U126"/>
  <c r="V126"/>
  <c r="I127"/>
  <c r="N127"/>
  <c r="O127"/>
  <c r="R127"/>
  <c r="S127"/>
  <c r="U127"/>
  <c r="V127"/>
  <c r="I128"/>
  <c r="N128"/>
  <c r="O128"/>
  <c r="R128"/>
  <c r="S128"/>
  <c r="U128"/>
  <c r="V128"/>
  <c r="I129"/>
  <c r="N129"/>
  <c r="O129"/>
  <c r="R129"/>
  <c r="S129"/>
  <c r="U129"/>
  <c r="V129"/>
  <c r="I130"/>
  <c r="N130"/>
  <c r="O130"/>
  <c r="R130"/>
  <c r="S130"/>
  <c r="U130"/>
  <c r="V130"/>
  <c r="I131"/>
  <c r="N131"/>
  <c r="O131"/>
  <c r="R131"/>
  <c r="S131"/>
  <c r="U131"/>
  <c r="V131"/>
  <c r="I132"/>
  <c r="N132"/>
  <c r="O132"/>
  <c r="R132"/>
  <c r="S132"/>
  <c r="U132"/>
  <c r="V132"/>
  <c r="I133"/>
  <c r="N133"/>
  <c r="O133"/>
  <c r="R133"/>
  <c r="S133"/>
  <c r="U133"/>
  <c r="V133"/>
  <c r="I134"/>
  <c r="N134"/>
  <c r="O134"/>
  <c r="R134"/>
  <c r="S134"/>
  <c r="U134"/>
  <c r="V134"/>
  <c r="B135"/>
  <c r="G135"/>
  <c r="H135"/>
  <c r="O135"/>
  <c r="B137"/>
  <c r="I138"/>
  <c r="N138"/>
  <c r="O138"/>
  <c r="R138"/>
  <c r="S138"/>
  <c r="U138"/>
  <c r="V138"/>
  <c r="I139"/>
  <c r="N139"/>
  <c r="N145" s="1"/>
  <c r="O139"/>
  <c r="R139"/>
  <c r="S139"/>
  <c r="U139"/>
  <c r="V139"/>
  <c r="I140"/>
  <c r="N140"/>
  <c r="O140"/>
  <c r="R140"/>
  <c r="S140"/>
  <c r="U140"/>
  <c r="V140"/>
  <c r="I141"/>
  <c r="N141"/>
  <c r="O141"/>
  <c r="R141"/>
  <c r="S141"/>
  <c r="U141"/>
  <c r="V141"/>
  <c r="I142"/>
  <c r="N142"/>
  <c r="O142"/>
  <c r="R142"/>
  <c r="S142"/>
  <c r="U142"/>
  <c r="V142"/>
  <c r="I143"/>
  <c r="N143"/>
  <c r="O143"/>
  <c r="R143"/>
  <c r="S143"/>
  <c r="U143"/>
  <c r="V143"/>
  <c r="I144"/>
  <c r="N144"/>
  <c r="O144"/>
  <c r="R144"/>
  <c r="S144"/>
  <c r="U144"/>
  <c r="V144"/>
  <c r="B145"/>
  <c r="G145"/>
  <c r="H145"/>
  <c r="O145"/>
  <c r="B147"/>
  <c r="I148"/>
  <c r="N148"/>
  <c r="O148"/>
  <c r="R148"/>
  <c r="S148"/>
  <c r="U148"/>
  <c r="V148"/>
  <c r="I149"/>
  <c r="N149"/>
  <c r="O149"/>
  <c r="R149"/>
  <c r="S149"/>
  <c r="U149"/>
  <c r="V149"/>
  <c r="I150"/>
  <c r="N150"/>
  <c r="O150"/>
  <c r="R150"/>
  <c r="S150"/>
  <c r="U150"/>
  <c r="V150"/>
  <c r="I151"/>
  <c r="N151"/>
  <c r="O151"/>
  <c r="R151"/>
  <c r="S151"/>
  <c r="U151"/>
  <c r="V151"/>
  <c r="I152"/>
  <c r="N152"/>
  <c r="O152"/>
  <c r="R152"/>
  <c r="S152"/>
  <c r="U152"/>
  <c r="V152"/>
  <c r="I153"/>
  <c r="N153"/>
  <c r="O153"/>
  <c r="R153"/>
  <c r="S153"/>
  <c r="U153"/>
  <c r="V153"/>
  <c r="I154"/>
  <c r="N154"/>
  <c r="O154"/>
  <c r="R154"/>
  <c r="S154"/>
  <c r="U154"/>
  <c r="V154"/>
  <c r="I155"/>
  <c r="N155"/>
  <c r="O155"/>
  <c r="R155"/>
  <c r="S155"/>
  <c r="U155"/>
  <c r="V155"/>
  <c r="I156"/>
  <c r="N156"/>
  <c r="O156"/>
  <c r="R156"/>
  <c r="S156"/>
  <c r="U156"/>
  <c r="V156"/>
  <c r="I157"/>
  <c r="N157"/>
  <c r="O157"/>
  <c r="R157"/>
  <c r="S157"/>
  <c r="U157"/>
  <c r="V157"/>
  <c r="I158"/>
  <c r="N158"/>
  <c r="O158"/>
  <c r="R158"/>
  <c r="S158"/>
  <c r="U158"/>
  <c r="V158"/>
  <c r="I159"/>
  <c r="N159"/>
  <c r="O159"/>
  <c r="R159"/>
  <c r="S159"/>
  <c r="U159"/>
  <c r="V159"/>
  <c r="I160"/>
  <c r="N160"/>
  <c r="O160"/>
  <c r="R160"/>
  <c r="S160"/>
  <c r="U160"/>
  <c r="V160"/>
  <c r="I161"/>
  <c r="N161"/>
  <c r="O161"/>
  <c r="R161"/>
  <c r="S161"/>
  <c r="U161"/>
  <c r="V161"/>
  <c r="I162"/>
  <c r="N162"/>
  <c r="O162"/>
  <c r="R162"/>
  <c r="S162"/>
  <c r="U162"/>
  <c r="V162"/>
  <c r="I163"/>
  <c r="N163"/>
  <c r="O163"/>
  <c r="R163"/>
  <c r="S163"/>
  <c r="U163"/>
  <c r="V163"/>
  <c r="I164"/>
  <c r="N164"/>
  <c r="O164"/>
  <c r="R164"/>
  <c r="S164"/>
  <c r="U164"/>
  <c r="V164"/>
  <c r="I165"/>
  <c r="N165"/>
  <c r="O165"/>
  <c r="R165"/>
  <c r="S165"/>
  <c r="U165"/>
  <c r="V165"/>
  <c r="I166"/>
  <c r="N166"/>
  <c r="O166"/>
  <c r="R166"/>
  <c r="S166"/>
  <c r="U166"/>
  <c r="V166"/>
  <c r="I167"/>
  <c r="N167"/>
  <c r="O167"/>
  <c r="R167"/>
  <c r="S167"/>
  <c r="U167"/>
  <c r="V167"/>
  <c r="I168"/>
  <c r="N168"/>
  <c r="O168"/>
  <c r="R168"/>
  <c r="S168"/>
  <c r="U168"/>
  <c r="V168"/>
  <c r="I169"/>
  <c r="N169"/>
  <c r="O169"/>
  <c r="R169"/>
  <c r="S169"/>
  <c r="U169"/>
  <c r="V169"/>
  <c r="I170"/>
  <c r="N170"/>
  <c r="O170"/>
  <c r="R170"/>
  <c r="S170"/>
  <c r="U170"/>
  <c r="V170"/>
  <c r="I171"/>
  <c r="N171"/>
  <c r="O171"/>
  <c r="R171"/>
  <c r="S171"/>
  <c r="U171"/>
  <c r="V171"/>
  <c r="I172"/>
  <c r="N172"/>
  <c r="O172"/>
  <c r="R172"/>
  <c r="S172"/>
  <c r="U172"/>
  <c r="V172"/>
  <c r="I173"/>
  <c r="N173"/>
  <c r="O173"/>
  <c r="R173"/>
  <c r="S173"/>
  <c r="U173"/>
  <c r="V173"/>
  <c r="I174"/>
  <c r="N174"/>
  <c r="O174"/>
  <c r="R174"/>
  <c r="S174"/>
  <c r="U174"/>
  <c r="V174"/>
  <c r="I175"/>
  <c r="N175"/>
  <c r="O175"/>
  <c r="R175"/>
  <c r="S175"/>
  <c r="U175"/>
  <c r="V175"/>
  <c r="I176"/>
  <c r="N176"/>
  <c r="O176"/>
  <c r="R176"/>
  <c r="S176"/>
  <c r="U176"/>
  <c r="V176"/>
  <c r="I177"/>
  <c r="N177"/>
  <c r="O177"/>
  <c r="R177"/>
  <c r="S177"/>
  <c r="U177"/>
  <c r="V177"/>
  <c r="I178"/>
  <c r="N178"/>
  <c r="O178"/>
  <c r="R178"/>
  <c r="S178"/>
  <c r="U178"/>
  <c r="V178"/>
  <c r="I179"/>
  <c r="N179"/>
  <c r="O179"/>
  <c r="R179"/>
  <c r="S179"/>
  <c r="U179"/>
  <c r="V179"/>
  <c r="B180"/>
  <c r="G180"/>
  <c r="H180" s="1"/>
  <c r="I180"/>
  <c r="N180"/>
  <c r="B182"/>
  <c r="I183"/>
  <c r="N183"/>
  <c r="N207" s="1"/>
  <c r="O183"/>
  <c r="R183"/>
  <c r="S183"/>
  <c r="U183"/>
  <c r="V183"/>
  <c r="I184"/>
  <c r="N184"/>
  <c r="O184"/>
  <c r="R184"/>
  <c r="S184"/>
  <c r="U184"/>
  <c r="V184"/>
  <c r="I185"/>
  <c r="N185"/>
  <c r="O185"/>
  <c r="R185"/>
  <c r="S185"/>
  <c r="U185"/>
  <c r="V185"/>
  <c r="I186"/>
  <c r="N186"/>
  <c r="O186"/>
  <c r="R186"/>
  <c r="S186"/>
  <c r="U186"/>
  <c r="V186"/>
  <c r="I187"/>
  <c r="N187"/>
  <c r="O187"/>
  <c r="R187"/>
  <c r="S187"/>
  <c r="U187"/>
  <c r="V187"/>
  <c r="I188"/>
  <c r="N188"/>
  <c r="O188"/>
  <c r="R188"/>
  <c r="S188"/>
  <c r="U188"/>
  <c r="V188"/>
  <c r="I189"/>
  <c r="N189"/>
  <c r="O189"/>
  <c r="R189"/>
  <c r="S189"/>
  <c r="U189"/>
  <c r="V189"/>
  <c r="I190"/>
  <c r="N190"/>
  <c r="O190"/>
  <c r="R190"/>
  <c r="S190"/>
  <c r="U190"/>
  <c r="V190"/>
  <c r="I191"/>
  <c r="N191"/>
  <c r="O191"/>
  <c r="R191"/>
  <c r="S191"/>
  <c r="U191"/>
  <c r="V191"/>
  <c r="I192"/>
  <c r="N192"/>
  <c r="O192"/>
  <c r="R192"/>
  <c r="S192"/>
  <c r="U192"/>
  <c r="V192"/>
  <c r="I193"/>
  <c r="N193"/>
  <c r="O193"/>
  <c r="R193"/>
  <c r="S193"/>
  <c r="U193"/>
  <c r="V193"/>
  <c r="I194"/>
  <c r="N194"/>
  <c r="O194"/>
  <c r="R194"/>
  <c r="S194"/>
  <c r="U194"/>
  <c r="V194"/>
  <c r="I195"/>
  <c r="N195"/>
  <c r="O195"/>
  <c r="R195"/>
  <c r="S195"/>
  <c r="U195"/>
  <c r="V195"/>
  <c r="I196"/>
  <c r="N196"/>
  <c r="O196"/>
  <c r="R196"/>
  <c r="S196"/>
  <c r="U196"/>
  <c r="V196"/>
  <c r="I197"/>
  <c r="N197"/>
  <c r="O197"/>
  <c r="R197"/>
  <c r="S197"/>
  <c r="U197"/>
  <c r="V197"/>
  <c r="I198"/>
  <c r="N198"/>
  <c r="O198"/>
  <c r="R198"/>
  <c r="S198"/>
  <c r="U198"/>
  <c r="V198"/>
  <c r="I199"/>
  <c r="N199"/>
  <c r="O199"/>
  <c r="R199"/>
  <c r="S199"/>
  <c r="U199"/>
  <c r="V199"/>
  <c r="I200"/>
  <c r="N200"/>
  <c r="O200"/>
  <c r="R200"/>
  <c r="S200"/>
  <c r="U200"/>
  <c r="V200"/>
  <c r="I201"/>
  <c r="N201"/>
  <c r="O201"/>
  <c r="R201"/>
  <c r="S201"/>
  <c r="U201"/>
  <c r="V201"/>
  <c r="I202"/>
  <c r="N202"/>
  <c r="O202"/>
  <c r="R202"/>
  <c r="S202"/>
  <c r="U202"/>
  <c r="V202"/>
  <c r="I203"/>
  <c r="N203"/>
  <c r="O203"/>
  <c r="R203"/>
  <c r="S203"/>
  <c r="U203"/>
  <c r="V203"/>
  <c r="I204"/>
  <c r="N204"/>
  <c r="O204"/>
  <c r="R204"/>
  <c r="S204"/>
  <c r="U204"/>
  <c r="V204"/>
  <c r="I205"/>
  <c r="N205"/>
  <c r="O205"/>
  <c r="R205"/>
  <c r="S205"/>
  <c r="U205"/>
  <c r="V205"/>
  <c r="I206"/>
  <c r="N206"/>
  <c r="O206"/>
  <c r="R206"/>
  <c r="S206"/>
  <c r="U206"/>
  <c r="V206"/>
  <c r="B207"/>
  <c r="G207"/>
  <c r="H207"/>
  <c r="O207"/>
  <c r="B209"/>
  <c r="I210"/>
  <c r="N210"/>
  <c r="O210"/>
  <c r="R210"/>
  <c r="S210"/>
  <c r="U210"/>
  <c r="V210"/>
  <c r="I211"/>
  <c r="N211"/>
  <c r="N223" s="1"/>
  <c r="O211"/>
  <c r="R211"/>
  <c r="S211"/>
  <c r="U211"/>
  <c r="V211"/>
  <c r="I212"/>
  <c r="N212"/>
  <c r="O212"/>
  <c r="R212"/>
  <c r="S212"/>
  <c r="U212"/>
  <c r="V212"/>
  <c r="I213"/>
  <c r="N213"/>
  <c r="O213"/>
  <c r="R213"/>
  <c r="S213"/>
  <c r="U213"/>
  <c r="V213"/>
  <c r="I214"/>
  <c r="N214"/>
  <c r="O214"/>
  <c r="R214"/>
  <c r="S214"/>
  <c r="U214"/>
  <c r="V214"/>
  <c r="I215"/>
  <c r="N215"/>
  <c r="O215"/>
  <c r="R215"/>
  <c r="S215"/>
  <c r="U215"/>
  <c r="V215"/>
  <c r="I216"/>
  <c r="N216"/>
  <c r="O216"/>
  <c r="R216"/>
  <c r="S216"/>
  <c r="U216"/>
  <c r="V216"/>
  <c r="I217"/>
  <c r="N217"/>
  <c r="O217"/>
  <c r="R217"/>
  <c r="S217"/>
  <c r="U217"/>
  <c r="V217"/>
  <c r="I218"/>
  <c r="N218"/>
  <c r="O218"/>
  <c r="R218"/>
  <c r="S218"/>
  <c r="U218"/>
  <c r="V218"/>
  <c r="I219"/>
  <c r="N219"/>
  <c r="O219"/>
  <c r="R219"/>
  <c r="S219"/>
  <c r="U219"/>
  <c r="V219"/>
  <c r="I220"/>
  <c r="N220"/>
  <c r="O220"/>
  <c r="R220"/>
  <c r="S220"/>
  <c r="U220"/>
  <c r="V220"/>
  <c r="I221"/>
  <c r="N221"/>
  <c r="O221"/>
  <c r="R221"/>
  <c r="S221"/>
  <c r="U221"/>
  <c r="V221"/>
  <c r="I222"/>
  <c r="N222"/>
  <c r="O222"/>
  <c r="R222"/>
  <c r="S222"/>
  <c r="U222"/>
  <c r="V222"/>
  <c r="B223"/>
  <c r="G223"/>
  <c r="H223"/>
  <c r="O223"/>
  <c r="B225"/>
  <c r="I226"/>
  <c r="N226"/>
  <c r="O226"/>
  <c r="R226"/>
  <c r="S226"/>
  <c r="U226"/>
  <c r="V226"/>
  <c r="I227"/>
  <c r="N227"/>
  <c r="O227"/>
  <c r="R227"/>
  <c r="S227"/>
  <c r="U227"/>
  <c r="V227"/>
  <c r="I228"/>
  <c r="N228"/>
  <c r="O228"/>
  <c r="R228"/>
  <c r="S228"/>
  <c r="U228"/>
  <c r="V228"/>
  <c r="I229"/>
  <c r="N229"/>
  <c r="O229"/>
  <c r="R229"/>
  <c r="S229"/>
  <c r="U229"/>
  <c r="V229"/>
  <c r="I230"/>
  <c r="N230"/>
  <c r="O230"/>
  <c r="R230"/>
  <c r="S230"/>
  <c r="U230"/>
  <c r="V230"/>
  <c r="I231"/>
  <c r="N231"/>
  <c r="O231"/>
  <c r="R231"/>
  <c r="S231"/>
  <c r="U231"/>
  <c r="V231"/>
  <c r="I232"/>
  <c r="N232"/>
  <c r="O232"/>
  <c r="R232"/>
  <c r="S232"/>
  <c r="U232"/>
  <c r="V232"/>
  <c r="I233"/>
  <c r="N233"/>
  <c r="O233"/>
  <c r="R233"/>
  <c r="S233"/>
  <c r="U233"/>
  <c r="V233"/>
  <c r="I234"/>
  <c r="N234"/>
  <c r="O234"/>
  <c r="R234"/>
  <c r="S234"/>
  <c r="U234"/>
  <c r="V234"/>
  <c r="I235"/>
  <c r="N235"/>
  <c r="O235"/>
  <c r="R235"/>
  <c r="S235"/>
  <c r="U235"/>
  <c r="V235"/>
  <c r="B236"/>
  <c r="G236"/>
  <c r="H236" s="1"/>
  <c r="I236"/>
  <c r="N236"/>
  <c r="B238"/>
  <c r="I239"/>
  <c r="N239"/>
  <c r="O239"/>
  <c r="R239"/>
  <c r="S239"/>
  <c r="U239"/>
  <c r="V239"/>
  <c r="I240"/>
  <c r="N240"/>
  <c r="O240"/>
  <c r="R240"/>
  <c r="S240"/>
  <c r="U240"/>
  <c r="V240"/>
  <c r="I241"/>
  <c r="N241"/>
  <c r="O241"/>
  <c r="R241"/>
  <c r="S241"/>
  <c r="U241"/>
  <c r="V241"/>
  <c r="I242"/>
  <c r="N242"/>
  <c r="O242"/>
  <c r="R242"/>
  <c r="S242"/>
  <c r="U242"/>
  <c r="V242"/>
  <c r="I243"/>
  <c r="N243"/>
  <c r="O243"/>
  <c r="R243"/>
  <c r="S243"/>
  <c r="U243"/>
  <c r="V243"/>
  <c r="I244"/>
  <c r="N244"/>
  <c r="O244"/>
  <c r="R244"/>
  <c r="S244"/>
  <c r="U244"/>
  <c r="V244"/>
  <c r="I245"/>
  <c r="N245"/>
  <c r="O245"/>
  <c r="R245"/>
  <c r="S245"/>
  <c r="U245"/>
  <c r="V245"/>
  <c r="I246"/>
  <c r="N246"/>
  <c r="O246"/>
  <c r="R246"/>
  <c r="S246"/>
  <c r="U246"/>
  <c r="V246"/>
  <c r="I247"/>
  <c r="N247"/>
  <c r="O247"/>
  <c r="R247"/>
  <c r="S247"/>
  <c r="U247"/>
  <c r="V247"/>
  <c r="I248"/>
  <c r="N248"/>
  <c r="O248"/>
  <c r="R248"/>
  <c r="S248"/>
  <c r="U248"/>
  <c r="V248"/>
  <c r="I249"/>
  <c r="N249"/>
  <c r="O249"/>
  <c r="R249"/>
  <c r="S249"/>
  <c r="U249"/>
  <c r="V249"/>
  <c r="I250"/>
  <c r="N250"/>
  <c r="O250"/>
  <c r="R250"/>
  <c r="S250"/>
  <c r="U250"/>
  <c r="V250"/>
  <c r="I251"/>
  <c r="N251"/>
  <c r="O251"/>
  <c r="R251"/>
  <c r="S251"/>
  <c r="U251"/>
  <c r="V251"/>
  <c r="I252"/>
  <c r="N252"/>
  <c r="O252"/>
  <c r="R252"/>
  <c r="S252"/>
  <c r="U252"/>
  <c r="V252"/>
  <c r="I253"/>
  <c r="N253"/>
  <c r="O253"/>
  <c r="R253"/>
  <c r="S253"/>
  <c r="U253"/>
  <c r="V253"/>
  <c r="I254"/>
  <c r="N254"/>
  <c r="O254"/>
  <c r="R254"/>
  <c r="S254"/>
  <c r="U254"/>
  <c r="V254"/>
  <c r="I255"/>
  <c r="N255"/>
  <c r="O255"/>
  <c r="R255"/>
  <c r="S255"/>
  <c r="U255"/>
  <c r="V255"/>
  <c r="I256"/>
  <c r="N256"/>
  <c r="O256"/>
  <c r="R256"/>
  <c r="S256"/>
  <c r="U256"/>
  <c r="V256"/>
  <c r="I257"/>
  <c r="N257"/>
  <c r="O257"/>
  <c r="R257"/>
  <c r="S257"/>
  <c r="U257"/>
  <c r="V257"/>
  <c r="I258"/>
  <c r="N258"/>
  <c r="O258"/>
  <c r="R258"/>
  <c r="S258"/>
  <c r="U258"/>
  <c r="V258"/>
  <c r="I259"/>
  <c r="N259"/>
  <c r="O259"/>
  <c r="R259"/>
  <c r="S259"/>
  <c r="U259"/>
  <c r="V259"/>
  <c r="I260"/>
  <c r="N260"/>
  <c r="O260"/>
  <c r="R260"/>
  <c r="S260"/>
  <c r="U260"/>
  <c r="V260"/>
  <c r="I261"/>
  <c r="N261"/>
  <c r="O261"/>
  <c r="R261"/>
  <c r="S261"/>
  <c r="U261"/>
  <c r="V261"/>
  <c r="B262"/>
  <c r="G262"/>
  <c r="H262" s="1"/>
  <c r="I262"/>
  <c r="N262"/>
  <c r="B264"/>
  <c r="I265"/>
  <c r="N265"/>
  <c r="O265"/>
  <c r="R265"/>
  <c r="S265"/>
  <c r="U265"/>
  <c r="V265"/>
  <c r="I266"/>
  <c r="N266"/>
  <c r="O266"/>
  <c r="R266"/>
  <c r="S266"/>
  <c r="U266"/>
  <c r="V266"/>
  <c r="I267"/>
  <c r="N267"/>
  <c r="O267"/>
  <c r="R267"/>
  <c r="S267"/>
  <c r="U267"/>
  <c r="V267"/>
  <c r="I268"/>
  <c r="N268"/>
  <c r="O268"/>
  <c r="R268"/>
  <c r="S268"/>
  <c r="U268"/>
  <c r="V268"/>
  <c r="I269"/>
  <c r="N269"/>
  <c r="O269"/>
  <c r="R269"/>
  <c r="S269"/>
  <c r="U269"/>
  <c r="V269"/>
  <c r="I270"/>
  <c r="N270"/>
  <c r="O270"/>
  <c r="R270"/>
  <c r="S270"/>
  <c r="U270"/>
  <c r="V270"/>
  <c r="I271"/>
  <c r="N271"/>
  <c r="O271"/>
  <c r="R271"/>
  <c r="S271"/>
  <c r="U271"/>
  <c r="V271"/>
  <c r="I272"/>
  <c r="N272"/>
  <c r="O272"/>
  <c r="R272"/>
  <c r="S272"/>
  <c r="U272"/>
  <c r="V272"/>
  <c r="I273"/>
  <c r="N273"/>
  <c r="O273"/>
  <c r="R273"/>
  <c r="S273"/>
  <c r="U273"/>
  <c r="V273"/>
  <c r="I274"/>
  <c r="N274"/>
  <c r="O274"/>
  <c r="R274"/>
  <c r="S274"/>
  <c r="U274"/>
  <c r="V274"/>
  <c r="I275"/>
  <c r="N275"/>
  <c r="O275"/>
  <c r="R275"/>
  <c r="S275"/>
  <c r="U275"/>
  <c r="V275"/>
  <c r="I276"/>
  <c r="N276"/>
  <c r="O276"/>
  <c r="R276"/>
  <c r="S276"/>
  <c r="U276"/>
  <c r="V276"/>
  <c r="I277"/>
  <c r="N277"/>
  <c r="O277"/>
  <c r="R277"/>
  <c r="S277"/>
  <c r="U277"/>
  <c r="V277"/>
  <c r="I278"/>
  <c r="N278"/>
  <c r="O278"/>
  <c r="R278"/>
  <c r="S278"/>
  <c r="U278"/>
  <c r="V278"/>
  <c r="I279"/>
  <c r="N279"/>
  <c r="O279"/>
  <c r="R279"/>
  <c r="S279"/>
  <c r="U279"/>
  <c r="V279"/>
  <c r="B280"/>
  <c r="G280"/>
  <c r="H280" s="1"/>
  <c r="I280"/>
  <c r="N280"/>
  <c r="B282"/>
  <c r="I283"/>
  <c r="N283"/>
  <c r="O283"/>
  <c r="R283"/>
  <c r="S283"/>
  <c r="U283"/>
  <c r="V283"/>
  <c r="I284"/>
  <c r="N284"/>
  <c r="O284"/>
  <c r="R284"/>
  <c r="S284"/>
  <c r="U284"/>
  <c r="V284"/>
  <c r="I285"/>
  <c r="N285"/>
  <c r="O285"/>
  <c r="R285"/>
  <c r="S285"/>
  <c r="U285"/>
  <c r="V285"/>
  <c r="I286"/>
  <c r="N286"/>
  <c r="O286"/>
  <c r="R286"/>
  <c r="S286"/>
  <c r="U286"/>
  <c r="V286"/>
  <c r="I287"/>
  <c r="N287"/>
  <c r="O287"/>
  <c r="R287"/>
  <c r="S287"/>
  <c r="U287"/>
  <c r="V287"/>
  <c r="I288"/>
  <c r="N288"/>
  <c r="O288"/>
  <c r="R288"/>
  <c r="S288"/>
  <c r="U288"/>
  <c r="V288"/>
  <c r="I289"/>
  <c r="N289"/>
  <c r="O289"/>
  <c r="R289"/>
  <c r="S289"/>
  <c r="U289"/>
  <c r="V289"/>
  <c r="I290"/>
  <c r="N290"/>
  <c r="O290"/>
  <c r="R290"/>
  <c r="S290"/>
  <c r="U290"/>
  <c r="V290"/>
  <c r="I291"/>
  <c r="N291"/>
  <c r="O291"/>
  <c r="R291"/>
  <c r="S291"/>
  <c r="U291"/>
  <c r="V291"/>
  <c r="I292"/>
  <c r="N292"/>
  <c r="O292"/>
  <c r="R292"/>
  <c r="S292"/>
  <c r="U292"/>
  <c r="V292"/>
  <c r="I293"/>
  <c r="N293"/>
  <c r="O293"/>
  <c r="R293"/>
  <c r="S293"/>
  <c r="U293"/>
  <c r="V293"/>
  <c r="I294"/>
  <c r="N294"/>
  <c r="O294"/>
  <c r="R294"/>
  <c r="S294"/>
  <c r="U294"/>
  <c r="V294"/>
  <c r="I295"/>
  <c r="N295"/>
  <c r="O295"/>
  <c r="R295"/>
  <c r="S295"/>
  <c r="U295"/>
  <c r="V295"/>
  <c r="I296"/>
  <c r="N296"/>
  <c r="O296"/>
  <c r="R296"/>
  <c r="S296"/>
  <c r="U296"/>
  <c r="V296"/>
  <c r="I297"/>
  <c r="N297"/>
  <c r="O297"/>
  <c r="R297"/>
  <c r="S297"/>
  <c r="U297"/>
  <c r="V297"/>
  <c r="I298"/>
  <c r="N298"/>
  <c r="O298"/>
  <c r="R298"/>
  <c r="S298"/>
  <c r="U298"/>
  <c r="V298"/>
  <c r="I299"/>
  <c r="N299"/>
  <c r="O299"/>
  <c r="R299"/>
  <c r="S299"/>
  <c r="U299"/>
  <c r="V299"/>
  <c r="I300"/>
  <c r="N300"/>
  <c r="O300"/>
  <c r="R300"/>
  <c r="S300"/>
  <c r="U300"/>
  <c r="V300"/>
  <c r="I301"/>
  <c r="N301"/>
  <c r="O301"/>
  <c r="R301"/>
  <c r="S301"/>
  <c r="U301"/>
  <c r="V301"/>
  <c r="I302"/>
  <c r="N302"/>
  <c r="O302"/>
  <c r="R302"/>
  <c r="S302"/>
  <c r="U302"/>
  <c r="V302"/>
  <c r="I303"/>
  <c r="N303"/>
  <c r="O303"/>
  <c r="R303"/>
  <c r="S303"/>
  <c r="U303"/>
  <c r="V303"/>
  <c r="I304"/>
  <c r="N304"/>
  <c r="O304"/>
  <c r="R304"/>
  <c r="S304"/>
  <c r="U304"/>
  <c r="V304"/>
  <c r="I305"/>
  <c r="N305"/>
  <c r="O305"/>
  <c r="R305"/>
  <c r="S305"/>
  <c r="U305"/>
  <c r="V305"/>
  <c r="I306"/>
  <c r="N306"/>
  <c r="O306"/>
  <c r="R306"/>
  <c r="S306"/>
  <c r="U306"/>
  <c r="V306"/>
  <c r="I307"/>
  <c r="N307"/>
  <c r="O307"/>
  <c r="R307"/>
  <c r="S307"/>
  <c r="U307"/>
  <c r="V307"/>
  <c r="I308"/>
  <c r="N308"/>
  <c r="O308"/>
  <c r="R308"/>
  <c r="S308"/>
  <c r="U308"/>
  <c r="V308"/>
  <c r="I309"/>
  <c r="N309"/>
  <c r="O309"/>
  <c r="R309"/>
  <c r="S309"/>
  <c r="U309"/>
  <c r="V309"/>
  <c r="I310"/>
  <c r="N310"/>
  <c r="O310"/>
  <c r="R310"/>
  <c r="S310"/>
  <c r="U310"/>
  <c r="V310"/>
  <c r="I311"/>
  <c r="N311"/>
  <c r="O311"/>
  <c r="R311"/>
  <c r="S311"/>
  <c r="U311"/>
  <c r="V311"/>
  <c r="I312"/>
  <c r="N312"/>
  <c r="O312"/>
  <c r="R312"/>
  <c r="S312"/>
  <c r="U312"/>
  <c r="V312"/>
  <c r="I313"/>
  <c r="N313"/>
  <c r="O313"/>
  <c r="R313"/>
  <c r="S313"/>
  <c r="U313"/>
  <c r="V313"/>
  <c r="I314"/>
  <c r="N314"/>
  <c r="O314"/>
  <c r="R314"/>
  <c r="S314"/>
  <c r="U314"/>
  <c r="V314"/>
  <c r="I315"/>
  <c r="N315"/>
  <c r="O315"/>
  <c r="R315"/>
  <c r="S315"/>
  <c r="U315"/>
  <c r="V315"/>
  <c r="I316"/>
  <c r="N316"/>
  <c r="O316"/>
  <c r="R316"/>
  <c r="S316"/>
  <c r="U316"/>
  <c r="V316"/>
  <c r="I317"/>
  <c r="N317"/>
  <c r="O317"/>
  <c r="R317"/>
  <c r="S317"/>
  <c r="U317"/>
  <c r="V317"/>
  <c r="I318"/>
  <c r="N318"/>
  <c r="O318"/>
  <c r="R318"/>
  <c r="S318"/>
  <c r="U318"/>
  <c r="V318"/>
  <c r="I319"/>
  <c r="N319"/>
  <c r="O319"/>
  <c r="R319"/>
  <c r="S319"/>
  <c r="U319"/>
  <c r="V319"/>
  <c r="I320"/>
  <c r="N320"/>
  <c r="O320"/>
  <c r="R320"/>
  <c r="S320"/>
  <c r="U320"/>
  <c r="V320"/>
  <c r="I321"/>
  <c r="N321"/>
  <c r="O321"/>
  <c r="R321"/>
  <c r="S321"/>
  <c r="U321"/>
  <c r="V321"/>
  <c r="I322"/>
  <c r="N322"/>
  <c r="O322"/>
  <c r="R322"/>
  <c r="S322"/>
  <c r="U322"/>
  <c r="V322"/>
  <c r="I323"/>
  <c r="N323"/>
  <c r="O323"/>
  <c r="R323"/>
  <c r="S323"/>
  <c r="U323"/>
  <c r="V323"/>
  <c r="I324"/>
  <c r="N324"/>
  <c r="O324"/>
  <c r="R324"/>
  <c r="S324"/>
  <c r="U324"/>
  <c r="V324"/>
  <c r="I325"/>
  <c r="N325"/>
  <c r="O325"/>
  <c r="R325"/>
  <c r="S325"/>
  <c r="U325"/>
  <c r="V325"/>
  <c r="B326"/>
  <c r="G326"/>
  <c r="H326" s="1"/>
  <c r="I326"/>
  <c r="N326"/>
  <c r="B328"/>
  <c r="I329"/>
  <c r="N329"/>
  <c r="O329"/>
  <c r="R329"/>
  <c r="S329"/>
  <c r="U329"/>
  <c r="V329"/>
  <c r="I330"/>
  <c r="N330"/>
  <c r="O330"/>
  <c r="R330"/>
  <c r="S330"/>
  <c r="U330"/>
  <c r="V330"/>
  <c r="I331"/>
  <c r="N331"/>
  <c r="O331"/>
  <c r="R331"/>
  <c r="S331"/>
  <c r="U331"/>
  <c r="V331"/>
  <c r="I332"/>
  <c r="N332"/>
  <c r="O332"/>
  <c r="R332"/>
  <c r="S332"/>
  <c r="U332"/>
  <c r="V332"/>
  <c r="I333"/>
  <c r="N333"/>
  <c r="O333"/>
  <c r="R333"/>
  <c r="S333"/>
  <c r="U333"/>
  <c r="V333"/>
  <c r="I334"/>
  <c r="N334"/>
  <c r="O334"/>
  <c r="R334"/>
  <c r="S334"/>
  <c r="U334"/>
  <c r="V334"/>
  <c r="I335"/>
  <c r="N335"/>
  <c r="O335"/>
  <c r="R335"/>
  <c r="S335"/>
  <c r="U335"/>
  <c r="V335"/>
  <c r="I336"/>
  <c r="N336"/>
  <c r="O336"/>
  <c r="R336"/>
  <c r="S336"/>
  <c r="U336"/>
  <c r="V336"/>
  <c r="I337"/>
  <c r="N337"/>
  <c r="O337"/>
  <c r="R337"/>
  <c r="S337"/>
  <c r="U337"/>
  <c r="V337"/>
  <c r="I338"/>
  <c r="N338"/>
  <c r="O338"/>
  <c r="R338"/>
  <c r="S338"/>
  <c r="U338"/>
  <c r="V338"/>
  <c r="I339"/>
  <c r="N339"/>
  <c r="O339"/>
  <c r="R339"/>
  <c r="S339"/>
  <c r="U339"/>
  <c r="V339"/>
  <c r="I340"/>
  <c r="N340"/>
  <c r="O340"/>
  <c r="R340"/>
  <c r="S340"/>
  <c r="U340"/>
  <c r="V340"/>
  <c r="I341"/>
  <c r="N341"/>
  <c r="O341"/>
  <c r="R341"/>
  <c r="S341"/>
  <c r="U341"/>
  <c r="V341"/>
  <c r="I342"/>
  <c r="N342"/>
  <c r="O342"/>
  <c r="R342"/>
  <c r="S342"/>
  <c r="U342"/>
  <c r="V342"/>
  <c r="I343"/>
  <c r="N343"/>
  <c r="O343"/>
  <c r="R343"/>
  <c r="S343"/>
  <c r="U343"/>
  <c r="V343"/>
  <c r="I344"/>
  <c r="N344"/>
  <c r="O344"/>
  <c r="R344"/>
  <c r="S344"/>
  <c r="U344"/>
  <c r="V344"/>
  <c r="I345"/>
  <c r="N345"/>
  <c r="O345"/>
  <c r="R345"/>
  <c r="S345"/>
  <c r="U345"/>
  <c r="V345"/>
  <c r="I346"/>
  <c r="N346"/>
  <c r="O346"/>
  <c r="R346"/>
  <c r="S346"/>
  <c r="U346"/>
  <c r="V346"/>
  <c r="I347"/>
  <c r="N347"/>
  <c r="O347"/>
  <c r="R347"/>
  <c r="S347"/>
  <c r="U347"/>
  <c r="V347"/>
  <c r="I348"/>
  <c r="N348"/>
  <c r="O348"/>
  <c r="R348"/>
  <c r="S348"/>
  <c r="U348"/>
  <c r="V348"/>
  <c r="I349"/>
  <c r="N349"/>
  <c r="O349"/>
  <c r="R349"/>
  <c r="S349"/>
  <c r="U349"/>
  <c r="V349"/>
  <c r="I350"/>
  <c r="N350"/>
  <c r="O350"/>
  <c r="R350"/>
  <c r="S350"/>
  <c r="U350"/>
  <c r="V350"/>
  <c r="I351"/>
  <c r="N351"/>
  <c r="O351"/>
  <c r="R351"/>
  <c r="S351"/>
  <c r="U351"/>
  <c r="V351"/>
  <c r="I352"/>
  <c r="N352"/>
  <c r="O352"/>
  <c r="R352"/>
  <c r="S352"/>
  <c r="U352"/>
  <c r="V352"/>
  <c r="I353"/>
  <c r="N353"/>
  <c r="O353"/>
  <c r="R353"/>
  <c r="S353"/>
  <c r="U353"/>
  <c r="V353"/>
  <c r="I354"/>
  <c r="N354"/>
  <c r="O354"/>
  <c r="R354"/>
  <c r="S354"/>
  <c r="U354"/>
  <c r="V354"/>
  <c r="I355"/>
  <c r="N355"/>
  <c r="O355"/>
  <c r="R355"/>
  <c r="S355"/>
  <c r="U355"/>
  <c r="V355"/>
  <c r="I356"/>
  <c r="N356"/>
  <c r="O356"/>
  <c r="R356"/>
  <c r="S356"/>
  <c r="U356"/>
  <c r="V356"/>
  <c r="I357"/>
  <c r="N357"/>
  <c r="O357"/>
  <c r="R357"/>
  <c r="S357"/>
  <c r="U357"/>
  <c r="V357"/>
  <c r="I358"/>
  <c r="N358"/>
  <c r="O358"/>
  <c r="R358"/>
  <c r="S358"/>
  <c r="U358"/>
  <c r="V358"/>
  <c r="I359"/>
  <c r="N359"/>
  <c r="O359"/>
  <c r="R359"/>
  <c r="S359"/>
  <c r="U359"/>
  <c r="V359"/>
  <c r="I360"/>
  <c r="N360"/>
  <c r="O360"/>
  <c r="R360"/>
  <c r="S360"/>
  <c r="U360"/>
  <c r="V360"/>
  <c r="I361"/>
  <c r="N361"/>
  <c r="O361"/>
  <c r="R361"/>
  <c r="S361"/>
  <c r="U361"/>
  <c r="V361"/>
  <c r="I362"/>
  <c r="N362"/>
  <c r="O362"/>
  <c r="R362"/>
  <c r="S362"/>
  <c r="U362"/>
  <c r="V362"/>
  <c r="I363"/>
  <c r="N363"/>
  <c r="O363"/>
  <c r="R363"/>
  <c r="S363"/>
  <c r="U363"/>
  <c r="V363"/>
  <c r="I364"/>
  <c r="N364"/>
  <c r="O364"/>
  <c r="R364"/>
  <c r="S364"/>
  <c r="U364"/>
  <c r="V364"/>
  <c r="I365"/>
  <c r="N365"/>
  <c r="O365"/>
  <c r="R365"/>
  <c r="S365"/>
  <c r="U365"/>
  <c r="V365"/>
  <c r="I366"/>
  <c r="N366"/>
  <c r="O366"/>
  <c r="R366"/>
  <c r="S366"/>
  <c r="U366"/>
  <c r="V366"/>
  <c r="I367"/>
  <c r="N367"/>
  <c r="O367"/>
  <c r="R367"/>
  <c r="S367"/>
  <c r="U367"/>
  <c r="V367"/>
  <c r="I368"/>
  <c r="N368"/>
  <c r="O368"/>
  <c r="R368"/>
  <c r="S368"/>
  <c r="U368"/>
  <c r="V368"/>
  <c r="I369"/>
  <c r="N369"/>
  <c r="O369"/>
  <c r="R369"/>
  <c r="S369"/>
  <c r="U369"/>
  <c r="V369"/>
  <c r="I370"/>
  <c r="N370"/>
  <c r="O370"/>
  <c r="R370"/>
  <c r="S370"/>
  <c r="U370"/>
  <c r="V370"/>
  <c r="I371"/>
  <c r="N371"/>
  <c r="O371"/>
  <c r="R371"/>
  <c r="S371"/>
  <c r="U371"/>
  <c r="V371"/>
  <c r="I372"/>
  <c r="N372"/>
  <c r="O372"/>
  <c r="R372"/>
  <c r="S372"/>
  <c r="U372"/>
  <c r="V372"/>
  <c r="I373"/>
  <c r="N373"/>
  <c r="O373"/>
  <c r="R373"/>
  <c r="S373"/>
  <c r="U373"/>
  <c r="V373"/>
  <c r="I374"/>
  <c r="N374"/>
  <c r="O374"/>
  <c r="R374"/>
  <c r="S374"/>
  <c r="U374"/>
  <c r="V374"/>
  <c r="I375"/>
  <c r="N375"/>
  <c r="O375"/>
  <c r="R375"/>
  <c r="S375"/>
  <c r="U375"/>
  <c r="V375"/>
  <c r="I376"/>
  <c r="N376"/>
  <c r="O376"/>
  <c r="R376"/>
  <c r="S376"/>
  <c r="U376"/>
  <c r="V376"/>
  <c r="I377"/>
  <c r="N377"/>
  <c r="O377"/>
  <c r="R377"/>
  <c r="S377"/>
  <c r="U377"/>
  <c r="V377"/>
  <c r="I378"/>
  <c r="N378"/>
  <c r="O378"/>
  <c r="R378"/>
  <c r="S378"/>
  <c r="U378"/>
  <c r="V378"/>
  <c r="I379"/>
  <c r="N379"/>
  <c r="O379"/>
  <c r="R379"/>
  <c r="S379"/>
  <c r="U379"/>
  <c r="V379"/>
  <c r="I380"/>
  <c r="N380"/>
  <c r="O380"/>
  <c r="R380"/>
  <c r="S380"/>
  <c r="U380"/>
  <c r="V380"/>
  <c r="I381"/>
  <c r="N381"/>
  <c r="O381"/>
  <c r="R381"/>
  <c r="S381"/>
  <c r="U381"/>
  <c r="V381"/>
  <c r="I382"/>
  <c r="N382"/>
  <c r="O382"/>
  <c r="R382"/>
  <c r="S382"/>
  <c r="U382"/>
  <c r="V382"/>
  <c r="I383"/>
  <c r="N383"/>
  <c r="O383"/>
  <c r="R383"/>
  <c r="S383"/>
  <c r="U383"/>
  <c r="V383"/>
  <c r="I384"/>
  <c r="N384"/>
  <c r="O384"/>
  <c r="R384"/>
  <c r="S384"/>
  <c r="U384"/>
  <c r="V384"/>
  <c r="I385"/>
  <c r="N385"/>
  <c r="O385"/>
  <c r="R385"/>
  <c r="S385"/>
  <c r="U385"/>
  <c r="V385"/>
  <c r="I386"/>
  <c r="N386"/>
  <c r="O386"/>
  <c r="R386"/>
  <c r="S386"/>
  <c r="U386"/>
  <c r="V386"/>
  <c r="I387"/>
  <c r="N387"/>
  <c r="O387"/>
  <c r="R387"/>
  <c r="S387"/>
  <c r="U387"/>
  <c r="V387"/>
  <c r="I388"/>
  <c r="N388"/>
  <c r="O388"/>
  <c r="R388"/>
  <c r="S388"/>
  <c r="U388"/>
  <c r="V388"/>
  <c r="I389"/>
  <c r="N389"/>
  <c r="O389"/>
  <c r="R389"/>
  <c r="S389"/>
  <c r="U389"/>
  <c r="V389"/>
  <c r="I390"/>
  <c r="N390"/>
  <c r="O390"/>
  <c r="R390"/>
  <c r="S390"/>
  <c r="U390"/>
  <c r="V390"/>
  <c r="I391"/>
  <c r="N391"/>
  <c r="O391"/>
  <c r="R391"/>
  <c r="S391"/>
  <c r="U391"/>
  <c r="V391"/>
  <c r="I392"/>
  <c r="N392"/>
  <c r="O392"/>
  <c r="R392"/>
  <c r="S392"/>
  <c r="U392"/>
  <c r="V392"/>
  <c r="I393"/>
  <c r="N393"/>
  <c r="O393"/>
  <c r="R393"/>
  <c r="S393"/>
  <c r="U393"/>
  <c r="V393"/>
  <c r="I394"/>
  <c r="N394"/>
  <c r="O394"/>
  <c r="R394"/>
  <c r="S394"/>
  <c r="U394"/>
  <c r="V394"/>
  <c r="I395"/>
  <c r="N395"/>
  <c r="O395"/>
  <c r="R395"/>
  <c r="S395"/>
  <c r="U395"/>
  <c r="V395"/>
  <c r="I396"/>
  <c r="N396"/>
  <c r="O396"/>
  <c r="R396"/>
  <c r="S396"/>
  <c r="U396"/>
  <c r="V396"/>
  <c r="I397"/>
  <c r="N397"/>
  <c r="O397"/>
  <c r="R397"/>
  <c r="S397"/>
  <c r="U397"/>
  <c r="V397"/>
  <c r="I398"/>
  <c r="N398"/>
  <c r="O398"/>
  <c r="R398"/>
  <c r="S398"/>
  <c r="U398"/>
  <c r="V398"/>
  <c r="I399"/>
  <c r="N399"/>
  <c r="O399"/>
  <c r="R399"/>
  <c r="S399"/>
  <c r="U399"/>
  <c r="V399"/>
  <c r="I400"/>
  <c r="N400"/>
  <c r="O400"/>
  <c r="R400"/>
  <c r="S400"/>
  <c r="U400"/>
  <c r="V400"/>
  <c r="I401"/>
  <c r="N401"/>
  <c r="O401"/>
  <c r="R401"/>
  <c r="S401"/>
  <c r="U401"/>
  <c r="V401"/>
  <c r="I402"/>
  <c r="N402"/>
  <c r="O402"/>
  <c r="R402"/>
  <c r="S402"/>
  <c r="U402"/>
  <c r="V402"/>
  <c r="I403"/>
  <c r="N403"/>
  <c r="O403"/>
  <c r="R403"/>
  <c r="S403"/>
  <c r="U403"/>
  <c r="V403"/>
  <c r="I404"/>
  <c r="N404"/>
  <c r="O404"/>
  <c r="R404"/>
  <c r="S404"/>
  <c r="U404"/>
  <c r="V404"/>
  <c r="I405"/>
  <c r="N405"/>
  <c r="O405"/>
  <c r="R405"/>
  <c r="S405"/>
  <c r="U405"/>
  <c r="V405"/>
  <c r="I406"/>
  <c r="N406"/>
  <c r="O406"/>
  <c r="R406"/>
  <c r="S406"/>
  <c r="U406"/>
  <c r="V406"/>
  <c r="I407"/>
  <c r="N407"/>
  <c r="O407"/>
  <c r="R407"/>
  <c r="S407"/>
  <c r="U407"/>
  <c r="V407"/>
  <c r="I408"/>
  <c r="N408"/>
  <c r="O408"/>
  <c r="R408"/>
  <c r="S408"/>
  <c r="U408"/>
  <c r="V408"/>
  <c r="I409"/>
  <c r="N409"/>
  <c r="O409"/>
  <c r="R409"/>
  <c r="S409"/>
  <c r="U409"/>
  <c r="V409"/>
  <c r="I410"/>
  <c r="N410"/>
  <c r="O410"/>
  <c r="R410"/>
  <c r="S410"/>
  <c r="U410"/>
  <c r="V410"/>
  <c r="I411"/>
  <c r="N411"/>
  <c r="O411"/>
  <c r="R411"/>
  <c r="S411"/>
  <c r="U411"/>
  <c r="V411"/>
  <c r="I412"/>
  <c r="N412"/>
  <c r="O412"/>
  <c r="R412"/>
  <c r="S412"/>
  <c r="U412"/>
  <c r="V412"/>
  <c r="I413"/>
  <c r="N413"/>
  <c r="O413"/>
  <c r="R413"/>
  <c r="S413"/>
  <c r="U413"/>
  <c r="V413"/>
  <c r="I414"/>
  <c r="N414"/>
  <c r="O414"/>
  <c r="R414"/>
  <c r="S414"/>
  <c r="U414"/>
  <c r="V414"/>
  <c r="I415"/>
  <c r="N415"/>
  <c r="O415"/>
  <c r="R415"/>
  <c r="S415"/>
  <c r="U415"/>
  <c r="V415"/>
  <c r="I416"/>
  <c r="N416"/>
  <c r="O416"/>
  <c r="R416"/>
  <c r="S416"/>
  <c r="U416"/>
  <c r="V416"/>
  <c r="I417"/>
  <c r="N417"/>
  <c r="O417"/>
  <c r="R417"/>
  <c r="S417"/>
  <c r="U417"/>
  <c r="V417"/>
  <c r="I418"/>
  <c r="N418"/>
  <c r="O418"/>
  <c r="R418"/>
  <c r="S418"/>
  <c r="U418"/>
  <c r="V418"/>
  <c r="I419"/>
  <c r="N419"/>
  <c r="O419"/>
  <c r="R419"/>
  <c r="S419"/>
  <c r="U419"/>
  <c r="V419"/>
  <c r="I420"/>
  <c r="N420"/>
  <c r="O420"/>
  <c r="R420"/>
  <c r="S420"/>
  <c r="U420"/>
  <c r="V420"/>
  <c r="I421"/>
  <c r="N421"/>
  <c r="O421"/>
  <c r="R421"/>
  <c r="S421"/>
  <c r="U421"/>
  <c r="V421"/>
  <c r="I422"/>
  <c r="N422"/>
  <c r="O422"/>
  <c r="R422"/>
  <c r="S422"/>
  <c r="U422"/>
  <c r="V422"/>
  <c r="I423"/>
  <c r="N423"/>
  <c r="O423"/>
  <c r="R423"/>
  <c r="S423"/>
  <c r="U423"/>
  <c r="V423"/>
  <c r="I424"/>
  <c r="N424"/>
  <c r="O424"/>
  <c r="R424"/>
  <c r="S424"/>
  <c r="U424"/>
  <c r="V424"/>
  <c r="I425"/>
  <c r="N425"/>
  <c r="O425"/>
  <c r="R425"/>
  <c r="S425"/>
  <c r="U425"/>
  <c r="V425"/>
  <c r="I426"/>
  <c r="N426"/>
  <c r="O426"/>
  <c r="R426"/>
  <c r="S426"/>
  <c r="U426"/>
  <c r="V426"/>
  <c r="I427"/>
  <c r="N427"/>
  <c r="O427"/>
  <c r="R427"/>
  <c r="S427"/>
  <c r="U427"/>
  <c r="V427"/>
  <c r="I428"/>
  <c r="N428"/>
  <c r="O428"/>
  <c r="R428"/>
  <c r="S428"/>
  <c r="U428"/>
  <c r="V428"/>
  <c r="I429"/>
  <c r="N429"/>
  <c r="O429"/>
  <c r="R429"/>
  <c r="S429"/>
  <c r="U429"/>
  <c r="V429"/>
  <c r="I430"/>
  <c r="N430"/>
  <c r="O430"/>
  <c r="R430"/>
  <c r="S430"/>
  <c r="U430"/>
  <c r="V430"/>
  <c r="I431"/>
  <c r="N431"/>
  <c r="O431"/>
  <c r="R431"/>
  <c r="S431"/>
  <c r="U431"/>
  <c r="V431"/>
  <c r="I432"/>
  <c r="N432"/>
  <c r="O432"/>
  <c r="R432"/>
  <c r="S432"/>
  <c r="U432"/>
  <c r="V432"/>
  <c r="I433"/>
  <c r="N433"/>
  <c r="O433"/>
  <c r="R433"/>
  <c r="S433"/>
  <c r="U433"/>
  <c r="V433"/>
  <c r="I434"/>
  <c r="N434"/>
  <c r="O434"/>
  <c r="R434"/>
  <c r="S434"/>
  <c r="U434"/>
  <c r="V434"/>
  <c r="I435"/>
  <c r="N435"/>
  <c r="O435"/>
  <c r="R435"/>
  <c r="S435"/>
  <c r="U435"/>
  <c r="V435"/>
  <c r="I436"/>
  <c r="N436"/>
  <c r="O436"/>
  <c r="R436"/>
  <c r="S436"/>
  <c r="U436"/>
  <c r="V436"/>
  <c r="I437"/>
  <c r="N437"/>
  <c r="O437"/>
  <c r="R437"/>
  <c r="S437"/>
  <c r="U437"/>
  <c r="V437"/>
  <c r="B438"/>
  <c r="G438"/>
  <c r="H438" s="1"/>
  <c r="I438"/>
  <c r="B440"/>
  <c r="I441"/>
  <c r="I448" s="1"/>
  <c r="N441"/>
  <c r="O441"/>
  <c r="R441"/>
  <c r="S441"/>
  <c r="U441"/>
  <c r="V441"/>
  <c r="I442"/>
  <c r="N442"/>
  <c r="O442"/>
  <c r="R442"/>
  <c r="S442"/>
  <c r="U442"/>
  <c r="V442"/>
  <c r="I443"/>
  <c r="N443"/>
  <c r="O443"/>
  <c r="R443"/>
  <c r="S443"/>
  <c r="U443"/>
  <c r="V443"/>
  <c r="I444"/>
  <c r="N444"/>
  <c r="O444"/>
  <c r="R444"/>
  <c r="S444"/>
  <c r="U444"/>
  <c r="V444"/>
  <c r="I445"/>
  <c r="N445"/>
  <c r="O445"/>
  <c r="R445"/>
  <c r="S445"/>
  <c r="U445"/>
  <c r="V445"/>
  <c r="I446"/>
  <c r="N446"/>
  <c r="O446"/>
  <c r="R446"/>
  <c r="S446"/>
  <c r="U446"/>
  <c r="V446"/>
  <c r="I447"/>
  <c r="N447"/>
  <c r="O447"/>
  <c r="R447"/>
  <c r="S447"/>
  <c r="U447"/>
  <c r="V447"/>
  <c r="B448"/>
  <c r="G448"/>
  <c r="H448" s="1"/>
  <c r="B450"/>
  <c r="I451"/>
  <c r="N451"/>
  <c r="O451"/>
  <c r="R451"/>
  <c r="S451"/>
  <c r="U451"/>
  <c r="V451"/>
  <c r="I452"/>
  <c r="N452"/>
  <c r="O452"/>
  <c r="R452"/>
  <c r="S452"/>
  <c r="U452"/>
  <c r="V452"/>
  <c r="I453"/>
  <c r="N453"/>
  <c r="O453"/>
  <c r="R453"/>
  <c r="S453"/>
  <c r="U453"/>
  <c r="V453"/>
  <c r="I454"/>
  <c r="N454"/>
  <c r="O454"/>
  <c r="R454"/>
  <c r="S454"/>
  <c r="U454"/>
  <c r="V454"/>
  <c r="B455"/>
  <c r="G455"/>
  <c r="H455"/>
  <c r="O455"/>
  <c r="B457"/>
  <c r="I458"/>
  <c r="N458"/>
  <c r="O458"/>
  <c r="O460" s="1"/>
  <c r="R458"/>
  <c r="S458"/>
  <c r="U458"/>
  <c r="V458"/>
  <c r="I459"/>
  <c r="N459"/>
  <c r="N460" s="1"/>
  <c r="O459"/>
  <c r="R459"/>
  <c r="S459"/>
  <c r="U459"/>
  <c r="V459"/>
  <c r="B460"/>
  <c r="G460"/>
  <c r="H460" s="1"/>
  <c r="I460"/>
  <c r="B462"/>
  <c r="I463"/>
  <c r="N463"/>
  <c r="O463"/>
  <c r="R463"/>
  <c r="S463"/>
  <c r="U463"/>
  <c r="V463"/>
  <c r="I464"/>
  <c r="N464"/>
  <c r="O464"/>
  <c r="R464"/>
  <c r="S464"/>
  <c r="U464"/>
  <c r="V464"/>
  <c r="I465"/>
  <c r="N465"/>
  <c r="O465"/>
  <c r="R465"/>
  <c r="S465"/>
  <c r="U465"/>
  <c r="V465"/>
  <c r="I466"/>
  <c r="N466"/>
  <c r="O466"/>
  <c r="R466"/>
  <c r="S466"/>
  <c r="U466"/>
  <c r="V466"/>
  <c r="I467"/>
  <c r="N467"/>
  <c r="O467"/>
  <c r="R467"/>
  <c r="S467"/>
  <c r="U467"/>
  <c r="V467"/>
  <c r="I468"/>
  <c r="N468"/>
  <c r="O468"/>
  <c r="R468"/>
  <c r="S468"/>
  <c r="U468"/>
  <c r="V468"/>
  <c r="I469"/>
  <c r="N469"/>
  <c r="O469"/>
  <c r="R469"/>
  <c r="S469"/>
  <c r="U469"/>
  <c r="V469"/>
  <c r="I470"/>
  <c r="N470"/>
  <c r="O470"/>
  <c r="R470"/>
  <c r="S470"/>
  <c r="U470"/>
  <c r="V470"/>
  <c r="I471"/>
  <c r="N471"/>
  <c r="O471"/>
  <c r="R471"/>
  <c r="S471"/>
  <c r="U471"/>
  <c r="V471"/>
  <c r="I472"/>
  <c r="N472"/>
  <c r="O472"/>
  <c r="R472"/>
  <c r="S472"/>
  <c r="U472"/>
  <c r="V472"/>
  <c r="I473"/>
  <c r="N473"/>
  <c r="O473"/>
  <c r="R473"/>
  <c r="S473"/>
  <c r="U473"/>
  <c r="V473"/>
  <c r="I474"/>
  <c r="N474"/>
  <c r="O474"/>
  <c r="R474"/>
  <c r="S474"/>
  <c r="U474"/>
  <c r="V474"/>
  <c r="I475"/>
  <c r="N475"/>
  <c r="O475"/>
  <c r="R475"/>
  <c r="S475"/>
  <c r="U475"/>
  <c r="V475"/>
  <c r="I476"/>
  <c r="N476"/>
  <c r="O476"/>
  <c r="R476"/>
  <c r="S476"/>
  <c r="U476"/>
  <c r="V476"/>
  <c r="I477"/>
  <c r="N477"/>
  <c r="O477"/>
  <c r="R477"/>
  <c r="S477"/>
  <c r="U477"/>
  <c r="V477"/>
  <c r="I478"/>
  <c r="N478"/>
  <c r="O478"/>
  <c r="R478"/>
  <c r="S478"/>
  <c r="U478"/>
  <c r="V478"/>
  <c r="I479"/>
  <c r="N479"/>
  <c r="O479"/>
  <c r="R479"/>
  <c r="S479"/>
  <c r="U479"/>
  <c r="V479"/>
  <c r="I480"/>
  <c r="N480"/>
  <c r="O480"/>
  <c r="R480"/>
  <c r="S480"/>
  <c r="U480"/>
  <c r="V480"/>
  <c r="I481"/>
  <c r="N481"/>
  <c r="O481"/>
  <c r="R481"/>
  <c r="S481"/>
  <c r="U481"/>
  <c r="V481"/>
  <c r="I482"/>
  <c r="N482"/>
  <c r="O482"/>
  <c r="R482"/>
  <c r="S482"/>
  <c r="U482"/>
  <c r="V482"/>
  <c r="I483"/>
  <c r="N483"/>
  <c r="O483"/>
  <c r="R483"/>
  <c r="S483"/>
  <c r="U483"/>
  <c r="V483"/>
  <c r="I484"/>
  <c r="N484"/>
  <c r="O484"/>
  <c r="R484"/>
  <c r="S484"/>
  <c r="U484"/>
  <c r="V484"/>
  <c r="I485"/>
  <c r="I534" s="1"/>
  <c r="N485"/>
  <c r="O485"/>
  <c r="R485"/>
  <c r="S485"/>
  <c r="U485"/>
  <c r="V485"/>
  <c r="I486"/>
  <c r="N486"/>
  <c r="O486"/>
  <c r="R486"/>
  <c r="S486"/>
  <c r="U486"/>
  <c r="V486"/>
  <c r="I487"/>
  <c r="N487"/>
  <c r="O487"/>
  <c r="R487"/>
  <c r="S487"/>
  <c r="U487"/>
  <c r="V487"/>
  <c r="I488"/>
  <c r="N488"/>
  <c r="O488"/>
  <c r="R488"/>
  <c r="S488"/>
  <c r="U488"/>
  <c r="V488"/>
  <c r="I489"/>
  <c r="N489"/>
  <c r="O489"/>
  <c r="R489"/>
  <c r="S489"/>
  <c r="U489"/>
  <c r="V489"/>
  <c r="I490"/>
  <c r="N490"/>
  <c r="O490"/>
  <c r="R490"/>
  <c r="S490"/>
  <c r="U490"/>
  <c r="V490"/>
  <c r="I491"/>
  <c r="N491"/>
  <c r="O491"/>
  <c r="R491"/>
  <c r="S491"/>
  <c r="U491"/>
  <c r="V491"/>
  <c r="I492"/>
  <c r="N492"/>
  <c r="O492"/>
  <c r="R492"/>
  <c r="S492"/>
  <c r="U492"/>
  <c r="V492"/>
  <c r="I493"/>
  <c r="N493"/>
  <c r="O493"/>
  <c r="R493"/>
  <c r="S493"/>
  <c r="U493"/>
  <c r="V493"/>
  <c r="I494"/>
  <c r="N494"/>
  <c r="O494"/>
  <c r="R494"/>
  <c r="S494"/>
  <c r="U494"/>
  <c r="V494"/>
  <c r="I495"/>
  <c r="N495"/>
  <c r="O495"/>
  <c r="R495"/>
  <c r="S495"/>
  <c r="U495"/>
  <c r="V495"/>
  <c r="I496"/>
  <c r="N496"/>
  <c r="O496"/>
  <c r="R496"/>
  <c r="S496"/>
  <c r="U496"/>
  <c r="V496"/>
  <c r="I497"/>
  <c r="N497"/>
  <c r="O497"/>
  <c r="R497"/>
  <c r="S497"/>
  <c r="U497"/>
  <c r="V497"/>
  <c r="I498"/>
  <c r="N498"/>
  <c r="O498"/>
  <c r="R498"/>
  <c r="S498"/>
  <c r="U498"/>
  <c r="V498"/>
  <c r="I499"/>
  <c r="N499"/>
  <c r="O499"/>
  <c r="R499"/>
  <c r="S499"/>
  <c r="U499"/>
  <c r="V499"/>
  <c r="I500"/>
  <c r="N500"/>
  <c r="O500"/>
  <c r="R500"/>
  <c r="S500"/>
  <c r="U500"/>
  <c r="V500"/>
  <c r="I501"/>
  <c r="N501"/>
  <c r="O501"/>
  <c r="R501"/>
  <c r="S501"/>
  <c r="U501"/>
  <c r="V501"/>
  <c r="I502"/>
  <c r="N502"/>
  <c r="O502"/>
  <c r="R502"/>
  <c r="S502"/>
  <c r="U502"/>
  <c r="V502"/>
  <c r="I503"/>
  <c r="N503"/>
  <c r="O503"/>
  <c r="R503"/>
  <c r="S503"/>
  <c r="U503"/>
  <c r="V503"/>
  <c r="I504"/>
  <c r="N504"/>
  <c r="O504"/>
  <c r="R504"/>
  <c r="S504"/>
  <c r="U504"/>
  <c r="V504"/>
  <c r="I505"/>
  <c r="N505"/>
  <c r="O505"/>
  <c r="R505"/>
  <c r="S505"/>
  <c r="U505"/>
  <c r="V505"/>
  <c r="I506"/>
  <c r="N506"/>
  <c r="O506"/>
  <c r="R506"/>
  <c r="S506"/>
  <c r="U506"/>
  <c r="V506"/>
  <c r="I507"/>
  <c r="N507"/>
  <c r="O507"/>
  <c r="R507"/>
  <c r="S507"/>
  <c r="U507"/>
  <c r="V507"/>
  <c r="I508"/>
  <c r="N508"/>
  <c r="O508"/>
  <c r="R508"/>
  <c r="S508"/>
  <c r="U508"/>
  <c r="V508"/>
  <c r="I509"/>
  <c r="N509"/>
  <c r="O509"/>
  <c r="R509"/>
  <c r="S509"/>
  <c r="U509"/>
  <c r="V509"/>
  <c r="I510"/>
  <c r="N510"/>
  <c r="O510"/>
  <c r="R510"/>
  <c r="S510"/>
  <c r="U510"/>
  <c r="V510"/>
  <c r="I511"/>
  <c r="N511"/>
  <c r="O511"/>
  <c r="R511"/>
  <c r="S511"/>
  <c r="U511"/>
  <c r="V511"/>
  <c r="I512"/>
  <c r="N512"/>
  <c r="O512"/>
  <c r="R512"/>
  <c r="S512"/>
  <c r="U512"/>
  <c r="V512"/>
  <c r="I513"/>
  <c r="N513"/>
  <c r="O513"/>
  <c r="R513"/>
  <c r="S513"/>
  <c r="U513"/>
  <c r="V513"/>
  <c r="I514"/>
  <c r="N514"/>
  <c r="O514"/>
  <c r="R514"/>
  <c r="S514"/>
  <c r="U514"/>
  <c r="V514"/>
  <c r="I515"/>
  <c r="N515"/>
  <c r="O515"/>
  <c r="R515"/>
  <c r="S515"/>
  <c r="U515"/>
  <c r="V515"/>
  <c r="I516"/>
  <c r="N516"/>
  <c r="O516"/>
  <c r="R516"/>
  <c r="S516"/>
  <c r="U516"/>
  <c r="V516"/>
  <c r="I517"/>
  <c r="N517"/>
  <c r="O517"/>
  <c r="R517"/>
  <c r="S517"/>
  <c r="U517"/>
  <c r="V517"/>
  <c r="I518"/>
  <c r="N518"/>
  <c r="O518"/>
  <c r="R518"/>
  <c r="S518"/>
  <c r="U518"/>
  <c r="V518"/>
  <c r="I519"/>
  <c r="N519"/>
  <c r="O519"/>
  <c r="R519"/>
  <c r="S519"/>
  <c r="U519"/>
  <c r="V519"/>
  <c r="I520"/>
  <c r="N520"/>
  <c r="O520"/>
  <c r="R520"/>
  <c r="S520"/>
  <c r="U520"/>
  <c r="V520"/>
  <c r="I521"/>
  <c r="N521"/>
  <c r="O521"/>
  <c r="R521"/>
  <c r="S521"/>
  <c r="U521"/>
  <c r="V521"/>
  <c r="I522"/>
  <c r="N522"/>
  <c r="O522"/>
  <c r="R522"/>
  <c r="S522"/>
  <c r="U522"/>
  <c r="V522"/>
  <c r="I523"/>
  <c r="N523"/>
  <c r="O523"/>
  <c r="R523"/>
  <c r="S523"/>
  <c r="U523"/>
  <c r="V523"/>
  <c r="I524"/>
  <c r="N524"/>
  <c r="O524"/>
  <c r="R524"/>
  <c r="S524"/>
  <c r="U524"/>
  <c r="V524"/>
  <c r="I525"/>
  <c r="N525"/>
  <c r="O525"/>
  <c r="R525"/>
  <c r="S525"/>
  <c r="U525"/>
  <c r="V525"/>
  <c r="I526"/>
  <c r="N526"/>
  <c r="O526"/>
  <c r="R526"/>
  <c r="S526"/>
  <c r="U526"/>
  <c r="V526"/>
  <c r="I527"/>
  <c r="N527"/>
  <c r="O527"/>
  <c r="R527"/>
  <c r="S527"/>
  <c r="U527"/>
  <c r="V527"/>
  <c r="I528"/>
  <c r="N528"/>
  <c r="O528"/>
  <c r="R528"/>
  <c r="S528"/>
  <c r="U528"/>
  <c r="V528"/>
  <c r="I529"/>
  <c r="N529"/>
  <c r="O529"/>
  <c r="R529"/>
  <c r="S529"/>
  <c r="U529"/>
  <c r="V529"/>
  <c r="I530"/>
  <c r="N530"/>
  <c r="O530"/>
  <c r="R530"/>
  <c r="S530"/>
  <c r="U530"/>
  <c r="V530"/>
  <c r="I531"/>
  <c r="N531"/>
  <c r="O531"/>
  <c r="R531"/>
  <c r="S531"/>
  <c r="U531"/>
  <c r="V531"/>
  <c r="I532"/>
  <c r="N532"/>
  <c r="O532"/>
  <c r="R532"/>
  <c r="S532"/>
  <c r="U532"/>
  <c r="V532"/>
  <c r="I533"/>
  <c r="N533"/>
  <c r="O533"/>
  <c r="R533"/>
  <c r="S533"/>
  <c r="U533"/>
  <c r="V533"/>
  <c r="B534"/>
  <c r="G534"/>
  <c r="H534" s="1"/>
  <c r="I540"/>
  <c r="N540"/>
  <c r="O540"/>
  <c r="R540"/>
  <c r="S540"/>
  <c r="U540"/>
  <c r="V540"/>
  <c r="I541"/>
  <c r="N541"/>
  <c r="O541"/>
  <c r="R541"/>
  <c r="S541"/>
  <c r="U541"/>
  <c r="V541"/>
  <c r="I542"/>
  <c r="N542"/>
  <c r="O542"/>
  <c r="R542"/>
  <c r="S542"/>
  <c r="U542"/>
  <c r="V542"/>
  <c r="I543"/>
  <c r="N543"/>
  <c r="O543"/>
  <c r="R543"/>
  <c r="S543"/>
  <c r="U543"/>
  <c r="V543"/>
  <c r="I544"/>
  <c r="N544"/>
  <c r="O544"/>
  <c r="R544"/>
  <c r="S544"/>
  <c r="U544"/>
  <c r="V544"/>
  <c r="I545"/>
  <c r="N545"/>
  <c r="O545"/>
  <c r="R545"/>
  <c r="S545"/>
  <c r="U545"/>
  <c r="V545"/>
  <c r="I546"/>
  <c r="N546"/>
  <c r="O546"/>
  <c r="R546"/>
  <c r="S546"/>
  <c r="U546"/>
  <c r="V546"/>
  <c r="I547"/>
  <c r="N547"/>
  <c r="O547"/>
  <c r="R547"/>
  <c r="S547"/>
  <c r="U547"/>
  <c r="V547"/>
  <c r="I548"/>
  <c r="N548"/>
  <c r="O548"/>
  <c r="R548"/>
  <c r="S548"/>
  <c r="U548"/>
  <c r="V548"/>
  <c r="I549"/>
  <c r="N549"/>
  <c r="O549"/>
  <c r="R549"/>
  <c r="S549"/>
  <c r="U549"/>
  <c r="V549"/>
  <c r="I550"/>
  <c r="N550"/>
  <c r="O550"/>
  <c r="R550"/>
  <c r="S550"/>
  <c r="U550"/>
  <c r="V550"/>
  <c r="I551"/>
  <c r="N551"/>
  <c r="O551"/>
  <c r="R551"/>
  <c r="S551"/>
  <c r="U551"/>
  <c r="V551"/>
  <c r="I552"/>
  <c r="N552"/>
  <c r="O552"/>
  <c r="R552"/>
  <c r="S552"/>
  <c r="U552"/>
  <c r="V552"/>
  <c r="I553"/>
  <c r="N553"/>
  <c r="O553"/>
  <c r="R553"/>
  <c r="S553"/>
  <c r="U553"/>
  <c r="V553"/>
  <c r="I554"/>
  <c r="N554"/>
  <c r="O554"/>
  <c r="R554"/>
  <c r="S554"/>
  <c r="U554"/>
  <c r="V554"/>
  <c r="I555"/>
  <c r="N555"/>
  <c r="O555"/>
  <c r="R555"/>
  <c r="S555"/>
  <c r="U555"/>
  <c r="V555"/>
  <c r="I556"/>
  <c r="N556"/>
  <c r="O556"/>
  <c r="R556"/>
  <c r="S556"/>
  <c r="U556"/>
  <c r="V556"/>
  <c r="I557"/>
  <c r="N557"/>
  <c r="O557"/>
  <c r="R557"/>
  <c r="S557"/>
  <c r="U557"/>
  <c r="V557"/>
  <c r="I558"/>
  <c r="N558"/>
  <c r="O558"/>
  <c r="R558"/>
  <c r="S558"/>
  <c r="U558"/>
  <c r="V558"/>
  <c r="I559"/>
  <c r="N559"/>
  <c r="O559"/>
  <c r="R559"/>
  <c r="S559"/>
  <c r="U559"/>
  <c r="V559"/>
  <c r="I560"/>
  <c r="N560"/>
  <c r="O560"/>
  <c r="R560"/>
  <c r="S560"/>
  <c r="U560"/>
  <c r="V560"/>
  <c r="I561"/>
  <c r="N561"/>
  <c r="O561"/>
  <c r="R561"/>
  <c r="S561"/>
  <c r="U561"/>
  <c r="V561"/>
  <c r="I562"/>
  <c r="N562"/>
  <c r="O562"/>
  <c r="R562"/>
  <c r="S562"/>
  <c r="U562"/>
  <c r="V562"/>
  <c r="I563"/>
  <c r="N563"/>
  <c r="O563"/>
  <c r="R563"/>
  <c r="S563"/>
  <c r="U563"/>
  <c r="V563"/>
  <c r="I564"/>
  <c r="N564"/>
  <c r="O564"/>
  <c r="R564"/>
  <c r="S564"/>
  <c r="U564"/>
  <c r="V564"/>
  <c r="I565"/>
  <c r="N565"/>
  <c r="O565"/>
  <c r="R565"/>
  <c r="S565"/>
  <c r="U565"/>
  <c r="V565"/>
  <c r="I566"/>
  <c r="N566"/>
  <c r="O566"/>
  <c r="R566"/>
  <c r="S566"/>
  <c r="U566"/>
  <c r="V566"/>
  <c r="I567"/>
  <c r="N567"/>
  <c r="O567"/>
  <c r="R567"/>
  <c r="S567"/>
  <c r="U567"/>
  <c r="V567"/>
  <c r="I568"/>
  <c r="N568"/>
  <c r="O568"/>
  <c r="R568"/>
  <c r="S568"/>
  <c r="U568"/>
  <c r="V568"/>
  <c r="I569"/>
  <c r="N569"/>
  <c r="O569"/>
  <c r="R569"/>
  <c r="S569"/>
  <c r="U569"/>
  <c r="V569"/>
  <c r="I570"/>
  <c r="N570"/>
  <c r="O570"/>
  <c r="R570"/>
  <c r="S570"/>
  <c r="U570"/>
  <c r="V570"/>
  <c r="I571"/>
  <c r="N571"/>
  <c r="O571"/>
  <c r="R571"/>
  <c r="S571"/>
  <c r="U571"/>
  <c r="V571"/>
  <c r="I572"/>
  <c r="N572"/>
  <c r="O572"/>
  <c r="R572"/>
  <c r="S572"/>
  <c r="U572"/>
  <c r="V572"/>
  <c r="I573"/>
  <c r="N573"/>
  <c r="O573"/>
  <c r="R573"/>
  <c r="S573"/>
  <c r="U573"/>
  <c r="V573"/>
  <c r="I574"/>
  <c r="N574"/>
  <c r="O574"/>
  <c r="R574"/>
  <c r="S574"/>
  <c r="U574"/>
  <c r="V574"/>
  <c r="I575"/>
  <c r="N575"/>
  <c r="O575"/>
  <c r="R575"/>
  <c r="S575"/>
  <c r="U575"/>
  <c r="V575"/>
  <c r="I576"/>
  <c r="N576"/>
  <c r="O576"/>
  <c r="R576"/>
  <c r="S576"/>
  <c r="U576"/>
  <c r="V576"/>
  <c r="I577"/>
  <c r="N577"/>
  <c r="O577"/>
  <c r="R577"/>
  <c r="S577"/>
  <c r="U577"/>
  <c r="V577"/>
  <c r="I578"/>
  <c r="N578"/>
  <c r="O578"/>
  <c r="R578"/>
  <c r="S578"/>
  <c r="U578"/>
  <c r="V578"/>
  <c r="I579"/>
  <c r="N579"/>
  <c r="O579"/>
  <c r="R579"/>
  <c r="S579"/>
  <c r="U579"/>
  <c r="V579"/>
  <c r="I580"/>
  <c r="N580"/>
  <c r="O580"/>
  <c r="R580"/>
  <c r="S580"/>
  <c r="U580"/>
  <c r="V580"/>
  <c r="I581"/>
  <c r="N581"/>
  <c r="O581"/>
  <c r="R581"/>
  <c r="S581"/>
  <c r="U581"/>
  <c r="V581"/>
  <c r="I582"/>
  <c r="N582"/>
  <c r="O582"/>
  <c r="R582"/>
  <c r="S582"/>
  <c r="U582"/>
  <c r="V582"/>
  <c r="I583"/>
  <c r="N583"/>
  <c r="O583"/>
  <c r="R583"/>
  <c r="S583"/>
  <c r="U583"/>
  <c r="V583"/>
  <c r="I584"/>
  <c r="N584"/>
  <c r="O584"/>
  <c r="R584"/>
  <c r="S584"/>
  <c r="U584"/>
  <c r="V584"/>
  <c r="I585"/>
  <c r="N585"/>
  <c r="O585"/>
  <c r="R585"/>
  <c r="S585"/>
  <c r="U585"/>
  <c r="V585"/>
  <c r="I586"/>
  <c r="N586"/>
  <c r="O586"/>
  <c r="R586"/>
  <c r="S586"/>
  <c r="U586"/>
  <c r="V586"/>
  <c r="I587"/>
  <c r="N587"/>
  <c r="O587"/>
  <c r="R587"/>
  <c r="S587"/>
  <c r="U587"/>
  <c r="V587"/>
  <c r="I588"/>
  <c r="O588" s="1"/>
  <c r="N588"/>
  <c r="R588"/>
  <c r="U588"/>
  <c r="I589"/>
  <c r="N589"/>
  <c r="O589"/>
  <c r="R589"/>
  <c r="S589"/>
  <c r="U589"/>
  <c r="V589"/>
  <c r="I590"/>
  <c r="O590" s="1"/>
  <c r="N590"/>
  <c r="R590"/>
  <c r="U590"/>
  <c r="I591"/>
  <c r="N591"/>
  <c r="O591"/>
  <c r="R591"/>
  <c r="S591"/>
  <c r="U591"/>
  <c r="V591"/>
  <c r="I592"/>
  <c r="O592" s="1"/>
  <c r="N592"/>
  <c r="R592"/>
  <c r="U592"/>
  <c r="I593"/>
  <c r="N593"/>
  <c r="O593"/>
  <c r="R593"/>
  <c r="S593"/>
  <c r="U593"/>
  <c r="V593"/>
  <c r="I594"/>
  <c r="O594" s="1"/>
  <c r="N594"/>
  <c r="R594"/>
  <c r="U594"/>
  <c r="I595"/>
  <c r="N595"/>
  <c r="O595"/>
  <c r="R595"/>
  <c r="S595"/>
  <c r="U595"/>
  <c r="V595"/>
  <c r="I596"/>
  <c r="N596"/>
  <c r="O596"/>
  <c r="R596"/>
  <c r="S596"/>
  <c r="U596"/>
  <c r="V596"/>
  <c r="I597"/>
  <c r="N597"/>
  <c r="O597"/>
  <c r="R597"/>
  <c r="S597"/>
  <c r="U597"/>
  <c r="V597"/>
  <c r="I598"/>
  <c r="O598" s="1"/>
  <c r="N598"/>
  <c r="R598"/>
  <c r="U598"/>
  <c r="I599"/>
  <c r="N599"/>
  <c r="O599"/>
  <c r="R599"/>
  <c r="S599"/>
  <c r="U599"/>
  <c r="V599"/>
  <c r="I600"/>
  <c r="N600"/>
  <c r="O600"/>
  <c r="R600"/>
  <c r="S600"/>
  <c r="U600"/>
  <c r="V600"/>
  <c r="I601"/>
  <c r="N601"/>
  <c r="O601"/>
  <c r="R601"/>
  <c r="S601"/>
  <c r="U601"/>
  <c r="V601"/>
  <c r="I602"/>
  <c r="O602" s="1"/>
  <c r="N602"/>
  <c r="R602"/>
  <c r="U602"/>
  <c r="I603"/>
  <c r="N603"/>
  <c r="O603"/>
  <c r="R603"/>
  <c r="S603"/>
  <c r="U603"/>
  <c r="V603"/>
  <c r="I604"/>
  <c r="N604"/>
  <c r="O604"/>
  <c r="R604"/>
  <c r="S604"/>
  <c r="U604"/>
  <c r="V604"/>
  <c r="I605"/>
  <c r="N605"/>
  <c r="O605"/>
  <c r="R605"/>
  <c r="S605"/>
  <c r="U605"/>
  <c r="V605"/>
  <c r="I606"/>
  <c r="O606" s="1"/>
  <c r="N606"/>
  <c r="R606"/>
  <c r="U606"/>
  <c r="I607"/>
  <c r="N607"/>
  <c r="O607"/>
  <c r="R607"/>
  <c r="S607"/>
  <c r="U607"/>
  <c r="V607"/>
  <c r="I608"/>
  <c r="N608"/>
  <c r="O608"/>
  <c r="R608"/>
  <c r="S608"/>
  <c r="U608"/>
  <c r="V608"/>
  <c r="I609"/>
  <c r="N609"/>
  <c r="O609"/>
  <c r="R609"/>
  <c r="S609"/>
  <c r="U609"/>
  <c r="V609"/>
  <c r="I610"/>
  <c r="O610" s="1"/>
  <c r="N610"/>
  <c r="R610"/>
  <c r="U610"/>
  <c r="I611"/>
  <c r="N611"/>
  <c r="O611"/>
  <c r="R611"/>
  <c r="S611"/>
  <c r="U611"/>
  <c r="V611"/>
  <c r="I612"/>
  <c r="O612" s="1"/>
  <c r="N612"/>
  <c r="R612"/>
  <c r="U612"/>
  <c r="I613"/>
  <c r="N613"/>
  <c r="O613"/>
  <c r="R613"/>
  <c r="S613"/>
  <c r="U613"/>
  <c r="V613"/>
  <c r="I614"/>
  <c r="O614" s="1"/>
  <c r="N614"/>
  <c r="R614"/>
  <c r="U614"/>
  <c r="I615"/>
  <c r="N615"/>
  <c r="O615"/>
  <c r="R615"/>
  <c r="S615"/>
  <c r="U615"/>
  <c r="V615"/>
  <c r="I616"/>
  <c r="O616" s="1"/>
  <c r="N616"/>
  <c r="R616"/>
  <c r="U616"/>
  <c r="I617"/>
  <c r="N617"/>
  <c r="O617"/>
  <c r="R617"/>
  <c r="S617"/>
  <c r="U617"/>
  <c r="V617"/>
  <c r="I618"/>
  <c r="N618"/>
  <c r="O618"/>
  <c r="R618"/>
  <c r="S618"/>
  <c r="U618"/>
  <c r="V618"/>
  <c r="I619"/>
  <c r="N619"/>
  <c r="O619"/>
  <c r="R619"/>
  <c r="S619"/>
  <c r="U619"/>
  <c r="V619"/>
  <c r="I620"/>
  <c r="N620"/>
  <c r="O620"/>
  <c r="R620"/>
  <c r="S620"/>
  <c r="U620"/>
  <c r="V620"/>
  <c r="I621"/>
  <c r="N621"/>
  <c r="O621"/>
  <c r="R621"/>
  <c r="S621"/>
  <c r="U621"/>
  <c r="V621"/>
  <c r="I622"/>
  <c r="N622"/>
  <c r="O622"/>
  <c r="R622"/>
  <c r="S622"/>
  <c r="U622"/>
  <c r="V622"/>
  <c r="I623"/>
  <c r="N623"/>
  <c r="O623"/>
  <c r="R623"/>
  <c r="S623"/>
  <c r="U623"/>
  <c r="V623"/>
  <c r="I624"/>
  <c r="N624"/>
  <c r="O624"/>
  <c r="R624"/>
  <c r="S624"/>
  <c r="U624"/>
  <c r="V624"/>
  <c r="I625"/>
  <c r="N625"/>
  <c r="O625"/>
  <c r="R625"/>
  <c r="S625"/>
  <c r="U625"/>
  <c r="V625"/>
  <c r="I626"/>
  <c r="N626"/>
  <c r="O626"/>
  <c r="R626"/>
  <c r="S626"/>
  <c r="U626"/>
  <c r="V626"/>
  <c r="I627"/>
  <c r="N627"/>
  <c r="O627"/>
  <c r="R627"/>
  <c r="S627"/>
  <c r="U627"/>
  <c r="V627"/>
  <c r="I628"/>
  <c r="N628"/>
  <c r="O628"/>
  <c r="R628"/>
  <c r="S628"/>
  <c r="U628"/>
  <c r="V628"/>
  <c r="I629"/>
  <c r="N629"/>
  <c r="O629"/>
  <c r="R629"/>
  <c r="S629"/>
  <c r="U629"/>
  <c r="V629"/>
  <c r="I630"/>
  <c r="N630"/>
  <c r="O630"/>
  <c r="R630"/>
  <c r="S630"/>
  <c r="U630"/>
  <c r="V630"/>
  <c r="I631"/>
  <c r="N631"/>
  <c r="O631"/>
  <c r="R631"/>
  <c r="S631"/>
  <c r="U631"/>
  <c r="V631"/>
  <c r="I632"/>
  <c r="N632"/>
  <c r="O632"/>
  <c r="R632"/>
  <c r="S632"/>
  <c r="U632"/>
  <c r="V632"/>
  <c r="I633"/>
  <c r="N633"/>
  <c r="O633"/>
  <c r="R633"/>
  <c r="S633"/>
  <c r="U633"/>
  <c r="V633"/>
  <c r="I634"/>
  <c r="N634"/>
  <c r="O634"/>
  <c r="R634"/>
  <c r="S634"/>
  <c r="U634"/>
  <c r="V634"/>
  <c r="I635"/>
  <c r="N635"/>
  <c r="O635"/>
  <c r="R635"/>
  <c r="S635"/>
  <c r="U635"/>
  <c r="V635"/>
  <c r="I636"/>
  <c r="N636"/>
  <c r="O636"/>
  <c r="R636"/>
  <c r="S636"/>
  <c r="U636"/>
  <c r="V636"/>
  <c r="I637"/>
  <c r="N637"/>
  <c r="O637"/>
  <c r="R637"/>
  <c r="S637"/>
  <c r="U637"/>
  <c r="V637"/>
  <c r="I638"/>
  <c r="N638"/>
  <c r="O638"/>
  <c r="R638"/>
  <c r="S638"/>
  <c r="U638"/>
  <c r="V638"/>
  <c r="I639"/>
  <c r="N639"/>
  <c r="O639"/>
  <c r="R639"/>
  <c r="S639"/>
  <c r="U639"/>
  <c r="V639"/>
  <c r="I640"/>
  <c r="N640"/>
  <c r="O640"/>
  <c r="R640"/>
  <c r="S640"/>
  <c r="U640"/>
  <c r="V640"/>
  <c r="I641"/>
  <c r="N641"/>
  <c r="O641"/>
  <c r="R641"/>
  <c r="S641"/>
  <c r="U641"/>
  <c r="V641"/>
  <c r="I642"/>
  <c r="N642"/>
  <c r="O642"/>
  <c r="R642"/>
  <c r="S642"/>
  <c r="U642"/>
  <c r="V642"/>
  <c r="G643"/>
  <c r="B24" i="5" s="1"/>
  <c r="C24" s="1"/>
  <c r="M13" i="3"/>
  <c r="M14"/>
  <c r="M15" s="1"/>
  <c r="M16"/>
  <c r="M17" s="1"/>
  <c r="M18" s="1"/>
  <c r="M19" s="1"/>
  <c r="M20" s="1"/>
  <c r="M21" s="1"/>
  <c r="M22" s="1"/>
  <c r="M23" s="1"/>
  <c r="M24" s="1"/>
  <c r="M25" s="1"/>
  <c r="C25"/>
  <c r="B20" i="7" s="1"/>
  <c r="E25" i="3"/>
  <c r="G25"/>
  <c r="N2" i="2"/>
  <c r="O2"/>
  <c r="R2"/>
  <c r="S2"/>
  <c r="V2"/>
  <c r="W2"/>
  <c r="Z2"/>
  <c r="AA2"/>
  <c r="AD2"/>
  <c r="AE2"/>
  <c r="AH2"/>
  <c r="AI2"/>
  <c r="AL2"/>
  <c r="N3"/>
  <c r="O3"/>
  <c r="R3"/>
  <c r="S3"/>
  <c r="V3"/>
  <c r="W3"/>
  <c r="Z3"/>
  <c r="AA3"/>
  <c r="AD3"/>
  <c r="AE3"/>
  <c r="AH3"/>
  <c r="AI3"/>
  <c r="AL3"/>
  <c r="N4"/>
  <c r="O4"/>
  <c r="R4"/>
  <c r="S4"/>
  <c r="V4"/>
  <c r="W4"/>
  <c r="Z4"/>
  <c r="AA4"/>
  <c r="AD4"/>
  <c r="AE4"/>
  <c r="AH4"/>
  <c r="AI4"/>
  <c r="AL4"/>
  <c r="N5"/>
  <c r="O5"/>
  <c r="R5"/>
  <c r="S5"/>
  <c r="V5"/>
  <c r="W5"/>
  <c r="Z5"/>
  <c r="AA5"/>
  <c r="AD5"/>
  <c r="AE5"/>
  <c r="AH5"/>
  <c r="AI5"/>
  <c r="AL5"/>
  <c r="N6"/>
  <c r="O6"/>
  <c r="R6"/>
  <c r="S6"/>
  <c r="V6"/>
  <c r="W6"/>
  <c r="Z6"/>
  <c r="AA6"/>
  <c r="AD6"/>
  <c r="AE6"/>
  <c r="AH6"/>
  <c r="AI6"/>
  <c r="AL6"/>
  <c r="N7"/>
  <c r="O7"/>
  <c r="R7"/>
  <c r="S7"/>
  <c r="V7"/>
  <c r="W7"/>
  <c r="Z7"/>
  <c r="AA7"/>
  <c r="AD7"/>
  <c r="AE7"/>
  <c r="AH7"/>
  <c r="AI7"/>
  <c r="AL7"/>
  <c r="N8"/>
  <c r="O8"/>
  <c r="R8"/>
  <c r="S8"/>
  <c r="V8"/>
  <c r="W8"/>
  <c r="Z8"/>
  <c r="AA8"/>
  <c r="AD8"/>
  <c r="AE8"/>
  <c r="AH8"/>
  <c r="AI8"/>
  <c r="AL8"/>
  <c r="N9"/>
  <c r="O9"/>
  <c r="R9"/>
  <c r="S9"/>
  <c r="V9"/>
  <c r="W9"/>
  <c r="Z9"/>
  <c r="AA9"/>
  <c r="AD9"/>
  <c r="AE9"/>
  <c r="AH9"/>
  <c r="AI9"/>
  <c r="AL9"/>
  <c r="N10"/>
  <c r="O10"/>
  <c r="R10"/>
  <c r="S10"/>
  <c r="V10"/>
  <c r="W10"/>
  <c r="Z10"/>
  <c r="AA10"/>
  <c r="AD10"/>
  <c r="AE10"/>
  <c r="AH10"/>
  <c r="AI10"/>
  <c r="AL10"/>
  <c r="N11"/>
  <c r="O11"/>
  <c r="R11"/>
  <c r="S11"/>
  <c r="V11"/>
  <c r="W11"/>
  <c r="Z11"/>
  <c r="AA11"/>
  <c r="AD11"/>
  <c r="AE11"/>
  <c r="AH11"/>
  <c r="AI11"/>
  <c r="AL11"/>
  <c r="N12"/>
  <c r="O12"/>
  <c r="R12"/>
  <c r="S12"/>
  <c r="V12"/>
  <c r="W12"/>
  <c r="Z12"/>
  <c r="AA12"/>
  <c r="AD12"/>
  <c r="AE12"/>
  <c r="AH12"/>
  <c r="AI12"/>
  <c r="AL12"/>
  <c r="N13"/>
  <c r="O13"/>
  <c r="R13"/>
  <c r="S13"/>
  <c r="V13"/>
  <c r="W13"/>
  <c r="Z13"/>
  <c r="AA13"/>
  <c r="AD13"/>
  <c r="AE13"/>
  <c r="AH13"/>
  <c r="AI13"/>
  <c r="AL13"/>
  <c r="N14"/>
  <c r="O14"/>
  <c r="R14"/>
  <c r="S14"/>
  <c r="V14"/>
  <c r="W14"/>
  <c r="Z14"/>
  <c r="AA14"/>
  <c r="AD14"/>
  <c r="AE14"/>
  <c r="AH14"/>
  <c r="AI14"/>
  <c r="AL14"/>
  <c r="N15"/>
  <c r="O15"/>
  <c r="R15"/>
  <c r="S15"/>
  <c r="V15"/>
  <c r="W15"/>
  <c r="Z15"/>
  <c r="AA15"/>
  <c r="AD15"/>
  <c r="AE15"/>
  <c r="AH15"/>
  <c r="AI15"/>
  <c r="AL15"/>
  <c r="N16"/>
  <c r="O16"/>
  <c r="R16"/>
  <c r="S16"/>
  <c r="V16"/>
  <c r="W16"/>
  <c r="Z16"/>
  <c r="AA16"/>
  <c r="AD16"/>
  <c r="AE16"/>
  <c r="AH16"/>
  <c r="AI16"/>
  <c r="AL16"/>
  <c r="N17"/>
  <c r="O17"/>
  <c r="R17"/>
  <c r="S17"/>
  <c r="V17"/>
  <c r="W17"/>
  <c r="Z17"/>
  <c r="AA17"/>
  <c r="AD17"/>
  <c r="AE17"/>
  <c r="AH17"/>
  <c r="AI17"/>
  <c r="AL17"/>
  <c r="N18"/>
  <c r="O18"/>
  <c r="R18"/>
  <c r="S18"/>
  <c r="V18"/>
  <c r="W18"/>
  <c r="Z18"/>
  <c r="AA18"/>
  <c r="AD18"/>
  <c r="AE18"/>
  <c r="AH18"/>
  <c r="AI18"/>
  <c r="AL18"/>
  <c r="N19"/>
  <c r="O19"/>
  <c r="R19"/>
  <c r="S19"/>
  <c r="V19"/>
  <c r="W19"/>
  <c r="Z19"/>
  <c r="AA19"/>
  <c r="AD19"/>
  <c r="AE19"/>
  <c r="AH19"/>
  <c r="AI19"/>
  <c r="AL19"/>
  <c r="N20"/>
  <c r="O20"/>
  <c r="R20"/>
  <c r="S20"/>
  <c r="V20"/>
  <c r="W20"/>
  <c r="Z20"/>
  <c r="AA20"/>
  <c r="AD20"/>
  <c r="AE20"/>
  <c r="AH20"/>
  <c r="AI20"/>
  <c r="AL20"/>
  <c r="N21"/>
  <c r="O21"/>
  <c r="R21"/>
  <c r="S21"/>
  <c r="V21"/>
  <c r="W21"/>
  <c r="Z21"/>
  <c r="AA21"/>
  <c r="AD21"/>
  <c r="AE21"/>
  <c r="AH21"/>
  <c r="AI21"/>
  <c r="AL21"/>
  <c r="N22"/>
  <c r="O22"/>
  <c r="R22"/>
  <c r="S22"/>
  <c r="V22"/>
  <c r="W22"/>
  <c r="Z22"/>
  <c r="AA22"/>
  <c r="AD22"/>
  <c r="AE22"/>
  <c r="AH22"/>
  <c r="AI22"/>
  <c r="AL22"/>
  <c r="N23"/>
  <c r="C24" i="3" s="1"/>
  <c r="O23" i="2"/>
  <c r="R23"/>
  <c r="S23"/>
  <c r="V23"/>
  <c r="W23"/>
  <c r="Z23"/>
  <c r="AA23"/>
  <c r="AD23"/>
  <c r="AE23"/>
  <c r="AH23"/>
  <c r="AI23"/>
  <c r="AL23"/>
  <c r="N24"/>
  <c r="O24"/>
  <c r="R24"/>
  <c r="S24"/>
  <c r="V24"/>
  <c r="W24"/>
  <c r="Z24"/>
  <c r="AA24"/>
  <c r="AD24"/>
  <c r="AE24"/>
  <c r="AH24"/>
  <c r="AI24"/>
  <c r="AL24"/>
  <c r="N25"/>
  <c r="O25"/>
  <c r="R25"/>
  <c r="S25"/>
  <c r="V25"/>
  <c r="W25"/>
  <c r="Z25"/>
  <c r="AA25"/>
  <c r="AD25"/>
  <c r="AE25"/>
  <c r="AH25"/>
  <c r="AI25"/>
  <c r="AL25"/>
  <c r="N26"/>
  <c r="O26"/>
  <c r="R26"/>
  <c r="S26"/>
  <c r="V26"/>
  <c r="W26"/>
  <c r="Z26"/>
  <c r="AA26"/>
  <c r="AD26"/>
  <c r="AE26"/>
  <c r="AH26"/>
  <c r="AI26"/>
  <c r="AL26"/>
  <c r="N27"/>
  <c r="O27"/>
  <c r="R27"/>
  <c r="S27"/>
  <c r="V27"/>
  <c r="W27"/>
  <c r="Z27"/>
  <c r="AA27"/>
  <c r="AD27"/>
  <c r="AE27"/>
  <c r="AH27"/>
  <c r="AI27"/>
  <c r="AL27"/>
  <c r="N28"/>
  <c r="O28"/>
  <c r="R28"/>
  <c r="S28"/>
  <c r="V28"/>
  <c r="W28"/>
  <c r="Z28"/>
  <c r="AA28"/>
  <c r="AD28"/>
  <c r="AE28"/>
  <c r="AH28"/>
  <c r="AI28"/>
  <c r="AL28"/>
  <c r="N29"/>
  <c r="O29"/>
  <c r="R29"/>
  <c r="S29"/>
  <c r="V29"/>
  <c r="W29"/>
  <c r="Z29"/>
  <c r="AA29"/>
  <c r="AD29"/>
  <c r="AE29"/>
  <c r="AH29"/>
  <c r="AI29"/>
  <c r="AL29"/>
  <c r="N30"/>
  <c r="O30"/>
  <c r="R30"/>
  <c r="S30"/>
  <c r="V30"/>
  <c r="W30"/>
  <c r="Z30"/>
  <c r="AA30"/>
  <c r="AD30"/>
  <c r="AE30"/>
  <c r="AH30"/>
  <c r="AI30"/>
  <c r="AL30"/>
  <c r="N31"/>
  <c r="O31"/>
  <c r="R31"/>
  <c r="S31"/>
  <c r="V31"/>
  <c r="W31"/>
  <c r="Z31"/>
  <c r="AA31"/>
  <c r="AD31"/>
  <c r="AE31"/>
  <c r="AH31"/>
  <c r="AI31"/>
  <c r="AL31"/>
  <c r="N32"/>
  <c r="O32"/>
  <c r="R32"/>
  <c r="S32"/>
  <c r="V32"/>
  <c r="W32"/>
  <c r="Z32"/>
  <c r="AA32"/>
  <c r="AD32"/>
  <c r="AE32"/>
  <c r="AH32"/>
  <c r="AI32"/>
  <c r="AL32"/>
  <c r="N33"/>
  <c r="O33"/>
  <c r="R33"/>
  <c r="S33"/>
  <c r="V33"/>
  <c r="W33"/>
  <c r="Z33"/>
  <c r="AA33"/>
  <c r="AD33"/>
  <c r="AE33"/>
  <c r="AH33"/>
  <c r="AI33"/>
  <c r="AL33"/>
  <c r="N34"/>
  <c r="O34"/>
  <c r="R34"/>
  <c r="S34"/>
  <c r="V34"/>
  <c r="W34"/>
  <c r="Z34"/>
  <c r="AA34"/>
  <c r="AD34"/>
  <c r="AE34"/>
  <c r="AH34"/>
  <c r="AI34"/>
  <c r="AL34"/>
  <c r="N35"/>
  <c r="O35"/>
  <c r="R35"/>
  <c r="S35"/>
  <c r="V35"/>
  <c r="W35"/>
  <c r="Z35"/>
  <c r="AA35"/>
  <c r="AD35"/>
  <c r="AE35"/>
  <c r="AH35"/>
  <c r="AI35"/>
  <c r="AL35"/>
  <c r="N36"/>
  <c r="O36"/>
  <c r="R36"/>
  <c r="S36"/>
  <c r="V36"/>
  <c r="W36"/>
  <c r="Z36"/>
  <c r="AA36"/>
  <c r="AD36"/>
  <c r="AE36"/>
  <c r="AH36"/>
  <c r="AI36"/>
  <c r="AL36"/>
  <c r="N37"/>
  <c r="O37"/>
  <c r="R37"/>
  <c r="S37"/>
  <c r="V37"/>
  <c r="W37"/>
  <c r="Z37"/>
  <c r="AA37"/>
  <c r="AD37"/>
  <c r="AE37"/>
  <c r="AH37"/>
  <c r="AI37"/>
  <c r="AL37"/>
  <c r="N38"/>
  <c r="O38"/>
  <c r="R38"/>
  <c r="S38"/>
  <c r="V38"/>
  <c r="W38"/>
  <c r="Z38"/>
  <c r="AA38"/>
  <c r="AD38"/>
  <c r="AE38"/>
  <c r="AH38"/>
  <c r="AI38"/>
  <c r="AL38"/>
  <c r="N39"/>
  <c r="O39"/>
  <c r="R39"/>
  <c r="S39"/>
  <c r="V39"/>
  <c r="W39"/>
  <c r="Z39"/>
  <c r="AA39"/>
  <c r="AD39"/>
  <c r="AE39"/>
  <c r="AH39"/>
  <c r="AI39"/>
  <c r="AL39"/>
  <c r="N40"/>
  <c r="O40"/>
  <c r="R40"/>
  <c r="S40"/>
  <c r="V40"/>
  <c r="W40"/>
  <c r="Z40"/>
  <c r="AA40"/>
  <c r="AD40"/>
  <c r="AE40"/>
  <c r="AH40"/>
  <c r="AI40"/>
  <c r="AL40"/>
  <c r="N41"/>
  <c r="O41"/>
  <c r="R41"/>
  <c r="S41"/>
  <c r="V41"/>
  <c r="W41"/>
  <c r="Z41"/>
  <c r="AA41"/>
  <c r="AD41"/>
  <c r="AE41"/>
  <c r="AH41"/>
  <c r="AI41"/>
  <c r="AL41"/>
  <c r="N42"/>
  <c r="O42"/>
  <c r="R42"/>
  <c r="S42"/>
  <c r="V42"/>
  <c r="W42"/>
  <c r="Z42"/>
  <c r="AA42"/>
  <c r="AD42"/>
  <c r="AE42"/>
  <c r="AH42"/>
  <c r="AI42"/>
  <c r="AL42"/>
  <c r="N43"/>
  <c r="O43"/>
  <c r="R43"/>
  <c r="S43"/>
  <c r="V43"/>
  <c r="W43"/>
  <c r="Z43"/>
  <c r="AA43"/>
  <c r="AD43"/>
  <c r="AE43"/>
  <c r="AH43"/>
  <c r="AI43"/>
  <c r="AL43"/>
  <c r="N44"/>
  <c r="O44"/>
  <c r="R44"/>
  <c r="S44"/>
  <c r="V44"/>
  <c r="W44"/>
  <c r="Z44"/>
  <c r="AA44"/>
  <c r="AD44"/>
  <c r="AE44"/>
  <c r="AH44"/>
  <c r="AI44"/>
  <c r="AL44"/>
  <c r="N45"/>
  <c r="O45"/>
  <c r="R45"/>
  <c r="S45"/>
  <c r="V45"/>
  <c r="W45"/>
  <c r="Z45"/>
  <c r="AA45"/>
  <c r="AD45"/>
  <c r="AE45"/>
  <c r="AH45"/>
  <c r="AI45"/>
  <c r="AL45"/>
  <c r="N46"/>
  <c r="O46"/>
  <c r="R46"/>
  <c r="S46"/>
  <c r="V46"/>
  <c r="W46"/>
  <c r="Z46"/>
  <c r="AA46"/>
  <c r="AD46"/>
  <c r="AE46"/>
  <c r="AH46"/>
  <c r="AI46"/>
  <c r="AL46"/>
  <c r="N47"/>
  <c r="O47"/>
  <c r="R47"/>
  <c r="S47"/>
  <c r="V47"/>
  <c r="W47"/>
  <c r="Z47"/>
  <c r="AA47"/>
  <c r="AD47"/>
  <c r="AE47"/>
  <c r="AH47"/>
  <c r="AI47"/>
  <c r="AL47"/>
  <c r="N48"/>
  <c r="O48"/>
  <c r="R48"/>
  <c r="S48"/>
  <c r="V48"/>
  <c r="W48"/>
  <c r="Z48"/>
  <c r="AA48"/>
  <c r="AD48"/>
  <c r="AE48"/>
  <c r="AH48"/>
  <c r="AI48"/>
  <c r="AL48"/>
  <c r="N49"/>
  <c r="O49"/>
  <c r="R49"/>
  <c r="S49"/>
  <c r="V49"/>
  <c r="W49"/>
  <c r="Z49"/>
  <c r="AA49"/>
  <c r="AD49"/>
  <c r="AE49"/>
  <c r="AH49"/>
  <c r="AI49"/>
  <c r="AL49"/>
  <c r="N50"/>
  <c r="O50"/>
  <c r="R50"/>
  <c r="S50"/>
  <c r="V50"/>
  <c r="W50"/>
  <c r="Z50"/>
  <c r="AA50"/>
  <c r="AD50"/>
  <c r="AE50"/>
  <c r="AH50"/>
  <c r="AI50"/>
  <c r="AL50"/>
  <c r="N51"/>
  <c r="O51"/>
  <c r="R51"/>
  <c r="S51"/>
  <c r="V51"/>
  <c r="W51"/>
  <c r="Z51"/>
  <c r="AA51"/>
  <c r="AD51"/>
  <c r="AE51"/>
  <c r="AH51"/>
  <c r="AI51"/>
  <c r="AL51"/>
  <c r="N52"/>
  <c r="O52"/>
  <c r="R52"/>
  <c r="S52"/>
  <c r="V52"/>
  <c r="W52"/>
  <c r="Z52"/>
  <c r="AA52"/>
  <c r="AD52"/>
  <c r="AE52"/>
  <c r="AH52"/>
  <c r="AI52"/>
  <c r="AL52"/>
  <c r="N53"/>
  <c r="O53"/>
  <c r="R53"/>
  <c r="S53"/>
  <c r="V53"/>
  <c r="W53"/>
  <c r="Z53"/>
  <c r="AA53"/>
  <c r="AD53"/>
  <c r="AE53"/>
  <c r="AH53"/>
  <c r="AI53"/>
  <c r="AL53"/>
  <c r="N54"/>
  <c r="O54"/>
  <c r="R54"/>
  <c r="S54"/>
  <c r="V54"/>
  <c r="W54"/>
  <c r="Z54"/>
  <c r="AA54"/>
  <c r="AD54"/>
  <c r="AE54"/>
  <c r="AH54"/>
  <c r="AI54"/>
  <c r="AL54"/>
  <c r="N55"/>
  <c r="O55"/>
  <c r="R55"/>
  <c r="S55"/>
  <c r="V55"/>
  <c r="W55"/>
  <c r="Z55"/>
  <c r="AA55"/>
  <c r="AD55"/>
  <c r="AE55"/>
  <c r="AH55"/>
  <c r="AI55"/>
  <c r="AL55"/>
  <c r="N56"/>
  <c r="O56"/>
  <c r="R56"/>
  <c r="S56"/>
  <c r="V56"/>
  <c r="W56"/>
  <c r="Z56"/>
  <c r="AA56"/>
  <c r="AD56"/>
  <c r="AE56"/>
  <c r="AH56"/>
  <c r="AI56"/>
  <c r="AL56"/>
  <c r="N57"/>
  <c r="O57"/>
  <c r="R57"/>
  <c r="S57"/>
  <c r="V57"/>
  <c r="W57"/>
  <c r="Z57"/>
  <c r="AA57"/>
  <c r="AD57"/>
  <c r="AE57"/>
  <c r="AH57"/>
  <c r="AI57"/>
  <c r="AL57"/>
  <c r="N58"/>
  <c r="O58"/>
  <c r="R58"/>
  <c r="S58"/>
  <c r="V58"/>
  <c r="W58"/>
  <c r="Z58"/>
  <c r="AA58"/>
  <c r="AD58"/>
  <c r="AE58"/>
  <c r="AH58"/>
  <c r="AI58"/>
  <c r="AL58"/>
  <c r="N59"/>
  <c r="O59"/>
  <c r="R59"/>
  <c r="S59"/>
  <c r="V59"/>
  <c r="W59"/>
  <c r="Z59"/>
  <c r="AA59"/>
  <c r="AD59"/>
  <c r="AE59"/>
  <c r="AH59"/>
  <c r="AI59"/>
  <c r="AL59"/>
  <c r="N60"/>
  <c r="O60"/>
  <c r="R60"/>
  <c r="S60"/>
  <c r="V60"/>
  <c r="W60"/>
  <c r="Z60"/>
  <c r="AA60"/>
  <c r="AD60"/>
  <c r="AE60"/>
  <c r="AH60"/>
  <c r="AI60"/>
  <c r="AL60"/>
  <c r="N61"/>
  <c r="O61"/>
  <c r="R61"/>
  <c r="S61"/>
  <c r="V61"/>
  <c r="W61"/>
  <c r="Z61"/>
  <c r="AA61"/>
  <c r="AD61"/>
  <c r="AE61"/>
  <c r="AH61"/>
  <c r="AI61"/>
  <c r="AL61"/>
  <c r="N62"/>
  <c r="O62"/>
  <c r="R62"/>
  <c r="S62"/>
  <c r="V62"/>
  <c r="W62"/>
  <c r="Z62"/>
  <c r="AA62"/>
  <c r="AD62"/>
  <c r="AE62"/>
  <c r="AH62"/>
  <c r="AI62"/>
  <c r="AL62"/>
  <c r="N63"/>
  <c r="O63"/>
  <c r="R63"/>
  <c r="S63"/>
  <c r="V63"/>
  <c r="W63"/>
  <c r="Z63"/>
  <c r="AA63"/>
  <c r="AD63"/>
  <c r="AE63"/>
  <c r="AH63"/>
  <c r="AI63"/>
  <c r="AL63"/>
  <c r="N64"/>
  <c r="O64"/>
  <c r="R64"/>
  <c r="S64"/>
  <c r="V64"/>
  <c r="W64"/>
  <c r="Z64"/>
  <c r="AA64"/>
  <c r="AD64"/>
  <c r="AE64"/>
  <c r="AH64"/>
  <c r="AI64"/>
  <c r="AL64"/>
  <c r="N65"/>
  <c r="O65"/>
  <c r="R65"/>
  <c r="S65"/>
  <c r="V65"/>
  <c r="W65"/>
  <c r="Z65"/>
  <c r="AA65"/>
  <c r="AD65"/>
  <c r="AE65"/>
  <c r="AH65"/>
  <c r="AI65"/>
  <c r="AL65"/>
  <c r="N66"/>
  <c r="O66"/>
  <c r="R66"/>
  <c r="S66"/>
  <c r="V66"/>
  <c r="W66"/>
  <c r="Z66"/>
  <c r="AA66"/>
  <c r="AD66"/>
  <c r="AE66"/>
  <c r="AH66"/>
  <c r="AI66"/>
  <c r="AL66"/>
  <c r="N67"/>
  <c r="C20" i="3" s="1"/>
  <c r="O67" i="2"/>
  <c r="R67"/>
  <c r="S67"/>
  <c r="V67"/>
  <c r="W67"/>
  <c r="Z67"/>
  <c r="AA67"/>
  <c r="AD67"/>
  <c r="AE67"/>
  <c r="AH67"/>
  <c r="AI67"/>
  <c r="AL67"/>
  <c r="N68"/>
  <c r="O68"/>
  <c r="R68"/>
  <c r="S68"/>
  <c r="V68"/>
  <c r="W68"/>
  <c r="Z68"/>
  <c r="AA68"/>
  <c r="AD68"/>
  <c r="AE68"/>
  <c r="AH68"/>
  <c r="AI68"/>
  <c r="AL68"/>
  <c r="N69"/>
  <c r="O69"/>
  <c r="R69"/>
  <c r="S69"/>
  <c r="V69"/>
  <c r="W69"/>
  <c r="Z69"/>
  <c r="AA69"/>
  <c r="AD69"/>
  <c r="AE69"/>
  <c r="AH69"/>
  <c r="AI69"/>
  <c r="AL69"/>
  <c r="N70"/>
  <c r="O70"/>
  <c r="R70"/>
  <c r="S70"/>
  <c r="V70"/>
  <c r="W70"/>
  <c r="Z70"/>
  <c r="AA70"/>
  <c r="AD70"/>
  <c r="AE70"/>
  <c r="AH70"/>
  <c r="AI70"/>
  <c r="AL70"/>
  <c r="N71"/>
  <c r="O71"/>
  <c r="R71"/>
  <c r="S71"/>
  <c r="V71"/>
  <c r="W71"/>
  <c r="Z71"/>
  <c r="AA71"/>
  <c r="AD71"/>
  <c r="AE71"/>
  <c r="AH71"/>
  <c r="AI71"/>
  <c r="AL71"/>
  <c r="N72"/>
  <c r="O72"/>
  <c r="R72"/>
  <c r="S72"/>
  <c r="V72"/>
  <c r="W72"/>
  <c r="Z72"/>
  <c r="AA72"/>
  <c r="AD72"/>
  <c r="AE72"/>
  <c r="AH72"/>
  <c r="AI72"/>
  <c r="AL72"/>
  <c r="N73"/>
  <c r="O73"/>
  <c r="R73"/>
  <c r="S73"/>
  <c r="V73"/>
  <c r="W73"/>
  <c r="Z73"/>
  <c r="AA73"/>
  <c r="AD73"/>
  <c r="AE73"/>
  <c r="AH73"/>
  <c r="AI73"/>
  <c r="AL73"/>
  <c r="N74"/>
  <c r="O74"/>
  <c r="R74"/>
  <c r="S74"/>
  <c r="V74"/>
  <c r="W74"/>
  <c r="Z74"/>
  <c r="AA74"/>
  <c r="AD74"/>
  <c r="AE74"/>
  <c r="AH74"/>
  <c r="AI74"/>
  <c r="AL74"/>
  <c r="N75"/>
  <c r="O75"/>
  <c r="R75"/>
  <c r="S75"/>
  <c r="V75"/>
  <c r="W75"/>
  <c r="Z75"/>
  <c r="AA75"/>
  <c r="AD75"/>
  <c r="AE75"/>
  <c r="AH75"/>
  <c r="AI75"/>
  <c r="AL75"/>
  <c r="N76"/>
  <c r="O76"/>
  <c r="R76"/>
  <c r="S76"/>
  <c r="V76"/>
  <c r="W76"/>
  <c r="Z76"/>
  <c r="AA76"/>
  <c r="AD76"/>
  <c r="AE76"/>
  <c r="AH76"/>
  <c r="AI76"/>
  <c r="AL76"/>
  <c r="N77"/>
  <c r="O77"/>
  <c r="R77"/>
  <c r="S77"/>
  <c r="V77"/>
  <c r="W77"/>
  <c r="Z77"/>
  <c r="AA77"/>
  <c r="AD77"/>
  <c r="AE77"/>
  <c r="AH77"/>
  <c r="AI77"/>
  <c r="AL77"/>
  <c r="N78"/>
  <c r="O78"/>
  <c r="R78"/>
  <c r="S78"/>
  <c r="V78"/>
  <c r="W78"/>
  <c r="Z78"/>
  <c r="AA78"/>
  <c r="AD78"/>
  <c r="AE78"/>
  <c r="AH78"/>
  <c r="AI78"/>
  <c r="AL78"/>
  <c r="N79"/>
  <c r="O79"/>
  <c r="R79"/>
  <c r="S79"/>
  <c r="V79"/>
  <c r="W79"/>
  <c r="Z79"/>
  <c r="AA79"/>
  <c r="AD79"/>
  <c r="AE79"/>
  <c r="AH79"/>
  <c r="AI79"/>
  <c r="AL79"/>
  <c r="N80"/>
  <c r="O80"/>
  <c r="R80"/>
  <c r="S80"/>
  <c r="V80"/>
  <c r="W80"/>
  <c r="Z80"/>
  <c r="AA80"/>
  <c r="AD80"/>
  <c r="AE80"/>
  <c r="AH80"/>
  <c r="AI80"/>
  <c r="AL80"/>
  <c r="N81"/>
  <c r="O81"/>
  <c r="R81"/>
  <c r="S81"/>
  <c r="V81"/>
  <c r="W81"/>
  <c r="Z81"/>
  <c r="AA81"/>
  <c r="AD81"/>
  <c r="AE81"/>
  <c r="AH81"/>
  <c r="AI81"/>
  <c r="AL81"/>
  <c r="N82"/>
  <c r="O82"/>
  <c r="R82"/>
  <c r="S82"/>
  <c r="V82"/>
  <c r="W82"/>
  <c r="Z82"/>
  <c r="AA82"/>
  <c r="AD82"/>
  <c r="AE82"/>
  <c r="AH82"/>
  <c r="AI82"/>
  <c r="AL82"/>
  <c r="N83"/>
  <c r="O83"/>
  <c r="R83"/>
  <c r="S83"/>
  <c r="V83"/>
  <c r="W83"/>
  <c r="Z83"/>
  <c r="AA83"/>
  <c r="AD83"/>
  <c r="AE83"/>
  <c r="AH83"/>
  <c r="AI83"/>
  <c r="AL83"/>
  <c r="N84"/>
  <c r="O84"/>
  <c r="E20" i="3" s="1"/>
  <c r="R84" i="2"/>
  <c r="S84"/>
  <c r="V84"/>
  <c r="W84"/>
  <c r="Z84"/>
  <c r="AA84"/>
  <c r="AD84"/>
  <c r="AE84"/>
  <c r="AH84"/>
  <c r="AI84"/>
  <c r="AL84"/>
  <c r="N85"/>
  <c r="O85"/>
  <c r="R85"/>
  <c r="S85"/>
  <c r="V85"/>
  <c r="W85"/>
  <c r="Z85"/>
  <c r="AA85"/>
  <c r="AD85"/>
  <c r="AE85"/>
  <c r="AH85"/>
  <c r="AI85"/>
  <c r="AL85"/>
  <c r="N86"/>
  <c r="O86"/>
  <c r="R86"/>
  <c r="S86"/>
  <c r="V86"/>
  <c r="W86"/>
  <c r="Z86"/>
  <c r="AA86"/>
  <c r="AD86"/>
  <c r="AE86"/>
  <c r="AH86"/>
  <c r="AI86"/>
  <c r="AL86"/>
  <c r="N87"/>
  <c r="O87"/>
  <c r="R87"/>
  <c r="S87"/>
  <c r="V87"/>
  <c r="W87"/>
  <c r="Z87"/>
  <c r="AA87"/>
  <c r="AD87"/>
  <c r="AE87"/>
  <c r="AH87"/>
  <c r="AI87"/>
  <c r="AL87"/>
  <c r="N88"/>
  <c r="O88"/>
  <c r="R88"/>
  <c r="S88"/>
  <c r="V88"/>
  <c r="W88"/>
  <c r="Z88"/>
  <c r="AA88"/>
  <c r="AD88"/>
  <c r="AE88"/>
  <c r="AH88"/>
  <c r="AI88"/>
  <c r="AL88"/>
  <c r="N89"/>
  <c r="O89"/>
  <c r="R89"/>
  <c r="S89"/>
  <c r="V89"/>
  <c r="W89"/>
  <c r="Z89"/>
  <c r="AA89"/>
  <c r="AD89"/>
  <c r="AE89"/>
  <c r="AH89"/>
  <c r="AI89"/>
  <c r="AL89"/>
  <c r="N90"/>
  <c r="O90"/>
  <c r="R90"/>
  <c r="S90"/>
  <c r="V90"/>
  <c r="W90"/>
  <c r="Z90"/>
  <c r="AA90"/>
  <c r="AD90"/>
  <c r="AE90"/>
  <c r="AH90"/>
  <c r="AI90"/>
  <c r="AL90"/>
  <c r="N91"/>
  <c r="O91"/>
  <c r="R91"/>
  <c r="S91"/>
  <c r="V91"/>
  <c r="W91"/>
  <c r="Z91"/>
  <c r="AA91"/>
  <c r="AD91"/>
  <c r="AE91"/>
  <c r="AH91"/>
  <c r="AI91"/>
  <c r="AL91"/>
  <c r="N92"/>
  <c r="O92"/>
  <c r="R92"/>
  <c r="S92"/>
  <c r="V92"/>
  <c r="W92"/>
  <c r="Z92"/>
  <c r="AA92"/>
  <c r="AD92"/>
  <c r="AE92"/>
  <c r="AH92"/>
  <c r="AI92"/>
  <c r="AL92"/>
  <c r="N93"/>
  <c r="O93"/>
  <c r="R93"/>
  <c r="S93"/>
  <c r="V93"/>
  <c r="W93"/>
  <c r="Z93"/>
  <c r="AA93"/>
  <c r="AD93"/>
  <c r="AE93"/>
  <c r="AH93"/>
  <c r="AI93"/>
  <c r="AL93"/>
  <c r="N94"/>
  <c r="O94"/>
  <c r="R94"/>
  <c r="S94"/>
  <c r="V94"/>
  <c r="W94"/>
  <c r="Z94"/>
  <c r="AA94"/>
  <c r="AD94"/>
  <c r="AE94"/>
  <c r="AH94"/>
  <c r="AI94"/>
  <c r="AL94"/>
  <c r="N95"/>
  <c r="O95"/>
  <c r="R95"/>
  <c r="S95"/>
  <c r="V95"/>
  <c r="W95"/>
  <c r="Z95"/>
  <c r="AA95"/>
  <c r="AD95"/>
  <c r="AE95"/>
  <c r="AH95"/>
  <c r="AI95"/>
  <c r="AL95"/>
  <c r="N96"/>
  <c r="O96"/>
  <c r="R96"/>
  <c r="S96"/>
  <c r="V96"/>
  <c r="W96"/>
  <c r="Z96"/>
  <c r="AA96"/>
  <c r="AD96"/>
  <c r="AE96"/>
  <c r="AH96"/>
  <c r="AI96"/>
  <c r="AL96"/>
  <c r="N97"/>
  <c r="O97"/>
  <c r="R97"/>
  <c r="S97"/>
  <c r="V97"/>
  <c r="W97"/>
  <c r="Z97"/>
  <c r="AA97"/>
  <c r="AD97"/>
  <c r="AE97"/>
  <c r="AH97"/>
  <c r="AI97"/>
  <c r="AL97"/>
  <c r="N98"/>
  <c r="O98"/>
  <c r="R98"/>
  <c r="S98"/>
  <c r="V98"/>
  <c r="W98"/>
  <c r="Z98"/>
  <c r="AA98"/>
  <c r="AD98"/>
  <c r="AE98"/>
  <c r="AH98"/>
  <c r="AI98"/>
  <c r="AL98"/>
  <c r="N99"/>
  <c r="O99"/>
  <c r="R99"/>
  <c r="S99"/>
  <c r="V99"/>
  <c r="W99"/>
  <c r="Z99"/>
  <c r="AA99"/>
  <c r="AD99"/>
  <c r="AE99"/>
  <c r="AH99"/>
  <c r="AI99"/>
  <c r="AL99"/>
  <c r="N100"/>
  <c r="O100"/>
  <c r="R100"/>
  <c r="S100"/>
  <c r="V100"/>
  <c r="W100"/>
  <c r="Z100"/>
  <c r="AA100"/>
  <c r="AD100"/>
  <c r="AE100"/>
  <c r="AH100"/>
  <c r="AI100"/>
  <c r="AL100"/>
  <c r="N101"/>
  <c r="O101"/>
  <c r="R101"/>
  <c r="S101"/>
  <c r="V101"/>
  <c r="W101"/>
  <c r="Z101"/>
  <c r="AA101"/>
  <c r="AD101"/>
  <c r="AE101"/>
  <c r="AH101"/>
  <c r="AI101"/>
  <c r="AL101"/>
  <c r="N102"/>
  <c r="O102"/>
  <c r="R102"/>
  <c r="S102"/>
  <c r="V102"/>
  <c r="W102"/>
  <c r="Z102"/>
  <c r="AA102"/>
  <c r="AD102"/>
  <c r="AE102"/>
  <c r="AH102"/>
  <c r="AI102"/>
  <c r="AL102"/>
  <c r="N103"/>
  <c r="O103"/>
  <c r="R103"/>
  <c r="S103"/>
  <c r="V103"/>
  <c r="W103"/>
  <c r="Z103"/>
  <c r="AA103"/>
  <c r="AD103"/>
  <c r="AE103"/>
  <c r="AH103"/>
  <c r="AI103"/>
  <c r="AL103"/>
  <c r="N104"/>
  <c r="O104"/>
  <c r="R104"/>
  <c r="S104"/>
  <c r="V104"/>
  <c r="W104"/>
  <c r="Z104"/>
  <c r="AA104"/>
  <c r="AD104"/>
  <c r="AE104"/>
  <c r="AH104"/>
  <c r="AI104"/>
  <c r="AL104"/>
  <c r="N105"/>
  <c r="O105"/>
  <c r="R105"/>
  <c r="S105"/>
  <c r="V105"/>
  <c r="W105"/>
  <c r="Z105"/>
  <c r="AA105"/>
  <c r="AD105"/>
  <c r="AE105"/>
  <c r="AH105"/>
  <c r="AI105"/>
  <c r="AL105"/>
  <c r="N106"/>
  <c r="O106"/>
  <c r="R106"/>
  <c r="S106"/>
  <c r="V106"/>
  <c r="W106"/>
  <c r="Z106"/>
  <c r="AA106"/>
  <c r="AD106"/>
  <c r="AE106"/>
  <c r="AH106"/>
  <c r="AI106"/>
  <c r="AL106"/>
  <c r="N107"/>
  <c r="O107"/>
  <c r="R107"/>
  <c r="S107"/>
  <c r="V107"/>
  <c r="W107"/>
  <c r="Z107"/>
  <c r="AA107"/>
  <c r="AD107"/>
  <c r="AE107"/>
  <c r="AH107"/>
  <c r="AI107"/>
  <c r="AL107"/>
  <c r="N108"/>
  <c r="O108"/>
  <c r="R108"/>
  <c r="S108"/>
  <c r="V108"/>
  <c r="W108"/>
  <c r="Z108"/>
  <c r="AA108"/>
  <c r="AD108"/>
  <c r="AE108"/>
  <c r="AH108"/>
  <c r="AI108"/>
  <c r="AL108"/>
  <c r="N109"/>
  <c r="O109"/>
  <c r="R109"/>
  <c r="S109"/>
  <c r="V109"/>
  <c r="W109"/>
  <c r="Z109"/>
  <c r="AA109"/>
  <c r="AD109"/>
  <c r="AE109"/>
  <c r="AH109"/>
  <c r="AI109"/>
  <c r="AL109"/>
  <c r="N110"/>
  <c r="O110"/>
  <c r="R110"/>
  <c r="S110"/>
  <c r="V110"/>
  <c r="W110"/>
  <c r="Z110"/>
  <c r="AA110"/>
  <c r="AD110"/>
  <c r="AE110"/>
  <c r="AH110"/>
  <c r="AI110"/>
  <c r="AL110"/>
  <c r="N111"/>
  <c r="O111"/>
  <c r="R111"/>
  <c r="S111"/>
  <c r="V111"/>
  <c r="W111"/>
  <c r="Z111"/>
  <c r="AA111"/>
  <c r="AD111"/>
  <c r="AE111"/>
  <c r="AH111"/>
  <c r="AI111"/>
  <c r="AL111"/>
  <c r="N112"/>
  <c r="O112"/>
  <c r="R112"/>
  <c r="S112"/>
  <c r="V112"/>
  <c r="W112"/>
  <c r="Z112"/>
  <c r="AA112"/>
  <c r="AD112"/>
  <c r="AE112"/>
  <c r="AH112"/>
  <c r="AI112"/>
  <c r="AL112"/>
  <c r="N113"/>
  <c r="O113"/>
  <c r="R113"/>
  <c r="S113"/>
  <c r="V113"/>
  <c r="W113"/>
  <c r="Z113"/>
  <c r="AA113"/>
  <c r="AD113"/>
  <c r="AE113"/>
  <c r="AH113"/>
  <c r="AI113"/>
  <c r="AL113"/>
  <c r="N114"/>
  <c r="O114"/>
  <c r="R114"/>
  <c r="S114"/>
  <c r="V114"/>
  <c r="W114"/>
  <c r="Z114"/>
  <c r="AA114"/>
  <c r="AD114"/>
  <c r="AE114"/>
  <c r="AH114"/>
  <c r="AI114"/>
  <c r="AL114"/>
  <c r="N115"/>
  <c r="O115"/>
  <c r="R115"/>
  <c r="S115"/>
  <c r="V115"/>
  <c r="W115"/>
  <c r="Z115"/>
  <c r="AA115"/>
  <c r="AD115"/>
  <c r="AE115"/>
  <c r="AH115"/>
  <c r="AI115"/>
  <c r="AL115"/>
  <c r="N116"/>
  <c r="O116"/>
  <c r="E16" i="3" s="1"/>
  <c r="R116" i="2"/>
  <c r="S116"/>
  <c r="V116"/>
  <c r="W116"/>
  <c r="Z116"/>
  <c r="AA116"/>
  <c r="AD116"/>
  <c r="AE116"/>
  <c r="AH116"/>
  <c r="AI116"/>
  <c r="AL116"/>
  <c r="N117"/>
  <c r="O117"/>
  <c r="R117"/>
  <c r="S117"/>
  <c r="V117"/>
  <c r="W117"/>
  <c r="Z117"/>
  <c r="AA117"/>
  <c r="AD117"/>
  <c r="AE117"/>
  <c r="AH117"/>
  <c r="AI117"/>
  <c r="AL117"/>
  <c r="N118"/>
  <c r="O118"/>
  <c r="R118"/>
  <c r="S118"/>
  <c r="V118"/>
  <c r="W118"/>
  <c r="Z118"/>
  <c r="AA118"/>
  <c r="AD118"/>
  <c r="AE118"/>
  <c r="AH118"/>
  <c r="AI118"/>
  <c r="AL118"/>
  <c r="N119"/>
  <c r="O119"/>
  <c r="R119"/>
  <c r="S119"/>
  <c r="V119"/>
  <c r="W119"/>
  <c r="Z119"/>
  <c r="AA119"/>
  <c r="AD119"/>
  <c r="AE119"/>
  <c r="AH119"/>
  <c r="AI119"/>
  <c r="AL119"/>
  <c r="N120"/>
  <c r="O120"/>
  <c r="R120"/>
  <c r="S120"/>
  <c r="V120"/>
  <c r="W120"/>
  <c r="Z120"/>
  <c r="AA120"/>
  <c r="AD120"/>
  <c r="AE120"/>
  <c r="AH120"/>
  <c r="AI120"/>
  <c r="AL120"/>
  <c r="N121"/>
  <c r="O121"/>
  <c r="R121"/>
  <c r="S121"/>
  <c r="V121"/>
  <c r="W121"/>
  <c r="Z121"/>
  <c r="AA121"/>
  <c r="AD121"/>
  <c r="AE121"/>
  <c r="AH121"/>
  <c r="AI121"/>
  <c r="AL121"/>
  <c r="N122"/>
  <c r="O122"/>
  <c r="R122"/>
  <c r="S122"/>
  <c r="V122"/>
  <c r="W122"/>
  <c r="Z122"/>
  <c r="AA122"/>
  <c r="AD122"/>
  <c r="AE122"/>
  <c r="AH122"/>
  <c r="AI122"/>
  <c r="AL122"/>
  <c r="N123"/>
  <c r="O123"/>
  <c r="R123"/>
  <c r="S123"/>
  <c r="V123"/>
  <c r="W123"/>
  <c r="Z123"/>
  <c r="AA123"/>
  <c r="AD123"/>
  <c r="AE123"/>
  <c r="AH123"/>
  <c r="AI123"/>
  <c r="AL123"/>
  <c r="N124"/>
  <c r="O124"/>
  <c r="R124"/>
  <c r="S124"/>
  <c r="V124"/>
  <c r="W124"/>
  <c r="Z124"/>
  <c r="AA124"/>
  <c r="AD124"/>
  <c r="AE124"/>
  <c r="AH124"/>
  <c r="AI124"/>
  <c r="AL124"/>
  <c r="N125"/>
  <c r="O125"/>
  <c r="R125"/>
  <c r="S125"/>
  <c r="V125"/>
  <c r="W125"/>
  <c r="Z125"/>
  <c r="AA125"/>
  <c r="AD125"/>
  <c r="AE125"/>
  <c r="AH125"/>
  <c r="AI125"/>
  <c r="AL125"/>
  <c r="N126"/>
  <c r="O126"/>
  <c r="R126"/>
  <c r="S126"/>
  <c r="V126"/>
  <c r="W126"/>
  <c r="Z126"/>
  <c r="AA126"/>
  <c r="AD126"/>
  <c r="AE126"/>
  <c r="AH126"/>
  <c r="AI126"/>
  <c r="AL126"/>
  <c r="N127"/>
  <c r="O127"/>
  <c r="R127"/>
  <c r="S127"/>
  <c r="V127"/>
  <c r="W127"/>
  <c r="Z127"/>
  <c r="AA127"/>
  <c r="AD127"/>
  <c r="AE127"/>
  <c r="AH127"/>
  <c r="AI127"/>
  <c r="AL127"/>
  <c r="N128"/>
  <c r="O128"/>
  <c r="R128"/>
  <c r="S128"/>
  <c r="V128"/>
  <c r="W128"/>
  <c r="Z128"/>
  <c r="AA128"/>
  <c r="AD128"/>
  <c r="AE128"/>
  <c r="AH128"/>
  <c r="AI128"/>
  <c r="AL128"/>
  <c r="N129"/>
  <c r="O129"/>
  <c r="R129"/>
  <c r="S129"/>
  <c r="V129"/>
  <c r="W129"/>
  <c r="Z129"/>
  <c r="AA129"/>
  <c r="AD129"/>
  <c r="AE129"/>
  <c r="AH129"/>
  <c r="AI129"/>
  <c r="AL129"/>
  <c r="N130"/>
  <c r="O130"/>
  <c r="R130"/>
  <c r="S130"/>
  <c r="V130"/>
  <c r="W130"/>
  <c r="Z130"/>
  <c r="AA130"/>
  <c r="AD130"/>
  <c r="AE130"/>
  <c r="AH130"/>
  <c r="AI130"/>
  <c r="AL130"/>
  <c r="N131"/>
  <c r="O131"/>
  <c r="R131"/>
  <c r="S131"/>
  <c r="V131"/>
  <c r="W131"/>
  <c r="Z131"/>
  <c r="AA131"/>
  <c r="AD131"/>
  <c r="AE131"/>
  <c r="AH131"/>
  <c r="AI131"/>
  <c r="AL131"/>
  <c r="N132"/>
  <c r="O132"/>
  <c r="R132"/>
  <c r="S132"/>
  <c r="V132"/>
  <c r="W132"/>
  <c r="Z132"/>
  <c r="AA132"/>
  <c r="AD132"/>
  <c r="AE132"/>
  <c r="AH132"/>
  <c r="AI132"/>
  <c r="AL132"/>
  <c r="N133"/>
  <c r="O133"/>
  <c r="R133"/>
  <c r="S133"/>
  <c r="V133"/>
  <c r="W133"/>
  <c r="Z133"/>
  <c r="AA133"/>
  <c r="AD133"/>
  <c r="AE133"/>
  <c r="AH133"/>
  <c r="AI133"/>
  <c r="AL133"/>
  <c r="N134"/>
  <c r="O134"/>
  <c r="R134"/>
  <c r="S134"/>
  <c r="V134"/>
  <c r="W134"/>
  <c r="Z134"/>
  <c r="AA134"/>
  <c r="AD134"/>
  <c r="AE134"/>
  <c r="AH134"/>
  <c r="AI134"/>
  <c r="AL134"/>
  <c r="N135"/>
  <c r="O135"/>
  <c r="R135"/>
  <c r="S135"/>
  <c r="V135"/>
  <c r="W135"/>
  <c r="Z135"/>
  <c r="AA135"/>
  <c r="AD135"/>
  <c r="AE135"/>
  <c r="AH135"/>
  <c r="AI135"/>
  <c r="AL135"/>
  <c r="N136"/>
  <c r="O136"/>
  <c r="E24" i="3" s="1"/>
  <c r="R136" i="2"/>
  <c r="S136"/>
  <c r="V136"/>
  <c r="W136"/>
  <c r="Z136"/>
  <c r="AA136"/>
  <c r="AD136"/>
  <c r="AE136"/>
  <c r="AH136"/>
  <c r="AI136"/>
  <c r="AL136"/>
  <c r="N137"/>
  <c r="O137"/>
  <c r="R137"/>
  <c r="S137"/>
  <c r="V137"/>
  <c r="W137"/>
  <c r="Z137"/>
  <c r="AA137"/>
  <c r="AD137"/>
  <c r="AE137"/>
  <c r="AH137"/>
  <c r="AI137"/>
  <c r="AL137"/>
  <c r="N138"/>
  <c r="O138"/>
  <c r="R138"/>
  <c r="S138"/>
  <c r="V138"/>
  <c r="W138"/>
  <c r="Z138"/>
  <c r="AA138"/>
  <c r="AD138"/>
  <c r="AE138"/>
  <c r="AH138"/>
  <c r="AI138"/>
  <c r="AL138"/>
  <c r="N139"/>
  <c r="O139"/>
  <c r="R139"/>
  <c r="S139"/>
  <c r="V139"/>
  <c r="W139"/>
  <c r="Z139"/>
  <c r="AA139"/>
  <c r="AD139"/>
  <c r="AE139"/>
  <c r="AH139"/>
  <c r="AI139"/>
  <c r="AL139"/>
  <c r="N140"/>
  <c r="O140"/>
  <c r="R140"/>
  <c r="S140"/>
  <c r="V140"/>
  <c r="W140"/>
  <c r="Z140"/>
  <c r="AA140"/>
  <c r="AD140"/>
  <c r="AE140"/>
  <c r="AH140"/>
  <c r="AI140"/>
  <c r="AL140"/>
  <c r="N141"/>
  <c r="O141"/>
  <c r="R141"/>
  <c r="S141"/>
  <c r="V141"/>
  <c r="W141"/>
  <c r="Z141"/>
  <c r="AA141"/>
  <c r="AD141"/>
  <c r="AE141"/>
  <c r="AH141"/>
  <c r="AI141"/>
  <c r="AL141"/>
  <c r="N142"/>
  <c r="O142"/>
  <c r="R142"/>
  <c r="S142"/>
  <c r="V142"/>
  <c r="W142"/>
  <c r="Z142"/>
  <c r="AA142"/>
  <c r="AD142"/>
  <c r="AE142"/>
  <c r="AH142"/>
  <c r="AI142"/>
  <c r="AL142"/>
  <c r="N143"/>
  <c r="O143"/>
  <c r="R143"/>
  <c r="S143"/>
  <c r="V143"/>
  <c r="W143"/>
  <c r="Z143"/>
  <c r="AA143"/>
  <c r="AD143"/>
  <c r="AE143"/>
  <c r="AH143"/>
  <c r="AI143"/>
  <c r="AL143"/>
  <c r="N144"/>
  <c r="O144"/>
  <c r="R144"/>
  <c r="S144"/>
  <c r="V144"/>
  <c r="W144"/>
  <c r="Z144"/>
  <c r="AA144"/>
  <c r="AD144"/>
  <c r="AE144"/>
  <c r="AH144"/>
  <c r="AI144"/>
  <c r="AL144"/>
  <c r="N145"/>
  <c r="O145"/>
  <c r="R145"/>
  <c r="S145"/>
  <c r="V145"/>
  <c r="W145"/>
  <c r="Z145"/>
  <c r="AA145"/>
  <c r="AD145"/>
  <c r="AE145"/>
  <c r="AH145"/>
  <c r="AI145"/>
  <c r="AL145"/>
  <c r="N146"/>
  <c r="O146"/>
  <c r="R146"/>
  <c r="S146"/>
  <c r="V146"/>
  <c r="W146"/>
  <c r="Z146"/>
  <c r="AA146"/>
  <c r="AD146"/>
  <c r="AE146"/>
  <c r="AH146"/>
  <c r="AI146"/>
  <c r="AL146"/>
  <c r="N147"/>
  <c r="O147"/>
  <c r="R147"/>
  <c r="S147"/>
  <c r="V147"/>
  <c r="W147"/>
  <c r="Z147"/>
  <c r="AA147"/>
  <c r="AD147"/>
  <c r="AE147"/>
  <c r="AH147"/>
  <c r="AI147"/>
  <c r="AL147"/>
  <c r="N148"/>
  <c r="O148"/>
  <c r="R148"/>
  <c r="S148"/>
  <c r="V148"/>
  <c r="W148"/>
  <c r="Z148"/>
  <c r="AA148"/>
  <c r="AD148"/>
  <c r="AE148"/>
  <c r="AH148"/>
  <c r="AI148"/>
  <c r="AL148"/>
  <c r="N149"/>
  <c r="O149"/>
  <c r="R149"/>
  <c r="S149"/>
  <c r="V149"/>
  <c r="W149"/>
  <c r="Z149"/>
  <c r="AA149"/>
  <c r="AD149"/>
  <c r="AE149"/>
  <c r="AH149"/>
  <c r="AI149"/>
  <c r="AL149"/>
  <c r="N150"/>
  <c r="O150"/>
  <c r="R150"/>
  <c r="S150"/>
  <c r="V150"/>
  <c r="W150"/>
  <c r="Z150"/>
  <c r="AA150"/>
  <c r="AD150"/>
  <c r="AE150"/>
  <c r="AH150"/>
  <c r="AI150"/>
  <c r="AL150"/>
  <c r="N151"/>
  <c r="O151"/>
  <c r="R151"/>
  <c r="S151"/>
  <c r="V151"/>
  <c r="W151"/>
  <c r="Z151"/>
  <c r="AA151"/>
  <c r="AD151"/>
  <c r="AE151"/>
  <c r="AH151"/>
  <c r="AI151"/>
  <c r="AL151"/>
  <c r="N152"/>
  <c r="O152"/>
  <c r="R152"/>
  <c r="S152"/>
  <c r="V152"/>
  <c r="W152"/>
  <c r="Z152"/>
  <c r="AA152"/>
  <c r="AD152"/>
  <c r="AE152"/>
  <c r="AH152"/>
  <c r="AI152"/>
  <c r="AL152"/>
  <c r="N153"/>
  <c r="O153"/>
  <c r="R153"/>
  <c r="S153"/>
  <c r="V153"/>
  <c r="W153"/>
  <c r="Z153"/>
  <c r="AA153"/>
  <c r="AD153"/>
  <c r="AE153"/>
  <c r="AH153"/>
  <c r="AI153"/>
  <c r="AL153"/>
  <c r="N154"/>
  <c r="O154"/>
  <c r="R154"/>
  <c r="S154"/>
  <c r="V154"/>
  <c r="W154"/>
  <c r="Z154"/>
  <c r="AA154"/>
  <c r="AD154"/>
  <c r="AE154"/>
  <c r="AH154"/>
  <c r="AI154"/>
  <c r="AL154"/>
  <c r="N155"/>
  <c r="O155"/>
  <c r="R155"/>
  <c r="S155"/>
  <c r="V155"/>
  <c r="W155"/>
  <c r="Z155"/>
  <c r="AA155"/>
  <c r="AD155"/>
  <c r="AE155"/>
  <c r="AH155"/>
  <c r="AI155"/>
  <c r="AL155"/>
  <c r="N156"/>
  <c r="O156"/>
  <c r="R156"/>
  <c r="S156"/>
  <c r="V156"/>
  <c r="W156"/>
  <c r="Z156"/>
  <c r="AA156"/>
  <c r="AD156"/>
  <c r="AE156"/>
  <c r="AH156"/>
  <c r="AI156"/>
  <c r="AL156"/>
  <c r="N157"/>
  <c r="O157"/>
  <c r="R157"/>
  <c r="S157"/>
  <c r="V157"/>
  <c r="W157"/>
  <c r="Z157"/>
  <c r="AA157"/>
  <c r="AD157"/>
  <c r="AE157"/>
  <c r="AH157"/>
  <c r="AI157"/>
  <c r="AL157"/>
  <c r="N158"/>
  <c r="O158"/>
  <c r="R158"/>
  <c r="S158"/>
  <c r="V158"/>
  <c r="W158"/>
  <c r="Z158"/>
  <c r="AA158"/>
  <c r="AD158"/>
  <c r="AE158"/>
  <c r="AH158"/>
  <c r="AI158"/>
  <c r="AL158"/>
  <c r="N159"/>
  <c r="O159"/>
  <c r="R159"/>
  <c r="S159"/>
  <c r="V159"/>
  <c r="W159"/>
  <c r="Z159"/>
  <c r="AA159"/>
  <c r="AD159"/>
  <c r="AE159"/>
  <c r="AH159"/>
  <c r="AI159"/>
  <c r="AL159"/>
  <c r="N160"/>
  <c r="O160"/>
  <c r="R160"/>
  <c r="S160"/>
  <c r="V160"/>
  <c r="W160"/>
  <c r="Z160"/>
  <c r="AA160"/>
  <c r="AD160"/>
  <c r="AE160"/>
  <c r="AH160"/>
  <c r="AI160"/>
  <c r="AL160"/>
  <c r="N161"/>
  <c r="O161"/>
  <c r="R161"/>
  <c r="S161"/>
  <c r="V161"/>
  <c r="W161"/>
  <c r="Z161"/>
  <c r="AA161"/>
  <c r="AD161"/>
  <c r="AE161"/>
  <c r="AH161"/>
  <c r="AI161"/>
  <c r="AL161"/>
  <c r="N162"/>
  <c r="O162"/>
  <c r="R162"/>
  <c r="S162"/>
  <c r="V162"/>
  <c r="W162"/>
  <c r="Z162"/>
  <c r="AA162"/>
  <c r="AD162"/>
  <c r="AE162"/>
  <c r="AH162"/>
  <c r="AI162"/>
  <c r="AL162"/>
  <c r="N163"/>
  <c r="O163"/>
  <c r="R163"/>
  <c r="S163"/>
  <c r="V163"/>
  <c r="W163"/>
  <c r="Z163"/>
  <c r="AA163"/>
  <c r="AD163"/>
  <c r="AE163"/>
  <c r="AH163"/>
  <c r="AI163"/>
  <c r="AL163"/>
  <c r="N164"/>
  <c r="O164"/>
  <c r="R164"/>
  <c r="S164"/>
  <c r="V164"/>
  <c r="W164"/>
  <c r="Z164"/>
  <c r="AA164"/>
  <c r="AD164"/>
  <c r="AE164"/>
  <c r="AH164"/>
  <c r="AI164"/>
  <c r="AL164"/>
  <c r="N165"/>
  <c r="O165"/>
  <c r="R165"/>
  <c r="S165"/>
  <c r="V165"/>
  <c r="W165"/>
  <c r="Z165"/>
  <c r="AA165"/>
  <c r="AD165"/>
  <c r="AE165"/>
  <c r="AH165"/>
  <c r="AI165"/>
  <c r="AL165"/>
  <c r="N166"/>
  <c r="O166"/>
  <c r="R166"/>
  <c r="S166"/>
  <c r="V166"/>
  <c r="W166"/>
  <c r="Z166"/>
  <c r="AA166"/>
  <c r="AD166"/>
  <c r="AE166"/>
  <c r="AH166"/>
  <c r="AI166"/>
  <c r="AL166"/>
  <c r="N167"/>
  <c r="O167"/>
  <c r="R167"/>
  <c r="S167"/>
  <c r="V167"/>
  <c r="W167"/>
  <c r="Z167"/>
  <c r="AA167"/>
  <c r="AD167"/>
  <c r="AE167"/>
  <c r="AH167"/>
  <c r="AI167"/>
  <c r="AL167"/>
  <c r="N168"/>
  <c r="O168"/>
  <c r="R168"/>
  <c r="S168"/>
  <c r="V168"/>
  <c r="W168"/>
  <c r="Z168"/>
  <c r="AA168"/>
  <c r="AD168"/>
  <c r="AE168"/>
  <c r="AH168"/>
  <c r="AI168"/>
  <c r="AL168"/>
  <c r="N169"/>
  <c r="O169"/>
  <c r="R169"/>
  <c r="S169"/>
  <c r="V169"/>
  <c r="W169"/>
  <c r="Z169"/>
  <c r="AA169"/>
  <c r="AD169"/>
  <c r="AE169"/>
  <c r="AH169"/>
  <c r="AI169"/>
  <c r="AL169"/>
  <c r="N170"/>
  <c r="O170"/>
  <c r="R170"/>
  <c r="S170"/>
  <c r="V170"/>
  <c r="W170"/>
  <c r="Z170"/>
  <c r="AA170"/>
  <c r="AD170"/>
  <c r="AE170"/>
  <c r="AH170"/>
  <c r="AI170"/>
  <c r="AL170"/>
  <c r="N171"/>
  <c r="O171"/>
  <c r="R171"/>
  <c r="S171"/>
  <c r="V171"/>
  <c r="W171"/>
  <c r="Z171"/>
  <c r="AA171"/>
  <c r="AD171"/>
  <c r="AE171"/>
  <c r="AH171"/>
  <c r="AI171"/>
  <c r="AL171"/>
  <c r="N172"/>
  <c r="O172"/>
  <c r="R172"/>
  <c r="S172"/>
  <c r="V172"/>
  <c r="W172"/>
  <c r="Z172"/>
  <c r="AA172"/>
  <c r="AD172"/>
  <c r="AE172"/>
  <c r="AH172"/>
  <c r="AI172"/>
  <c r="AL172"/>
  <c r="N173"/>
  <c r="O173"/>
  <c r="R173"/>
  <c r="S173"/>
  <c r="V173"/>
  <c r="W173"/>
  <c r="Z173"/>
  <c r="AA173"/>
  <c r="AD173"/>
  <c r="AE173"/>
  <c r="AH173"/>
  <c r="AI173"/>
  <c r="AL173"/>
  <c r="N174"/>
  <c r="O174"/>
  <c r="R174"/>
  <c r="S174"/>
  <c r="V174"/>
  <c r="W174"/>
  <c r="Z174"/>
  <c r="AA174"/>
  <c r="AD174"/>
  <c r="AE174"/>
  <c r="AH174"/>
  <c r="AI174"/>
  <c r="AL174"/>
  <c r="N175"/>
  <c r="O175"/>
  <c r="R175"/>
  <c r="S175"/>
  <c r="V175"/>
  <c r="W175"/>
  <c r="Z175"/>
  <c r="AA175"/>
  <c r="AD175"/>
  <c r="AE175"/>
  <c r="AH175"/>
  <c r="AI175"/>
  <c r="AL175"/>
  <c r="N176"/>
  <c r="O176"/>
  <c r="R176"/>
  <c r="S176"/>
  <c r="V176"/>
  <c r="W176"/>
  <c r="Z176"/>
  <c r="AA176"/>
  <c r="AD176"/>
  <c r="AE176"/>
  <c r="AH176"/>
  <c r="AI176"/>
  <c r="AL176"/>
  <c r="N177"/>
  <c r="O177"/>
  <c r="R177"/>
  <c r="S177"/>
  <c r="V177"/>
  <c r="W177"/>
  <c r="Z177"/>
  <c r="AA177"/>
  <c r="AD177"/>
  <c r="AE177"/>
  <c r="AH177"/>
  <c r="AI177"/>
  <c r="AL177"/>
  <c r="N178"/>
  <c r="O178"/>
  <c r="R178"/>
  <c r="S178"/>
  <c r="V178"/>
  <c r="W178"/>
  <c r="Z178"/>
  <c r="AA178"/>
  <c r="AD178"/>
  <c r="AE178"/>
  <c r="AH178"/>
  <c r="AI178"/>
  <c r="AL178"/>
  <c r="N179"/>
  <c r="O179"/>
  <c r="R179"/>
  <c r="S179"/>
  <c r="V179"/>
  <c r="W179"/>
  <c r="Z179"/>
  <c r="AA179"/>
  <c r="AD179"/>
  <c r="AE179"/>
  <c r="AH179"/>
  <c r="AI179"/>
  <c r="AL179"/>
  <c r="N180"/>
  <c r="O180"/>
  <c r="R180"/>
  <c r="S180"/>
  <c r="V180"/>
  <c r="W180"/>
  <c r="Z180"/>
  <c r="AA180"/>
  <c r="AD180"/>
  <c r="AE180"/>
  <c r="AH180"/>
  <c r="AI180"/>
  <c r="AL180"/>
  <c r="N181"/>
  <c r="O181"/>
  <c r="R181"/>
  <c r="S181"/>
  <c r="V181"/>
  <c r="W181"/>
  <c r="Z181"/>
  <c r="AA181"/>
  <c r="AD181"/>
  <c r="AE181"/>
  <c r="AH181"/>
  <c r="AI181"/>
  <c r="AL181"/>
  <c r="N182"/>
  <c r="O182"/>
  <c r="R182"/>
  <c r="S182"/>
  <c r="V182"/>
  <c r="W182"/>
  <c r="Z182"/>
  <c r="AA182"/>
  <c r="AD182"/>
  <c r="AE182"/>
  <c r="AH182"/>
  <c r="AI182"/>
  <c r="AL182"/>
  <c r="N183"/>
  <c r="O183"/>
  <c r="R183"/>
  <c r="S183"/>
  <c r="V183"/>
  <c r="W183"/>
  <c r="Z183"/>
  <c r="AA183"/>
  <c r="AD183"/>
  <c r="AE183"/>
  <c r="AH183"/>
  <c r="AI183"/>
  <c r="AL183"/>
  <c r="N184"/>
  <c r="O184"/>
  <c r="R184"/>
  <c r="S184"/>
  <c r="V184"/>
  <c r="W184"/>
  <c r="Z184"/>
  <c r="AA184"/>
  <c r="AD184"/>
  <c r="AE184"/>
  <c r="AH184"/>
  <c r="AI184"/>
  <c r="AL184"/>
  <c r="N185"/>
  <c r="O185"/>
  <c r="R185"/>
  <c r="S185"/>
  <c r="V185"/>
  <c r="W185"/>
  <c r="Z185"/>
  <c r="AA185"/>
  <c r="AD185"/>
  <c r="AE185"/>
  <c r="AH185"/>
  <c r="AI185"/>
  <c r="AL185"/>
  <c r="N186"/>
  <c r="O186"/>
  <c r="R186"/>
  <c r="S186"/>
  <c r="V186"/>
  <c r="W186"/>
  <c r="Z186"/>
  <c r="AA186"/>
  <c r="AD186"/>
  <c r="AE186"/>
  <c r="AH186"/>
  <c r="AI186"/>
  <c r="AL186"/>
  <c r="N187"/>
  <c r="O187"/>
  <c r="R187"/>
  <c r="S187"/>
  <c r="V187"/>
  <c r="W187"/>
  <c r="Z187"/>
  <c r="AA187"/>
  <c r="AD187"/>
  <c r="AE187"/>
  <c r="AH187"/>
  <c r="AI187"/>
  <c r="AL187"/>
  <c r="N188"/>
  <c r="O188"/>
  <c r="R188"/>
  <c r="S188"/>
  <c r="V188"/>
  <c r="W188"/>
  <c r="Z188"/>
  <c r="AA188"/>
  <c r="AD188"/>
  <c r="AE188"/>
  <c r="AH188"/>
  <c r="AI188"/>
  <c r="AL188"/>
  <c r="N189"/>
  <c r="O189"/>
  <c r="R189"/>
  <c r="S189"/>
  <c r="V189"/>
  <c r="W189"/>
  <c r="Z189"/>
  <c r="AA189"/>
  <c r="AD189"/>
  <c r="AE189"/>
  <c r="AH189"/>
  <c r="AI189"/>
  <c r="AL189"/>
  <c r="N190"/>
  <c r="O190"/>
  <c r="R190"/>
  <c r="S190"/>
  <c r="V190"/>
  <c r="W190"/>
  <c r="Z190"/>
  <c r="AA190"/>
  <c r="AD190"/>
  <c r="AE190"/>
  <c r="AH190"/>
  <c r="AI190"/>
  <c r="AL190"/>
  <c r="N191"/>
  <c r="O191"/>
  <c r="R191"/>
  <c r="S191"/>
  <c r="V191"/>
  <c r="W191"/>
  <c r="Z191"/>
  <c r="AA191"/>
  <c r="AD191"/>
  <c r="AE191"/>
  <c r="AH191"/>
  <c r="AI191"/>
  <c r="AL191"/>
  <c r="N192"/>
  <c r="O192"/>
  <c r="R192"/>
  <c r="S192"/>
  <c r="V192"/>
  <c r="W192"/>
  <c r="Z192"/>
  <c r="AA192"/>
  <c r="AD192"/>
  <c r="AE192"/>
  <c r="AH192"/>
  <c r="AI192"/>
  <c r="AL192"/>
  <c r="N193"/>
  <c r="O193"/>
  <c r="R193"/>
  <c r="S193"/>
  <c r="V193"/>
  <c r="W193"/>
  <c r="Z193"/>
  <c r="AA193"/>
  <c r="AD193"/>
  <c r="AE193"/>
  <c r="AH193"/>
  <c r="AI193"/>
  <c r="AL193"/>
  <c r="N194"/>
  <c r="O194"/>
  <c r="R194"/>
  <c r="S194"/>
  <c r="V194"/>
  <c r="W194"/>
  <c r="Z194"/>
  <c r="AA194"/>
  <c r="AD194"/>
  <c r="AE194"/>
  <c r="AH194"/>
  <c r="AI194"/>
  <c r="AL194"/>
  <c r="N195"/>
  <c r="O195"/>
  <c r="R195"/>
  <c r="S195"/>
  <c r="V195"/>
  <c r="W195"/>
  <c r="Z195"/>
  <c r="AA195"/>
  <c r="AD195"/>
  <c r="AE195"/>
  <c r="AH195"/>
  <c r="AI195"/>
  <c r="AL195"/>
  <c r="N196"/>
  <c r="O196"/>
  <c r="R196"/>
  <c r="S196"/>
  <c r="V196"/>
  <c r="W196"/>
  <c r="Z196"/>
  <c r="AA196"/>
  <c r="AD196"/>
  <c r="AE196"/>
  <c r="AH196"/>
  <c r="AI196"/>
  <c r="AL196"/>
  <c r="N197"/>
  <c r="O197"/>
  <c r="R197"/>
  <c r="S197"/>
  <c r="V197"/>
  <c r="W197"/>
  <c r="Z197"/>
  <c r="AA197"/>
  <c r="AD197"/>
  <c r="AE197"/>
  <c r="AH197"/>
  <c r="AI197"/>
  <c r="AL197"/>
  <c r="N198"/>
  <c r="O198"/>
  <c r="R198"/>
  <c r="S198"/>
  <c r="V198"/>
  <c r="W198"/>
  <c r="Z198"/>
  <c r="AA198"/>
  <c r="AD198"/>
  <c r="AE198"/>
  <c r="AH198"/>
  <c r="AI198"/>
  <c r="AL198"/>
  <c r="N199"/>
  <c r="O199"/>
  <c r="R199"/>
  <c r="S199"/>
  <c r="V199"/>
  <c r="W199"/>
  <c r="Z199"/>
  <c r="AA199"/>
  <c r="AD199"/>
  <c r="AE199"/>
  <c r="AH199"/>
  <c r="AI199"/>
  <c r="AL199"/>
  <c r="N200"/>
  <c r="O200"/>
  <c r="R200"/>
  <c r="S200"/>
  <c r="V200"/>
  <c r="W200"/>
  <c r="Z200"/>
  <c r="AA200"/>
  <c r="AD200"/>
  <c r="AE200"/>
  <c r="AH200"/>
  <c r="AI200"/>
  <c r="AL200"/>
  <c r="N201"/>
  <c r="O201"/>
  <c r="R201"/>
  <c r="S201"/>
  <c r="V201"/>
  <c r="W201"/>
  <c r="Z201"/>
  <c r="AA201"/>
  <c r="AD201"/>
  <c r="AE201"/>
  <c r="AH201"/>
  <c r="AI201"/>
  <c r="AL201"/>
  <c r="N202"/>
  <c r="O202"/>
  <c r="R202"/>
  <c r="S202"/>
  <c r="V202"/>
  <c r="W202"/>
  <c r="Z202"/>
  <c r="AA202"/>
  <c r="AD202"/>
  <c r="AE202"/>
  <c r="AH202"/>
  <c r="AI202"/>
  <c r="AL202"/>
  <c r="N203"/>
  <c r="O203"/>
  <c r="R203"/>
  <c r="S203"/>
  <c r="V203"/>
  <c r="W203"/>
  <c r="Z203"/>
  <c r="AA203"/>
  <c r="AD203"/>
  <c r="AE203"/>
  <c r="AH203"/>
  <c r="AI203"/>
  <c r="AL203"/>
  <c r="N204"/>
  <c r="O204"/>
  <c r="R204"/>
  <c r="S204"/>
  <c r="V204"/>
  <c r="W204"/>
  <c r="Z204"/>
  <c r="AA204"/>
  <c r="AD204"/>
  <c r="AE204"/>
  <c r="AH204"/>
  <c r="AI204"/>
  <c r="AL204"/>
  <c r="N205"/>
  <c r="O205"/>
  <c r="R205"/>
  <c r="S205"/>
  <c r="V205"/>
  <c r="W205"/>
  <c r="Z205"/>
  <c r="AA205"/>
  <c r="AD205"/>
  <c r="AE205"/>
  <c r="AH205"/>
  <c r="AI205"/>
  <c r="AL205"/>
  <c r="N206"/>
  <c r="O206"/>
  <c r="R206"/>
  <c r="S206"/>
  <c r="V206"/>
  <c r="W206"/>
  <c r="Z206"/>
  <c r="AA206"/>
  <c r="AD206"/>
  <c r="AE206"/>
  <c r="AH206"/>
  <c r="AI206"/>
  <c r="AL206"/>
  <c r="N207"/>
  <c r="C14" i="3" s="1"/>
  <c r="O207" i="2"/>
  <c r="R207"/>
  <c r="S207"/>
  <c r="V207"/>
  <c r="W207"/>
  <c r="Z207"/>
  <c r="AA207"/>
  <c r="AD207"/>
  <c r="AE207"/>
  <c r="AH207"/>
  <c r="AI207"/>
  <c r="AL207"/>
  <c r="N208"/>
  <c r="O208"/>
  <c r="R208"/>
  <c r="S208"/>
  <c r="V208"/>
  <c r="W208"/>
  <c r="Z208"/>
  <c r="AA208"/>
  <c r="AD208"/>
  <c r="AE208"/>
  <c r="AH208"/>
  <c r="AI208"/>
  <c r="AL208"/>
  <c r="N209"/>
  <c r="O209"/>
  <c r="R209"/>
  <c r="S209"/>
  <c r="V209"/>
  <c r="W209"/>
  <c r="Z209"/>
  <c r="AA209"/>
  <c r="AD209"/>
  <c r="AE209"/>
  <c r="AH209"/>
  <c r="AI209"/>
  <c r="AL209"/>
  <c r="N210"/>
  <c r="O210"/>
  <c r="R210"/>
  <c r="S210"/>
  <c r="V210"/>
  <c r="W210"/>
  <c r="Z210"/>
  <c r="AA210"/>
  <c r="AD210"/>
  <c r="AE210"/>
  <c r="AH210"/>
  <c r="AI210"/>
  <c r="AL210"/>
  <c r="N211"/>
  <c r="O211"/>
  <c r="R211"/>
  <c r="S211"/>
  <c r="V211"/>
  <c r="W211"/>
  <c r="Z211"/>
  <c r="AA211"/>
  <c r="AD211"/>
  <c r="AE211"/>
  <c r="AH211"/>
  <c r="AI211"/>
  <c r="AL211"/>
  <c r="N212"/>
  <c r="O212"/>
  <c r="R212"/>
  <c r="S212"/>
  <c r="V212"/>
  <c r="W212"/>
  <c r="Z212"/>
  <c r="AA212"/>
  <c r="AD212"/>
  <c r="AE212"/>
  <c r="AH212"/>
  <c r="AI212"/>
  <c r="AL212"/>
  <c r="N213"/>
  <c r="O213"/>
  <c r="R213"/>
  <c r="S213"/>
  <c r="V213"/>
  <c r="W213"/>
  <c r="Z213"/>
  <c r="AA213"/>
  <c r="AD213"/>
  <c r="AE213"/>
  <c r="AH213"/>
  <c r="AI213"/>
  <c r="AL213"/>
  <c r="N214"/>
  <c r="O214"/>
  <c r="R214"/>
  <c r="S214"/>
  <c r="V214"/>
  <c r="W214"/>
  <c r="Z214"/>
  <c r="AA214"/>
  <c r="AD214"/>
  <c r="AE214"/>
  <c r="AH214"/>
  <c r="AI214"/>
  <c r="AL214"/>
  <c r="N215"/>
  <c r="O215"/>
  <c r="R215"/>
  <c r="S215"/>
  <c r="V215"/>
  <c r="W215"/>
  <c r="Z215"/>
  <c r="AA215"/>
  <c r="AD215"/>
  <c r="AE215"/>
  <c r="AH215"/>
  <c r="AI215"/>
  <c r="AL215"/>
  <c r="N216"/>
  <c r="O216"/>
  <c r="R216"/>
  <c r="S216"/>
  <c r="V216"/>
  <c r="W216"/>
  <c r="Z216"/>
  <c r="AA216"/>
  <c r="AD216"/>
  <c r="AE216"/>
  <c r="AH216"/>
  <c r="AI216"/>
  <c r="AL216"/>
  <c r="N217"/>
  <c r="O217"/>
  <c r="R217"/>
  <c r="S217"/>
  <c r="V217"/>
  <c r="W217"/>
  <c r="Z217"/>
  <c r="AA217"/>
  <c r="AD217"/>
  <c r="AE217"/>
  <c r="AH217"/>
  <c r="AI217"/>
  <c r="AL217"/>
  <c r="N218"/>
  <c r="O218"/>
  <c r="R218"/>
  <c r="S218"/>
  <c r="V218"/>
  <c r="W218"/>
  <c r="Z218"/>
  <c r="AA218"/>
  <c r="AD218"/>
  <c r="AE218"/>
  <c r="AH218"/>
  <c r="AI218"/>
  <c r="AL218"/>
  <c r="N219"/>
  <c r="O219"/>
  <c r="R219"/>
  <c r="S219"/>
  <c r="V219"/>
  <c r="W219"/>
  <c r="Z219"/>
  <c r="AA219"/>
  <c r="AD219"/>
  <c r="AE219"/>
  <c r="AH219"/>
  <c r="AI219"/>
  <c r="AL219"/>
  <c r="N220"/>
  <c r="O220"/>
  <c r="R220"/>
  <c r="S220"/>
  <c r="V220"/>
  <c r="W220"/>
  <c r="Z220"/>
  <c r="AA220"/>
  <c r="AD220"/>
  <c r="AE220"/>
  <c r="AH220"/>
  <c r="AI220"/>
  <c r="AL220"/>
  <c r="N221"/>
  <c r="O221"/>
  <c r="R221"/>
  <c r="S221"/>
  <c r="V221"/>
  <c r="W221"/>
  <c r="Z221"/>
  <c r="AA221"/>
  <c r="AD221"/>
  <c r="AE221"/>
  <c r="AH221"/>
  <c r="AI221"/>
  <c r="AL221"/>
  <c r="N222"/>
  <c r="O222"/>
  <c r="R222"/>
  <c r="S222"/>
  <c r="V222"/>
  <c r="W222"/>
  <c r="Z222"/>
  <c r="AA222"/>
  <c r="AD222"/>
  <c r="AE222"/>
  <c r="AH222"/>
  <c r="AI222"/>
  <c r="AL222"/>
  <c r="N223"/>
  <c r="O223"/>
  <c r="R223"/>
  <c r="S223"/>
  <c r="V223"/>
  <c r="W223"/>
  <c r="Z223"/>
  <c r="AA223"/>
  <c r="AD223"/>
  <c r="AE223"/>
  <c r="AH223"/>
  <c r="AI223"/>
  <c r="AL223"/>
  <c r="N224"/>
  <c r="O224"/>
  <c r="R224"/>
  <c r="S224"/>
  <c r="V224"/>
  <c r="W224"/>
  <c r="Z224"/>
  <c r="AA224"/>
  <c r="AD224"/>
  <c r="AE224"/>
  <c r="AH224"/>
  <c r="AI224"/>
  <c r="AL224"/>
  <c r="N225"/>
  <c r="O225"/>
  <c r="R225"/>
  <c r="S225"/>
  <c r="V225"/>
  <c r="W225"/>
  <c r="Z225"/>
  <c r="AA225"/>
  <c r="AD225"/>
  <c r="AE225"/>
  <c r="AH225"/>
  <c r="AI225"/>
  <c r="AL225"/>
  <c r="N226"/>
  <c r="O226"/>
  <c r="R226"/>
  <c r="S226"/>
  <c r="V226"/>
  <c r="W226"/>
  <c r="Z226"/>
  <c r="AA226"/>
  <c r="AD226"/>
  <c r="AE226"/>
  <c r="AH226"/>
  <c r="AI226"/>
  <c r="AL226"/>
  <c r="N227"/>
  <c r="O227"/>
  <c r="R227"/>
  <c r="S227"/>
  <c r="V227"/>
  <c r="W227"/>
  <c r="Z227"/>
  <c r="AA227"/>
  <c r="AD227"/>
  <c r="AE227"/>
  <c r="AH227"/>
  <c r="AI227"/>
  <c r="AL227"/>
  <c r="N228"/>
  <c r="O228"/>
  <c r="R228"/>
  <c r="S228"/>
  <c r="V228"/>
  <c r="W228"/>
  <c r="Z228"/>
  <c r="AA228"/>
  <c r="AD228"/>
  <c r="AE228"/>
  <c r="AH228"/>
  <c r="AI228"/>
  <c r="AL228"/>
  <c r="N229"/>
  <c r="O229"/>
  <c r="R229"/>
  <c r="S229"/>
  <c r="V229"/>
  <c r="W229"/>
  <c r="Z229"/>
  <c r="AA229"/>
  <c r="AD229"/>
  <c r="AE229"/>
  <c r="AH229"/>
  <c r="AI229"/>
  <c r="AL229"/>
  <c r="N230"/>
  <c r="O230"/>
  <c r="R230"/>
  <c r="S230"/>
  <c r="V230"/>
  <c r="W230"/>
  <c r="Z230"/>
  <c r="AA230"/>
  <c r="AD230"/>
  <c r="AE230"/>
  <c r="AH230"/>
  <c r="AI230"/>
  <c r="AL230"/>
  <c r="N231"/>
  <c r="O231"/>
  <c r="R231"/>
  <c r="S231"/>
  <c r="V231"/>
  <c r="W231"/>
  <c r="Z231"/>
  <c r="AA231"/>
  <c r="AD231"/>
  <c r="AE231"/>
  <c r="AH231"/>
  <c r="AI231"/>
  <c r="AL231"/>
  <c r="N232"/>
  <c r="O232"/>
  <c r="R232"/>
  <c r="S232"/>
  <c r="V232"/>
  <c r="W232"/>
  <c r="Z232"/>
  <c r="AA232"/>
  <c r="AD232"/>
  <c r="AE232"/>
  <c r="AH232"/>
  <c r="AI232"/>
  <c r="AL232"/>
  <c r="N233"/>
  <c r="O233"/>
  <c r="R233"/>
  <c r="S233"/>
  <c r="V233"/>
  <c r="W233"/>
  <c r="Z233"/>
  <c r="AA233"/>
  <c r="AD233"/>
  <c r="AE233"/>
  <c r="AH233"/>
  <c r="AI233"/>
  <c r="AL233"/>
  <c r="N234"/>
  <c r="O234"/>
  <c r="R234"/>
  <c r="S234"/>
  <c r="V234"/>
  <c r="W234"/>
  <c r="Z234"/>
  <c r="AA234"/>
  <c r="AD234"/>
  <c r="AE234"/>
  <c r="AH234"/>
  <c r="AI234"/>
  <c r="AL234"/>
  <c r="N235"/>
  <c r="O235"/>
  <c r="R235"/>
  <c r="S235"/>
  <c r="V235"/>
  <c r="W235"/>
  <c r="Z235"/>
  <c r="AA235"/>
  <c r="AD235"/>
  <c r="AE235"/>
  <c r="AH235"/>
  <c r="AI235"/>
  <c r="AL235"/>
  <c r="N236"/>
  <c r="O236"/>
  <c r="R236"/>
  <c r="S236"/>
  <c r="V236"/>
  <c r="W236"/>
  <c r="Z236"/>
  <c r="AA236"/>
  <c r="AD236"/>
  <c r="AE236"/>
  <c r="AH236"/>
  <c r="AI236"/>
  <c r="AL236"/>
  <c r="N237"/>
  <c r="O237"/>
  <c r="R237"/>
  <c r="S237"/>
  <c r="V237"/>
  <c r="W237"/>
  <c r="Z237"/>
  <c r="AA237"/>
  <c r="AD237"/>
  <c r="AE237"/>
  <c r="AH237"/>
  <c r="AI237"/>
  <c r="AL237"/>
  <c r="N238"/>
  <c r="O238"/>
  <c r="R238"/>
  <c r="S238"/>
  <c r="V238"/>
  <c r="W238"/>
  <c r="Z238"/>
  <c r="AA238"/>
  <c r="AD238"/>
  <c r="AE238"/>
  <c r="AH238"/>
  <c r="AI238"/>
  <c r="AL238"/>
  <c r="N239"/>
  <c r="O239"/>
  <c r="R239"/>
  <c r="S239"/>
  <c r="V239"/>
  <c r="W239"/>
  <c r="Z239"/>
  <c r="AA239"/>
  <c r="AD239"/>
  <c r="AE239"/>
  <c r="AH239"/>
  <c r="AI239"/>
  <c r="AL239"/>
  <c r="N240"/>
  <c r="O240"/>
  <c r="R240"/>
  <c r="S240"/>
  <c r="V240"/>
  <c r="W240"/>
  <c r="Z240"/>
  <c r="AA240"/>
  <c r="AD240"/>
  <c r="AE240"/>
  <c r="AH240"/>
  <c r="AI240"/>
  <c r="AL240"/>
  <c r="N241"/>
  <c r="O241"/>
  <c r="R241"/>
  <c r="S241"/>
  <c r="V241"/>
  <c r="W241"/>
  <c r="Z241"/>
  <c r="AA241"/>
  <c r="AD241"/>
  <c r="AE241"/>
  <c r="AH241"/>
  <c r="AI241"/>
  <c r="AL241"/>
  <c r="N242"/>
  <c r="O242"/>
  <c r="R242"/>
  <c r="S242"/>
  <c r="V242"/>
  <c r="W242"/>
  <c r="Z242"/>
  <c r="AA242"/>
  <c r="AD242"/>
  <c r="AE242"/>
  <c r="AH242"/>
  <c r="AI242"/>
  <c r="AL242"/>
  <c r="N243"/>
  <c r="O243"/>
  <c r="R243"/>
  <c r="S243"/>
  <c r="V243"/>
  <c r="W243"/>
  <c r="Z243"/>
  <c r="AA243"/>
  <c r="AD243"/>
  <c r="AE243"/>
  <c r="AH243"/>
  <c r="AI243"/>
  <c r="AL243"/>
  <c r="N244"/>
  <c r="O244"/>
  <c r="R244"/>
  <c r="S244"/>
  <c r="V244"/>
  <c r="W244"/>
  <c r="Z244"/>
  <c r="AA244"/>
  <c r="AD244"/>
  <c r="AE244"/>
  <c r="AH244"/>
  <c r="AI244"/>
  <c r="AL244"/>
  <c r="N245"/>
  <c r="O245"/>
  <c r="R245"/>
  <c r="S245"/>
  <c r="V245"/>
  <c r="W245"/>
  <c r="Z245"/>
  <c r="AA245"/>
  <c r="AD245"/>
  <c r="AE245"/>
  <c r="AH245"/>
  <c r="AI245"/>
  <c r="AL245"/>
  <c r="N246"/>
  <c r="O246"/>
  <c r="R246"/>
  <c r="S246"/>
  <c r="V246"/>
  <c r="W246"/>
  <c r="Z246"/>
  <c r="AA246"/>
  <c r="AD246"/>
  <c r="AE246"/>
  <c r="AH246"/>
  <c r="AI246"/>
  <c r="AL246"/>
  <c r="N247"/>
  <c r="O247"/>
  <c r="R247"/>
  <c r="S247"/>
  <c r="V247"/>
  <c r="W247"/>
  <c r="Z247"/>
  <c r="AA247"/>
  <c r="AD247"/>
  <c r="AE247"/>
  <c r="AH247"/>
  <c r="AI247"/>
  <c r="AL247"/>
  <c r="N248"/>
  <c r="O248"/>
  <c r="R248"/>
  <c r="S248"/>
  <c r="V248"/>
  <c r="W248"/>
  <c r="Z248"/>
  <c r="AA248"/>
  <c r="AD248"/>
  <c r="AE248"/>
  <c r="AH248"/>
  <c r="AI248"/>
  <c r="AL248"/>
  <c r="N249"/>
  <c r="O249"/>
  <c r="R249"/>
  <c r="S249"/>
  <c r="V249"/>
  <c r="W249"/>
  <c r="Z249"/>
  <c r="AA249"/>
  <c r="AD249"/>
  <c r="AE249"/>
  <c r="AH249"/>
  <c r="AI249"/>
  <c r="AL249"/>
  <c r="N250"/>
  <c r="O250"/>
  <c r="R250"/>
  <c r="S250"/>
  <c r="V250"/>
  <c r="W250"/>
  <c r="Z250"/>
  <c r="AA250"/>
  <c r="AD250"/>
  <c r="AE250"/>
  <c r="AH250"/>
  <c r="AI250"/>
  <c r="AL250"/>
  <c r="N251"/>
  <c r="O251"/>
  <c r="R251"/>
  <c r="S251"/>
  <c r="V251"/>
  <c r="W251"/>
  <c r="Z251"/>
  <c r="AA251"/>
  <c r="AD251"/>
  <c r="AE251"/>
  <c r="AH251"/>
  <c r="AI251"/>
  <c r="AL251"/>
  <c r="N252"/>
  <c r="O252"/>
  <c r="R252"/>
  <c r="S252"/>
  <c r="V252"/>
  <c r="W252"/>
  <c r="Z252"/>
  <c r="AA252"/>
  <c r="AD252"/>
  <c r="AE252"/>
  <c r="AH252"/>
  <c r="AI252"/>
  <c r="AL252"/>
  <c r="N253"/>
  <c r="O253"/>
  <c r="R253"/>
  <c r="S253"/>
  <c r="V253"/>
  <c r="W253"/>
  <c r="Z253"/>
  <c r="AA253"/>
  <c r="AD253"/>
  <c r="AE253"/>
  <c r="AH253"/>
  <c r="AI253"/>
  <c r="AL253"/>
  <c r="N254"/>
  <c r="O254"/>
  <c r="E18" i="3" s="1"/>
  <c r="R254" i="2"/>
  <c r="S254"/>
  <c r="V254"/>
  <c r="W254"/>
  <c r="Z254"/>
  <c r="AA254"/>
  <c r="AD254"/>
  <c r="AE254"/>
  <c r="AH254"/>
  <c r="AI254"/>
  <c r="AL254"/>
  <c r="N255"/>
  <c r="O255"/>
  <c r="R255"/>
  <c r="S255"/>
  <c r="V255"/>
  <c r="W255"/>
  <c r="Z255"/>
  <c r="AA255"/>
  <c r="AD255"/>
  <c r="AE255"/>
  <c r="AH255"/>
  <c r="AI255"/>
  <c r="AL255"/>
  <c r="N256"/>
  <c r="O256"/>
  <c r="R256"/>
  <c r="S256"/>
  <c r="V256"/>
  <c r="W256"/>
  <c r="Z256"/>
  <c r="AA256"/>
  <c r="AD256"/>
  <c r="AE256"/>
  <c r="AH256"/>
  <c r="AI256"/>
  <c r="AL256"/>
  <c r="N257"/>
  <c r="O257"/>
  <c r="R257"/>
  <c r="S257"/>
  <c r="V257"/>
  <c r="W257"/>
  <c r="Z257"/>
  <c r="AA257"/>
  <c r="AD257"/>
  <c r="AE257"/>
  <c r="AH257"/>
  <c r="AI257"/>
  <c r="AL257"/>
  <c r="N258"/>
  <c r="O258"/>
  <c r="R258"/>
  <c r="S258"/>
  <c r="V258"/>
  <c r="W258"/>
  <c r="Z258"/>
  <c r="AA258"/>
  <c r="AD258"/>
  <c r="AE258"/>
  <c r="AH258"/>
  <c r="AI258"/>
  <c r="AL258"/>
  <c r="N259"/>
  <c r="O259"/>
  <c r="R259"/>
  <c r="S259"/>
  <c r="V259"/>
  <c r="W259"/>
  <c r="Z259"/>
  <c r="AA259"/>
  <c r="AD259"/>
  <c r="AE259"/>
  <c r="AH259"/>
  <c r="AI259"/>
  <c r="AL259"/>
  <c r="N260"/>
  <c r="O260"/>
  <c r="R260"/>
  <c r="S260"/>
  <c r="V260"/>
  <c r="W260"/>
  <c r="Z260"/>
  <c r="AA260"/>
  <c r="AD260"/>
  <c r="AE260"/>
  <c r="AH260"/>
  <c r="AI260"/>
  <c r="AL260"/>
  <c r="N261"/>
  <c r="O261"/>
  <c r="R261"/>
  <c r="S261"/>
  <c r="V261"/>
  <c r="W261"/>
  <c r="Z261"/>
  <c r="AA261"/>
  <c r="AD261"/>
  <c r="AE261"/>
  <c r="AH261"/>
  <c r="AI261"/>
  <c r="AL261"/>
  <c r="N262"/>
  <c r="O262"/>
  <c r="R262"/>
  <c r="S262"/>
  <c r="V262"/>
  <c r="W262"/>
  <c r="Z262"/>
  <c r="AA262"/>
  <c r="AD262"/>
  <c r="AE262"/>
  <c r="AH262"/>
  <c r="AI262"/>
  <c r="AL262"/>
  <c r="N263"/>
  <c r="O263"/>
  <c r="R263"/>
  <c r="S263"/>
  <c r="V263"/>
  <c r="W263"/>
  <c r="Z263"/>
  <c r="AA263"/>
  <c r="AD263"/>
  <c r="AE263"/>
  <c r="AH263"/>
  <c r="AI263"/>
  <c r="AL263"/>
  <c r="N264"/>
  <c r="O264"/>
  <c r="R264"/>
  <c r="S264"/>
  <c r="V264"/>
  <c r="W264"/>
  <c r="Z264"/>
  <c r="AA264"/>
  <c r="AD264"/>
  <c r="AE264"/>
  <c r="AH264"/>
  <c r="AI264"/>
  <c r="AL264"/>
  <c r="N265"/>
  <c r="O265"/>
  <c r="R265"/>
  <c r="S265"/>
  <c r="V265"/>
  <c r="W265"/>
  <c r="Z265"/>
  <c r="AA265"/>
  <c r="AD265"/>
  <c r="AE265"/>
  <c r="AH265"/>
  <c r="AI265"/>
  <c r="AL265"/>
  <c r="N266"/>
  <c r="O266"/>
  <c r="R266"/>
  <c r="S266"/>
  <c r="V266"/>
  <c r="W266"/>
  <c r="Z266"/>
  <c r="AA266"/>
  <c r="AD266"/>
  <c r="AE266"/>
  <c r="AH266"/>
  <c r="AI266"/>
  <c r="AL266"/>
  <c r="N267"/>
  <c r="O267"/>
  <c r="R267"/>
  <c r="S267"/>
  <c r="V267"/>
  <c r="W267"/>
  <c r="Z267"/>
  <c r="AA267"/>
  <c r="AD267"/>
  <c r="AE267"/>
  <c r="AH267"/>
  <c r="AI267"/>
  <c r="AL267"/>
  <c r="N268"/>
  <c r="O268"/>
  <c r="R268"/>
  <c r="S268"/>
  <c r="V268"/>
  <c r="W268"/>
  <c r="Z268"/>
  <c r="AA268"/>
  <c r="AD268"/>
  <c r="AE268"/>
  <c r="AH268"/>
  <c r="AI268"/>
  <c r="AL268"/>
  <c r="N269"/>
  <c r="O269"/>
  <c r="R269"/>
  <c r="S269"/>
  <c r="V269"/>
  <c r="W269"/>
  <c r="Z269"/>
  <c r="AA269"/>
  <c r="AD269"/>
  <c r="AE269"/>
  <c r="AH269"/>
  <c r="AI269"/>
  <c r="AL269"/>
  <c r="N270"/>
  <c r="O270"/>
  <c r="R270"/>
  <c r="S270"/>
  <c r="V270"/>
  <c r="W270"/>
  <c r="Z270"/>
  <c r="AA270"/>
  <c r="AD270"/>
  <c r="AE270"/>
  <c r="AH270"/>
  <c r="AI270"/>
  <c r="AL270"/>
  <c r="N271"/>
  <c r="O271"/>
  <c r="R271"/>
  <c r="S271"/>
  <c r="V271"/>
  <c r="W271"/>
  <c r="Z271"/>
  <c r="AA271"/>
  <c r="AD271"/>
  <c r="AE271"/>
  <c r="AH271"/>
  <c r="AI271"/>
  <c r="AL271"/>
  <c r="N272"/>
  <c r="O272"/>
  <c r="R272"/>
  <c r="S272"/>
  <c r="V272"/>
  <c r="W272"/>
  <c r="Z272"/>
  <c r="AA272"/>
  <c r="AD272"/>
  <c r="AE272"/>
  <c r="AH272"/>
  <c r="AI272"/>
  <c r="AL272"/>
  <c r="N273"/>
  <c r="O273"/>
  <c r="R273"/>
  <c r="S273"/>
  <c r="V273"/>
  <c r="W273"/>
  <c r="Z273"/>
  <c r="AA273"/>
  <c r="AD273"/>
  <c r="AE273"/>
  <c r="AH273"/>
  <c r="AI273"/>
  <c r="AL273"/>
  <c r="N274"/>
  <c r="O274"/>
  <c r="R274"/>
  <c r="S274"/>
  <c r="V274"/>
  <c r="W274"/>
  <c r="Z274"/>
  <c r="AA274"/>
  <c r="AD274"/>
  <c r="AE274"/>
  <c r="AH274"/>
  <c r="AI274"/>
  <c r="AL274"/>
  <c r="N275"/>
  <c r="O275"/>
  <c r="R275"/>
  <c r="S275"/>
  <c r="V275"/>
  <c r="W275"/>
  <c r="Z275"/>
  <c r="AA275"/>
  <c r="AD275"/>
  <c r="AE275"/>
  <c r="AH275"/>
  <c r="AI275"/>
  <c r="AL275"/>
  <c r="N276"/>
  <c r="O276"/>
  <c r="R276"/>
  <c r="S276"/>
  <c r="V276"/>
  <c r="W276"/>
  <c r="Z276"/>
  <c r="AA276"/>
  <c r="AD276"/>
  <c r="AE276"/>
  <c r="AH276"/>
  <c r="AI276"/>
  <c r="AL276"/>
  <c r="N277"/>
  <c r="O277"/>
  <c r="R277"/>
  <c r="S277"/>
  <c r="V277"/>
  <c r="W277"/>
  <c r="Z277"/>
  <c r="AA277"/>
  <c r="AD277"/>
  <c r="AE277"/>
  <c r="AH277"/>
  <c r="AI277"/>
  <c r="AL277"/>
  <c r="N278"/>
  <c r="O278"/>
  <c r="R278"/>
  <c r="S278"/>
  <c r="V278"/>
  <c r="W278"/>
  <c r="Z278"/>
  <c r="AA278"/>
  <c r="AD278"/>
  <c r="AE278"/>
  <c r="AH278"/>
  <c r="AI278"/>
  <c r="AL278"/>
  <c r="N279"/>
  <c r="O279"/>
  <c r="R279"/>
  <c r="S279"/>
  <c r="V279"/>
  <c r="W279"/>
  <c r="Z279"/>
  <c r="AA279"/>
  <c r="AD279"/>
  <c r="AE279"/>
  <c r="AH279"/>
  <c r="AI279"/>
  <c r="AL279"/>
  <c r="N280"/>
  <c r="O280"/>
  <c r="R280"/>
  <c r="S280"/>
  <c r="V280"/>
  <c r="W280"/>
  <c r="Z280"/>
  <c r="AA280"/>
  <c r="AD280"/>
  <c r="AE280"/>
  <c r="AH280"/>
  <c r="AI280"/>
  <c r="AL280"/>
  <c r="N281"/>
  <c r="O281"/>
  <c r="R281"/>
  <c r="S281"/>
  <c r="V281"/>
  <c r="W281"/>
  <c r="Z281"/>
  <c r="AA281"/>
  <c r="AD281"/>
  <c r="AE281"/>
  <c r="AH281"/>
  <c r="AI281"/>
  <c r="AL281"/>
  <c r="N282"/>
  <c r="O282"/>
  <c r="R282"/>
  <c r="S282"/>
  <c r="V282"/>
  <c r="W282"/>
  <c r="Z282"/>
  <c r="AA282"/>
  <c r="AD282"/>
  <c r="AE282"/>
  <c r="AH282"/>
  <c r="AI282"/>
  <c r="AL282"/>
  <c r="N283"/>
  <c r="O283"/>
  <c r="R283"/>
  <c r="S283"/>
  <c r="V283"/>
  <c r="W283"/>
  <c r="Z283"/>
  <c r="AA283"/>
  <c r="AD283"/>
  <c r="AE283"/>
  <c r="AH283"/>
  <c r="AI283"/>
  <c r="AL283"/>
  <c r="N284"/>
  <c r="O284"/>
  <c r="R284"/>
  <c r="S284"/>
  <c r="V284"/>
  <c r="W284"/>
  <c r="Z284"/>
  <c r="AA284"/>
  <c r="AD284"/>
  <c r="AE284"/>
  <c r="AH284"/>
  <c r="AI284"/>
  <c r="AL284"/>
  <c r="N285"/>
  <c r="O285"/>
  <c r="R285"/>
  <c r="S285"/>
  <c r="V285"/>
  <c r="W285"/>
  <c r="Z285"/>
  <c r="AA285"/>
  <c r="AD285"/>
  <c r="AE285"/>
  <c r="AH285"/>
  <c r="AI285"/>
  <c r="AL285"/>
  <c r="N286"/>
  <c r="O286"/>
  <c r="R286"/>
  <c r="S286"/>
  <c r="V286"/>
  <c r="W286"/>
  <c r="Z286"/>
  <c r="AA286"/>
  <c r="AD286"/>
  <c r="AE286"/>
  <c r="AH286"/>
  <c r="AI286"/>
  <c r="AL286"/>
  <c r="N287"/>
  <c r="O287"/>
  <c r="R287"/>
  <c r="S287"/>
  <c r="V287"/>
  <c r="W287"/>
  <c r="Z287"/>
  <c r="AA287"/>
  <c r="AD287"/>
  <c r="AE287"/>
  <c r="AH287"/>
  <c r="AI287"/>
  <c r="AL287"/>
  <c r="N288"/>
  <c r="O288"/>
  <c r="R288"/>
  <c r="S288"/>
  <c r="V288"/>
  <c r="W288"/>
  <c r="Z288"/>
  <c r="AA288"/>
  <c r="AD288"/>
  <c r="AE288"/>
  <c r="AH288"/>
  <c r="AI288"/>
  <c r="AL288"/>
  <c r="N289"/>
  <c r="O289"/>
  <c r="R289"/>
  <c r="S289"/>
  <c r="V289"/>
  <c r="W289"/>
  <c r="Z289"/>
  <c r="AA289"/>
  <c r="AD289"/>
  <c r="AE289"/>
  <c r="AH289"/>
  <c r="AI289"/>
  <c r="AL289"/>
  <c r="N290"/>
  <c r="O290"/>
  <c r="R290"/>
  <c r="S290"/>
  <c r="V290"/>
  <c r="W290"/>
  <c r="Z290"/>
  <c r="AA290"/>
  <c r="AD290"/>
  <c r="AE290"/>
  <c r="AH290"/>
  <c r="AI290"/>
  <c r="AL290"/>
  <c r="N291"/>
  <c r="O291"/>
  <c r="R291"/>
  <c r="S291"/>
  <c r="V291"/>
  <c r="W291"/>
  <c r="Z291"/>
  <c r="AA291"/>
  <c r="AD291"/>
  <c r="AE291"/>
  <c r="AH291"/>
  <c r="AI291"/>
  <c r="AL291"/>
  <c r="N292"/>
  <c r="O292"/>
  <c r="R292"/>
  <c r="S292"/>
  <c r="V292"/>
  <c r="W292"/>
  <c r="Z292"/>
  <c r="AA292"/>
  <c r="AD292"/>
  <c r="AE292"/>
  <c r="AH292"/>
  <c r="AI292"/>
  <c r="AL292"/>
  <c r="N293"/>
  <c r="O293"/>
  <c r="R293"/>
  <c r="S293"/>
  <c r="V293"/>
  <c r="W293"/>
  <c r="Z293"/>
  <c r="AA293"/>
  <c r="AD293"/>
  <c r="AE293"/>
  <c r="AH293"/>
  <c r="AI293"/>
  <c r="AL293"/>
  <c r="N294"/>
  <c r="O294"/>
  <c r="R294"/>
  <c r="S294"/>
  <c r="V294"/>
  <c r="W294"/>
  <c r="Z294"/>
  <c r="AA294"/>
  <c r="AD294"/>
  <c r="AE294"/>
  <c r="AH294"/>
  <c r="AI294"/>
  <c r="AL294"/>
  <c r="N295"/>
  <c r="O295"/>
  <c r="R295"/>
  <c r="S295"/>
  <c r="V295"/>
  <c r="W295"/>
  <c r="Z295"/>
  <c r="AA295"/>
  <c r="AD295"/>
  <c r="AE295"/>
  <c r="AH295"/>
  <c r="AI295"/>
  <c r="AL295"/>
  <c r="N296"/>
  <c r="O296"/>
  <c r="R296"/>
  <c r="S296"/>
  <c r="V296"/>
  <c r="W296"/>
  <c r="Z296"/>
  <c r="AA296"/>
  <c r="AD296"/>
  <c r="AE296"/>
  <c r="AH296"/>
  <c r="AI296"/>
  <c r="AL296"/>
  <c r="N297"/>
  <c r="O297"/>
  <c r="R297"/>
  <c r="S297"/>
  <c r="V297"/>
  <c r="W297"/>
  <c r="Z297"/>
  <c r="AA297"/>
  <c r="AD297"/>
  <c r="AE297"/>
  <c r="AH297"/>
  <c r="AI297"/>
  <c r="AL297"/>
  <c r="N298"/>
  <c r="O298"/>
  <c r="R298"/>
  <c r="S298"/>
  <c r="V298"/>
  <c r="W298"/>
  <c r="Z298"/>
  <c r="AA298"/>
  <c r="AD298"/>
  <c r="AE298"/>
  <c r="AH298"/>
  <c r="AI298"/>
  <c r="AL298"/>
  <c r="N299"/>
  <c r="O299"/>
  <c r="R299"/>
  <c r="S299"/>
  <c r="V299"/>
  <c r="W299"/>
  <c r="Z299"/>
  <c r="AA299"/>
  <c r="AD299"/>
  <c r="AE299"/>
  <c r="AH299"/>
  <c r="AI299"/>
  <c r="AL299"/>
  <c r="N300"/>
  <c r="O300"/>
  <c r="R300"/>
  <c r="S300"/>
  <c r="V300"/>
  <c r="W300"/>
  <c r="Z300"/>
  <c r="AA300"/>
  <c r="AD300"/>
  <c r="AE300"/>
  <c r="AH300"/>
  <c r="AI300"/>
  <c r="AL300"/>
  <c r="N301"/>
  <c r="O301"/>
  <c r="R301"/>
  <c r="S301"/>
  <c r="V301"/>
  <c r="W301"/>
  <c r="Z301"/>
  <c r="AA301"/>
  <c r="AD301"/>
  <c r="AE301"/>
  <c r="AH301"/>
  <c r="AI301"/>
  <c r="AL301"/>
  <c r="N302"/>
  <c r="O302"/>
  <c r="R302"/>
  <c r="S302"/>
  <c r="V302"/>
  <c r="W302"/>
  <c r="Z302"/>
  <c r="AA302"/>
  <c r="AD302"/>
  <c r="AE302"/>
  <c r="AH302"/>
  <c r="AI302"/>
  <c r="AL302"/>
  <c r="N303"/>
  <c r="O303"/>
  <c r="R303"/>
  <c r="S303"/>
  <c r="V303"/>
  <c r="W303"/>
  <c r="Z303"/>
  <c r="AA303"/>
  <c r="AD303"/>
  <c r="AE303"/>
  <c r="AH303"/>
  <c r="AI303"/>
  <c r="AL303"/>
  <c r="N304"/>
  <c r="O304"/>
  <c r="R304"/>
  <c r="S304"/>
  <c r="V304"/>
  <c r="W304"/>
  <c r="Z304"/>
  <c r="AA304"/>
  <c r="AD304"/>
  <c r="AE304"/>
  <c r="AH304"/>
  <c r="AI304"/>
  <c r="AL304"/>
  <c r="N305"/>
  <c r="O305"/>
  <c r="R305"/>
  <c r="S305"/>
  <c r="V305"/>
  <c r="W305"/>
  <c r="Z305"/>
  <c r="AA305"/>
  <c r="AD305"/>
  <c r="AE305"/>
  <c r="AH305"/>
  <c r="AI305"/>
  <c r="AL305"/>
  <c r="N306"/>
  <c r="O306"/>
  <c r="R306"/>
  <c r="S306"/>
  <c r="V306"/>
  <c r="W306"/>
  <c r="Z306"/>
  <c r="AA306"/>
  <c r="AD306"/>
  <c r="AE306"/>
  <c r="AH306"/>
  <c r="AI306"/>
  <c r="AL306"/>
  <c r="N307"/>
  <c r="O307"/>
  <c r="R307"/>
  <c r="S307"/>
  <c r="V307"/>
  <c r="W307"/>
  <c r="Z307"/>
  <c r="AA307"/>
  <c r="AD307"/>
  <c r="AE307"/>
  <c r="AH307"/>
  <c r="AI307"/>
  <c r="AL307"/>
  <c r="N308"/>
  <c r="O308"/>
  <c r="R308"/>
  <c r="S308"/>
  <c r="V308"/>
  <c r="W308"/>
  <c r="Z308"/>
  <c r="AA308"/>
  <c r="AD308"/>
  <c r="AE308"/>
  <c r="AH308"/>
  <c r="AI308"/>
  <c r="AL308"/>
  <c r="N309"/>
  <c r="O309"/>
  <c r="R309"/>
  <c r="S309"/>
  <c r="V309"/>
  <c r="W309"/>
  <c r="Z309"/>
  <c r="AA309"/>
  <c r="AD309"/>
  <c r="AE309"/>
  <c r="AH309"/>
  <c r="AI309"/>
  <c r="AL309"/>
  <c r="N310"/>
  <c r="O310"/>
  <c r="R310"/>
  <c r="S310"/>
  <c r="V310"/>
  <c r="W310"/>
  <c r="Z310"/>
  <c r="AA310"/>
  <c r="AD310"/>
  <c r="AE310"/>
  <c r="AH310"/>
  <c r="AI310"/>
  <c r="AL310"/>
  <c r="N311"/>
  <c r="O311"/>
  <c r="R311"/>
  <c r="S311"/>
  <c r="V311"/>
  <c r="W311"/>
  <c r="Z311"/>
  <c r="AA311"/>
  <c r="AD311"/>
  <c r="AE311"/>
  <c r="AH311"/>
  <c r="AI311"/>
  <c r="AL311"/>
  <c r="N312"/>
  <c r="O312"/>
  <c r="R312"/>
  <c r="S312"/>
  <c r="V312"/>
  <c r="W312"/>
  <c r="Z312"/>
  <c r="AA312"/>
  <c r="AD312"/>
  <c r="AE312"/>
  <c r="AH312"/>
  <c r="AI312"/>
  <c r="AL312"/>
  <c r="N313"/>
  <c r="O313"/>
  <c r="R313"/>
  <c r="S313"/>
  <c r="V313"/>
  <c r="W313"/>
  <c r="Z313"/>
  <c r="AA313"/>
  <c r="AD313"/>
  <c r="AE313"/>
  <c r="AH313"/>
  <c r="AI313"/>
  <c r="AL313"/>
  <c r="N314"/>
  <c r="O314"/>
  <c r="R314"/>
  <c r="S314"/>
  <c r="V314"/>
  <c r="W314"/>
  <c r="Z314"/>
  <c r="AA314"/>
  <c r="AD314"/>
  <c r="AE314"/>
  <c r="AH314"/>
  <c r="AI314"/>
  <c r="AL314"/>
  <c r="N315"/>
  <c r="O315"/>
  <c r="R315"/>
  <c r="S315"/>
  <c r="V315"/>
  <c r="W315"/>
  <c r="Z315"/>
  <c r="AA315"/>
  <c r="AD315"/>
  <c r="AE315"/>
  <c r="AH315"/>
  <c r="AI315"/>
  <c r="AL315"/>
  <c r="N316"/>
  <c r="O316"/>
  <c r="R316"/>
  <c r="S316"/>
  <c r="V316"/>
  <c r="W316"/>
  <c r="Z316"/>
  <c r="AA316"/>
  <c r="AD316"/>
  <c r="AE316"/>
  <c r="AH316"/>
  <c r="AI316"/>
  <c r="AL316"/>
  <c r="N317"/>
  <c r="O317"/>
  <c r="R317"/>
  <c r="S317"/>
  <c r="V317"/>
  <c r="W317"/>
  <c r="Z317"/>
  <c r="AA317"/>
  <c r="AD317"/>
  <c r="AE317"/>
  <c r="AH317"/>
  <c r="AI317"/>
  <c r="AL317"/>
  <c r="N318"/>
  <c r="O318"/>
  <c r="R318"/>
  <c r="S318"/>
  <c r="V318"/>
  <c r="W318"/>
  <c r="Z318"/>
  <c r="AA318"/>
  <c r="AD318"/>
  <c r="AE318"/>
  <c r="AH318"/>
  <c r="AI318"/>
  <c r="AL318"/>
  <c r="N319"/>
  <c r="O319"/>
  <c r="R319"/>
  <c r="S319"/>
  <c r="V319"/>
  <c r="W319"/>
  <c r="Z319"/>
  <c r="AA319"/>
  <c r="AD319"/>
  <c r="AE319"/>
  <c r="AH319"/>
  <c r="AI319"/>
  <c r="AL319"/>
  <c r="N320"/>
  <c r="O320"/>
  <c r="R320"/>
  <c r="S320"/>
  <c r="V320"/>
  <c r="W320"/>
  <c r="Z320"/>
  <c r="AA320"/>
  <c r="AD320"/>
  <c r="AE320"/>
  <c r="AH320"/>
  <c r="AI320"/>
  <c r="AL320"/>
  <c r="N321"/>
  <c r="O321"/>
  <c r="R321"/>
  <c r="S321"/>
  <c r="V321"/>
  <c r="W321"/>
  <c r="Z321"/>
  <c r="AA321"/>
  <c r="AD321"/>
  <c r="AE321"/>
  <c r="AH321"/>
  <c r="AI321"/>
  <c r="AL321"/>
  <c r="N322"/>
  <c r="O322"/>
  <c r="R322"/>
  <c r="S322"/>
  <c r="V322"/>
  <c r="W322"/>
  <c r="Z322"/>
  <c r="AA322"/>
  <c r="AD322"/>
  <c r="AE322"/>
  <c r="AH322"/>
  <c r="AI322"/>
  <c r="AL322"/>
  <c r="N323"/>
  <c r="O323"/>
  <c r="R323"/>
  <c r="S323"/>
  <c r="V323"/>
  <c r="W323"/>
  <c r="Z323"/>
  <c r="AA323"/>
  <c r="AD323"/>
  <c r="AE323"/>
  <c r="AH323"/>
  <c r="AI323"/>
  <c r="AL323"/>
  <c r="N324"/>
  <c r="O324"/>
  <c r="R324"/>
  <c r="S324"/>
  <c r="V324"/>
  <c r="W324"/>
  <c r="Z324"/>
  <c r="AA324"/>
  <c r="AD324"/>
  <c r="AE324"/>
  <c r="AH324"/>
  <c r="AI324"/>
  <c r="AL324"/>
  <c r="N325"/>
  <c r="O325"/>
  <c r="R325"/>
  <c r="S325"/>
  <c r="V325"/>
  <c r="W325"/>
  <c r="Z325"/>
  <c r="AA325"/>
  <c r="AD325"/>
  <c r="AE325"/>
  <c r="AH325"/>
  <c r="AI325"/>
  <c r="AL325"/>
  <c r="N326"/>
  <c r="O326"/>
  <c r="R326"/>
  <c r="S326"/>
  <c r="V326"/>
  <c r="W326"/>
  <c r="Z326"/>
  <c r="AA326"/>
  <c r="AD326"/>
  <c r="AE326"/>
  <c r="AH326"/>
  <c r="AI326"/>
  <c r="AL326"/>
  <c r="N327"/>
  <c r="O327"/>
  <c r="R327"/>
  <c r="S327"/>
  <c r="V327"/>
  <c r="W327"/>
  <c r="Z327"/>
  <c r="AA327"/>
  <c r="AD327"/>
  <c r="AE327"/>
  <c r="AH327"/>
  <c r="AI327"/>
  <c r="AL327"/>
  <c r="N328"/>
  <c r="O328"/>
  <c r="R328"/>
  <c r="S328"/>
  <c r="V328"/>
  <c r="W328"/>
  <c r="Z328"/>
  <c r="AA328"/>
  <c r="AD328"/>
  <c r="AE328"/>
  <c r="AH328"/>
  <c r="AI328"/>
  <c r="AL328"/>
  <c r="N329"/>
  <c r="O329"/>
  <c r="R329"/>
  <c r="S329"/>
  <c r="V329"/>
  <c r="W329"/>
  <c r="Z329"/>
  <c r="AA329"/>
  <c r="AD329"/>
  <c r="AE329"/>
  <c r="AH329"/>
  <c r="AI329"/>
  <c r="AL329"/>
  <c r="N330"/>
  <c r="O330"/>
  <c r="R330"/>
  <c r="S330"/>
  <c r="V330"/>
  <c r="W330"/>
  <c r="Z330"/>
  <c r="AA330"/>
  <c r="AD330"/>
  <c r="AE330"/>
  <c r="AH330"/>
  <c r="AI330"/>
  <c r="AL330"/>
  <c r="N331"/>
  <c r="O331"/>
  <c r="R331"/>
  <c r="S331"/>
  <c r="V331"/>
  <c r="W331"/>
  <c r="Z331"/>
  <c r="AA331"/>
  <c r="AD331"/>
  <c r="AE331"/>
  <c r="AH331"/>
  <c r="AI331"/>
  <c r="AL331"/>
  <c r="N332"/>
  <c r="O332"/>
  <c r="R332"/>
  <c r="S332"/>
  <c r="V332"/>
  <c r="W332"/>
  <c r="Z332"/>
  <c r="AA332"/>
  <c r="AD332"/>
  <c r="AE332"/>
  <c r="AH332"/>
  <c r="AI332"/>
  <c r="AL332"/>
  <c r="N333"/>
  <c r="O333"/>
  <c r="R333"/>
  <c r="S333"/>
  <c r="V333"/>
  <c r="W333"/>
  <c r="Z333"/>
  <c r="AA333"/>
  <c r="AD333"/>
  <c r="AE333"/>
  <c r="AH333"/>
  <c r="AI333"/>
  <c r="AL333"/>
  <c r="N334"/>
  <c r="O334"/>
  <c r="R334"/>
  <c r="S334"/>
  <c r="V334"/>
  <c r="W334"/>
  <c r="Z334"/>
  <c r="AA334"/>
  <c r="AD334"/>
  <c r="AE334"/>
  <c r="AH334"/>
  <c r="AI334"/>
  <c r="AL334"/>
  <c r="N335"/>
  <c r="O335"/>
  <c r="R335"/>
  <c r="S335"/>
  <c r="V335"/>
  <c r="W335"/>
  <c r="Z335"/>
  <c r="AA335"/>
  <c r="AD335"/>
  <c r="AE335"/>
  <c r="AH335"/>
  <c r="AI335"/>
  <c r="AL335"/>
  <c r="N336"/>
  <c r="O336"/>
  <c r="R336"/>
  <c r="S336"/>
  <c r="V336"/>
  <c r="W336"/>
  <c r="Z336"/>
  <c r="AA336"/>
  <c r="AD336"/>
  <c r="AE336"/>
  <c r="AH336"/>
  <c r="AI336"/>
  <c r="AL336"/>
  <c r="N337"/>
  <c r="O337"/>
  <c r="R337"/>
  <c r="S337"/>
  <c r="V337"/>
  <c r="W337"/>
  <c r="Z337"/>
  <c r="AA337"/>
  <c r="AD337"/>
  <c r="AE337"/>
  <c r="AH337"/>
  <c r="AI337"/>
  <c r="AL337"/>
  <c r="N338"/>
  <c r="O338"/>
  <c r="R338"/>
  <c r="S338"/>
  <c r="V338"/>
  <c r="W338"/>
  <c r="Z338"/>
  <c r="AA338"/>
  <c r="AD338"/>
  <c r="AE338"/>
  <c r="AH338"/>
  <c r="AI338"/>
  <c r="AL338"/>
  <c r="N339"/>
  <c r="O339"/>
  <c r="R339"/>
  <c r="S339"/>
  <c r="V339"/>
  <c r="W339"/>
  <c r="Z339"/>
  <c r="AA339"/>
  <c r="AD339"/>
  <c r="AE339"/>
  <c r="AH339"/>
  <c r="AI339"/>
  <c r="AL339"/>
  <c r="N340"/>
  <c r="O340"/>
  <c r="R340"/>
  <c r="S340"/>
  <c r="V340"/>
  <c r="W340"/>
  <c r="Z340"/>
  <c r="AA340"/>
  <c r="AD340"/>
  <c r="AE340"/>
  <c r="AH340"/>
  <c r="AI340"/>
  <c r="AL340"/>
  <c r="N341"/>
  <c r="O341"/>
  <c r="R341"/>
  <c r="S341"/>
  <c r="V341"/>
  <c r="W341"/>
  <c r="Z341"/>
  <c r="AA341"/>
  <c r="AD341"/>
  <c r="AE341"/>
  <c r="AH341"/>
  <c r="AI341"/>
  <c r="AL341"/>
  <c r="N342"/>
  <c r="O342"/>
  <c r="R342"/>
  <c r="S342"/>
  <c r="V342"/>
  <c r="W342"/>
  <c r="Z342"/>
  <c r="AA342"/>
  <c r="AD342"/>
  <c r="AE342"/>
  <c r="AH342"/>
  <c r="AI342"/>
  <c r="AL342"/>
  <c r="N343"/>
  <c r="O343"/>
  <c r="R343"/>
  <c r="S343"/>
  <c r="V343"/>
  <c r="W343"/>
  <c r="Z343"/>
  <c r="AA343"/>
  <c r="AD343"/>
  <c r="AE343"/>
  <c r="AH343"/>
  <c r="AI343"/>
  <c r="AL343"/>
  <c r="N344"/>
  <c r="O344"/>
  <c r="R344"/>
  <c r="S344"/>
  <c r="V344"/>
  <c r="W344"/>
  <c r="Z344"/>
  <c r="AA344"/>
  <c r="AD344"/>
  <c r="AE344"/>
  <c r="AH344"/>
  <c r="AI344"/>
  <c r="AL344"/>
  <c r="N345"/>
  <c r="O345"/>
  <c r="R345"/>
  <c r="S345"/>
  <c r="V345"/>
  <c r="W345"/>
  <c r="Z345"/>
  <c r="AA345"/>
  <c r="AD345"/>
  <c r="AE345"/>
  <c r="AH345"/>
  <c r="AI345"/>
  <c r="AL345"/>
  <c r="N346"/>
  <c r="O346"/>
  <c r="R346"/>
  <c r="S346"/>
  <c r="V346"/>
  <c r="W346"/>
  <c r="Z346"/>
  <c r="AA346"/>
  <c r="AD346"/>
  <c r="AE346"/>
  <c r="AH346"/>
  <c r="AI346"/>
  <c r="AL346"/>
  <c r="N347"/>
  <c r="O347"/>
  <c r="R347"/>
  <c r="S347"/>
  <c r="V347"/>
  <c r="W347"/>
  <c r="Z347"/>
  <c r="AA347"/>
  <c r="AD347"/>
  <c r="AE347"/>
  <c r="AH347"/>
  <c r="AI347"/>
  <c r="AL347"/>
  <c r="N348"/>
  <c r="O348"/>
  <c r="R348"/>
  <c r="S348"/>
  <c r="V348"/>
  <c r="W348"/>
  <c r="Z348"/>
  <c r="AA348"/>
  <c r="AD348"/>
  <c r="AE348"/>
  <c r="AH348"/>
  <c r="AI348"/>
  <c r="AL348"/>
  <c r="N349"/>
  <c r="O349"/>
  <c r="R349"/>
  <c r="S349"/>
  <c r="V349"/>
  <c r="W349"/>
  <c r="Z349"/>
  <c r="AA349"/>
  <c r="AD349"/>
  <c r="AE349"/>
  <c r="AH349"/>
  <c r="AI349"/>
  <c r="AL349"/>
  <c r="N350"/>
  <c r="O350"/>
  <c r="R350"/>
  <c r="S350"/>
  <c r="V350"/>
  <c r="W350"/>
  <c r="Z350"/>
  <c r="AA350"/>
  <c r="AD350"/>
  <c r="AE350"/>
  <c r="AH350"/>
  <c r="AI350"/>
  <c r="AL350"/>
  <c r="N351"/>
  <c r="O351"/>
  <c r="R351"/>
  <c r="S351"/>
  <c r="V351"/>
  <c r="W351"/>
  <c r="Z351"/>
  <c r="AA351"/>
  <c r="AD351"/>
  <c r="AE351"/>
  <c r="AH351"/>
  <c r="AI351"/>
  <c r="AL351"/>
  <c r="N352"/>
  <c r="O352"/>
  <c r="R352"/>
  <c r="S352"/>
  <c r="V352"/>
  <c r="W352"/>
  <c r="Z352"/>
  <c r="AA352"/>
  <c r="AD352"/>
  <c r="AE352"/>
  <c r="AH352"/>
  <c r="AI352"/>
  <c r="AL352"/>
  <c r="N353"/>
  <c r="O353"/>
  <c r="R353"/>
  <c r="S353"/>
  <c r="V353"/>
  <c r="W353"/>
  <c r="Z353"/>
  <c r="AA353"/>
  <c r="AD353"/>
  <c r="AE353"/>
  <c r="AH353"/>
  <c r="AI353"/>
  <c r="AL353"/>
  <c r="N354"/>
  <c r="O354"/>
  <c r="R354"/>
  <c r="S354"/>
  <c r="V354"/>
  <c r="W354"/>
  <c r="Z354"/>
  <c r="AA354"/>
  <c r="AD354"/>
  <c r="AE354"/>
  <c r="AH354"/>
  <c r="AI354"/>
  <c r="AL354"/>
  <c r="N355"/>
  <c r="O355"/>
  <c r="R355"/>
  <c r="S355"/>
  <c r="V355"/>
  <c r="W355"/>
  <c r="Z355"/>
  <c r="AA355"/>
  <c r="AD355"/>
  <c r="AE355"/>
  <c r="AH355"/>
  <c r="AI355"/>
  <c r="AL355"/>
  <c r="N356"/>
  <c r="O356"/>
  <c r="R356"/>
  <c r="S356"/>
  <c r="V356"/>
  <c r="W356"/>
  <c r="Z356"/>
  <c r="AA356"/>
  <c r="AD356"/>
  <c r="AE356"/>
  <c r="AH356"/>
  <c r="AI356"/>
  <c r="AL356"/>
  <c r="N357"/>
  <c r="O357"/>
  <c r="R357"/>
  <c r="S357"/>
  <c r="V357"/>
  <c r="W357"/>
  <c r="Z357"/>
  <c r="AA357"/>
  <c r="AD357"/>
  <c r="AE357"/>
  <c r="AH357"/>
  <c r="AI357"/>
  <c r="AL357"/>
  <c r="N358"/>
  <c r="O358"/>
  <c r="R358"/>
  <c r="S358"/>
  <c r="V358"/>
  <c r="W358"/>
  <c r="Z358"/>
  <c r="AA358"/>
  <c r="AD358"/>
  <c r="AE358"/>
  <c r="AH358"/>
  <c r="AI358"/>
  <c r="AL358"/>
  <c r="N359"/>
  <c r="O359"/>
  <c r="R359"/>
  <c r="S359"/>
  <c r="V359"/>
  <c r="W359"/>
  <c r="Z359"/>
  <c r="AA359"/>
  <c r="AD359"/>
  <c r="AE359"/>
  <c r="AH359"/>
  <c r="AI359"/>
  <c r="AL359"/>
  <c r="N360"/>
  <c r="O360"/>
  <c r="R360"/>
  <c r="S360"/>
  <c r="V360"/>
  <c r="W360"/>
  <c r="Z360"/>
  <c r="AA360"/>
  <c r="AD360"/>
  <c r="AE360"/>
  <c r="AH360"/>
  <c r="AI360"/>
  <c r="AL360"/>
  <c r="N361"/>
  <c r="O361"/>
  <c r="R361"/>
  <c r="S361"/>
  <c r="V361"/>
  <c r="W361"/>
  <c r="Z361"/>
  <c r="AA361"/>
  <c r="AD361"/>
  <c r="AE361"/>
  <c r="AH361"/>
  <c r="AI361"/>
  <c r="AL361"/>
  <c r="N362"/>
  <c r="O362"/>
  <c r="R362"/>
  <c r="S362"/>
  <c r="V362"/>
  <c r="W362"/>
  <c r="Z362"/>
  <c r="AA362"/>
  <c r="AD362"/>
  <c r="AE362"/>
  <c r="AH362"/>
  <c r="AI362"/>
  <c r="AL362"/>
  <c r="N363"/>
  <c r="O363"/>
  <c r="R363"/>
  <c r="S363"/>
  <c r="V363"/>
  <c r="W363"/>
  <c r="Z363"/>
  <c r="AA363"/>
  <c r="AD363"/>
  <c r="AE363"/>
  <c r="AH363"/>
  <c r="AI363"/>
  <c r="AL363"/>
  <c r="N364"/>
  <c r="O364"/>
  <c r="R364"/>
  <c r="S364"/>
  <c r="V364"/>
  <c r="W364"/>
  <c r="Z364"/>
  <c r="AA364"/>
  <c r="AD364"/>
  <c r="AE364"/>
  <c r="AH364"/>
  <c r="AI364"/>
  <c r="AL364"/>
  <c r="N365"/>
  <c r="O365"/>
  <c r="R365"/>
  <c r="S365"/>
  <c r="V365"/>
  <c r="W365"/>
  <c r="Z365"/>
  <c r="AA365"/>
  <c r="AD365"/>
  <c r="AE365"/>
  <c r="AH365"/>
  <c r="AI365"/>
  <c r="AL365"/>
  <c r="N366"/>
  <c r="O366"/>
  <c r="R366"/>
  <c r="S366"/>
  <c r="V366"/>
  <c r="W366"/>
  <c r="Z366"/>
  <c r="AA366"/>
  <c r="AD366"/>
  <c r="AE366"/>
  <c r="AH366"/>
  <c r="AI366"/>
  <c r="AL366"/>
  <c r="N367"/>
  <c r="O367"/>
  <c r="R367"/>
  <c r="S367"/>
  <c r="V367"/>
  <c r="W367"/>
  <c r="Z367"/>
  <c r="AA367"/>
  <c r="AD367"/>
  <c r="AE367"/>
  <c r="AH367"/>
  <c r="AI367"/>
  <c r="AL367"/>
  <c r="N368"/>
  <c r="O368"/>
  <c r="R368"/>
  <c r="S368"/>
  <c r="V368"/>
  <c r="W368"/>
  <c r="Z368"/>
  <c r="AA368"/>
  <c r="AD368"/>
  <c r="AE368"/>
  <c r="AH368"/>
  <c r="AI368"/>
  <c r="AL368"/>
  <c r="N369"/>
  <c r="O369"/>
  <c r="R369"/>
  <c r="S369"/>
  <c r="V369"/>
  <c r="W369"/>
  <c r="Z369"/>
  <c r="AA369"/>
  <c r="AD369"/>
  <c r="AE369"/>
  <c r="AH369"/>
  <c r="AI369"/>
  <c r="AL369"/>
  <c r="J370"/>
  <c r="AK370" s="1"/>
  <c r="N370"/>
  <c r="O370"/>
  <c r="R370"/>
  <c r="S370"/>
  <c r="V370"/>
  <c r="W370"/>
  <c r="Z370"/>
  <c r="AA370"/>
  <c r="AD370"/>
  <c r="AE370"/>
  <c r="AH370"/>
  <c r="AI370"/>
  <c r="AL370"/>
  <c r="N371"/>
  <c r="O371"/>
  <c r="R371"/>
  <c r="S371"/>
  <c r="V371"/>
  <c r="W371"/>
  <c r="Z371"/>
  <c r="AA371"/>
  <c r="AD371"/>
  <c r="AE371"/>
  <c r="AH371"/>
  <c r="AI371"/>
  <c r="AL371"/>
  <c r="J372"/>
  <c r="AK372" s="1"/>
  <c r="N372"/>
  <c r="O372"/>
  <c r="R372"/>
  <c r="S372"/>
  <c r="V372"/>
  <c r="W372"/>
  <c r="Z372"/>
  <c r="AA372"/>
  <c r="AD372"/>
  <c r="AE372"/>
  <c r="AH372"/>
  <c r="AI372"/>
  <c r="AL372"/>
  <c r="N373"/>
  <c r="O373"/>
  <c r="R373"/>
  <c r="S373"/>
  <c r="V373"/>
  <c r="W373"/>
  <c r="Z373"/>
  <c r="AA373"/>
  <c r="AD373"/>
  <c r="AE373"/>
  <c r="AH373"/>
  <c r="AI373"/>
  <c r="AL373"/>
  <c r="J374"/>
  <c r="AK374" s="1"/>
  <c r="N374"/>
  <c r="O374"/>
  <c r="R374"/>
  <c r="S374"/>
  <c r="V374"/>
  <c r="W374"/>
  <c r="Z374"/>
  <c r="AA374"/>
  <c r="AD374"/>
  <c r="AE374"/>
  <c r="AH374"/>
  <c r="AI374"/>
  <c r="AL374"/>
  <c r="N375"/>
  <c r="O375"/>
  <c r="R375"/>
  <c r="S375"/>
  <c r="V375"/>
  <c r="W375"/>
  <c r="Z375"/>
  <c r="AA375"/>
  <c r="AD375"/>
  <c r="AE375"/>
  <c r="AH375"/>
  <c r="AI375"/>
  <c r="AL375"/>
  <c r="J376"/>
  <c r="AK376" s="1"/>
  <c r="N376"/>
  <c r="O376"/>
  <c r="R376"/>
  <c r="S376"/>
  <c r="V376"/>
  <c r="W376"/>
  <c r="Z376"/>
  <c r="AA376"/>
  <c r="AD376"/>
  <c r="AE376"/>
  <c r="AH376"/>
  <c r="AI376"/>
  <c r="AL376"/>
  <c r="N377"/>
  <c r="O377"/>
  <c r="R377"/>
  <c r="S377"/>
  <c r="V377"/>
  <c r="W377"/>
  <c r="Z377"/>
  <c r="AA377"/>
  <c r="AD377"/>
  <c r="AE377"/>
  <c r="AH377"/>
  <c r="AI377"/>
  <c r="AL377"/>
  <c r="J378"/>
  <c r="AK378" s="1"/>
  <c r="N378"/>
  <c r="O378"/>
  <c r="R378"/>
  <c r="S378"/>
  <c r="V378"/>
  <c r="W378"/>
  <c r="Z378"/>
  <c r="AA378"/>
  <c r="AD378"/>
  <c r="AE378"/>
  <c r="AH378"/>
  <c r="AI378"/>
  <c r="AL378"/>
  <c r="N379"/>
  <c r="O379"/>
  <c r="R379"/>
  <c r="S379"/>
  <c r="V379"/>
  <c r="W379"/>
  <c r="Z379"/>
  <c r="AA379"/>
  <c r="AD379"/>
  <c r="AE379"/>
  <c r="AH379"/>
  <c r="AI379"/>
  <c r="AL379"/>
  <c r="J380"/>
  <c r="AK380" s="1"/>
  <c r="N380"/>
  <c r="O380"/>
  <c r="R380"/>
  <c r="S380"/>
  <c r="V380"/>
  <c r="W380"/>
  <c r="Z380"/>
  <c r="AA380"/>
  <c r="AD380"/>
  <c r="AE380"/>
  <c r="AH380"/>
  <c r="AI380"/>
  <c r="AL380"/>
  <c r="N381"/>
  <c r="C18" i="3" s="1"/>
  <c r="O381" i="2"/>
  <c r="R381"/>
  <c r="S381"/>
  <c r="V381"/>
  <c r="W381"/>
  <c r="Z381"/>
  <c r="AA381"/>
  <c r="AD381"/>
  <c r="AE381"/>
  <c r="AH381"/>
  <c r="AI381"/>
  <c r="AL381"/>
  <c r="J382"/>
  <c r="AK382" s="1"/>
  <c r="N382"/>
  <c r="O382"/>
  <c r="R382"/>
  <c r="S382"/>
  <c r="V382"/>
  <c r="W382"/>
  <c r="Z382"/>
  <c r="AA382"/>
  <c r="AD382"/>
  <c r="AE382"/>
  <c r="AH382"/>
  <c r="AI382"/>
  <c r="AL382"/>
  <c r="N383"/>
  <c r="O383"/>
  <c r="R383"/>
  <c r="S383"/>
  <c r="V383"/>
  <c r="W383"/>
  <c r="Z383"/>
  <c r="AA383"/>
  <c r="AD383"/>
  <c r="AE383"/>
  <c r="AH383"/>
  <c r="AI383"/>
  <c r="AL383"/>
  <c r="J384"/>
  <c r="AK384" s="1"/>
  <c r="N384"/>
  <c r="O384"/>
  <c r="R384"/>
  <c r="S384"/>
  <c r="V384"/>
  <c r="W384"/>
  <c r="Z384"/>
  <c r="AA384"/>
  <c r="AD384"/>
  <c r="AE384"/>
  <c r="AH384"/>
  <c r="AI384"/>
  <c r="AL384"/>
  <c r="N385"/>
  <c r="O385"/>
  <c r="R385"/>
  <c r="S385"/>
  <c r="V385"/>
  <c r="W385"/>
  <c r="Z385"/>
  <c r="AA385"/>
  <c r="AD385"/>
  <c r="AE385"/>
  <c r="AH385"/>
  <c r="AI385"/>
  <c r="AL385"/>
  <c r="J386"/>
  <c r="AK386" s="1"/>
  <c r="N386"/>
  <c r="O386"/>
  <c r="R386"/>
  <c r="S386"/>
  <c r="V386"/>
  <c r="W386"/>
  <c r="Z386"/>
  <c r="AA386"/>
  <c r="AD386"/>
  <c r="AE386"/>
  <c r="AH386"/>
  <c r="AI386"/>
  <c r="AL386"/>
  <c r="N387"/>
  <c r="O387"/>
  <c r="R387"/>
  <c r="S387"/>
  <c r="V387"/>
  <c r="W387"/>
  <c r="Z387"/>
  <c r="AA387"/>
  <c r="AD387"/>
  <c r="AE387"/>
  <c r="AH387"/>
  <c r="AI387"/>
  <c r="AL387"/>
  <c r="J388"/>
  <c r="AK388" s="1"/>
  <c r="N388"/>
  <c r="O388"/>
  <c r="R388"/>
  <c r="S388"/>
  <c r="V388"/>
  <c r="W388"/>
  <c r="Z388"/>
  <c r="AA388"/>
  <c r="AD388"/>
  <c r="AE388"/>
  <c r="AH388"/>
  <c r="AI388"/>
  <c r="AL388"/>
  <c r="N389"/>
  <c r="O389"/>
  <c r="R389"/>
  <c r="S389"/>
  <c r="V389"/>
  <c r="W389"/>
  <c r="Z389"/>
  <c r="AA389"/>
  <c r="AD389"/>
  <c r="AE389"/>
  <c r="AH389"/>
  <c r="AI389"/>
  <c r="AL389"/>
  <c r="J390"/>
  <c r="AK390" s="1"/>
  <c r="N390"/>
  <c r="O390"/>
  <c r="R390"/>
  <c r="S390"/>
  <c r="V390"/>
  <c r="W390"/>
  <c r="Z390"/>
  <c r="AA390"/>
  <c r="AD390"/>
  <c r="AE390"/>
  <c r="AH390"/>
  <c r="AI390"/>
  <c r="AL390"/>
  <c r="N391"/>
  <c r="O391"/>
  <c r="R391"/>
  <c r="S391"/>
  <c r="V391"/>
  <c r="W391"/>
  <c r="Z391"/>
  <c r="AA391"/>
  <c r="AD391"/>
  <c r="AE391"/>
  <c r="AH391"/>
  <c r="AI391"/>
  <c r="AL391"/>
  <c r="J392"/>
  <c r="AK392" s="1"/>
  <c r="N392"/>
  <c r="O392"/>
  <c r="R392"/>
  <c r="S392"/>
  <c r="V392"/>
  <c r="W392"/>
  <c r="Z392"/>
  <c r="AA392"/>
  <c r="AD392"/>
  <c r="AE392"/>
  <c r="AH392"/>
  <c r="AI392"/>
  <c r="AL392"/>
  <c r="N393"/>
  <c r="O393"/>
  <c r="R393"/>
  <c r="S393"/>
  <c r="V393"/>
  <c r="W393"/>
  <c r="Z393"/>
  <c r="AA393"/>
  <c r="AD393"/>
  <c r="AE393"/>
  <c r="AH393"/>
  <c r="AI393"/>
  <c r="AL393"/>
  <c r="J394"/>
  <c r="AK394" s="1"/>
  <c r="N394"/>
  <c r="O394"/>
  <c r="R394"/>
  <c r="S394"/>
  <c r="V394"/>
  <c r="W394"/>
  <c r="Z394"/>
  <c r="AA394"/>
  <c r="AD394"/>
  <c r="AE394"/>
  <c r="AH394"/>
  <c r="AI394"/>
  <c r="AL394"/>
  <c r="N395"/>
  <c r="O395"/>
  <c r="R395"/>
  <c r="S395"/>
  <c r="V395"/>
  <c r="W395"/>
  <c r="Z395"/>
  <c r="AA395"/>
  <c r="AD395"/>
  <c r="AE395"/>
  <c r="AH395"/>
  <c r="AI395"/>
  <c r="AL395"/>
  <c r="J396"/>
  <c r="AK396" s="1"/>
  <c r="N396"/>
  <c r="O396"/>
  <c r="R396"/>
  <c r="S396"/>
  <c r="V396"/>
  <c r="W396"/>
  <c r="Z396"/>
  <c r="AA396"/>
  <c r="AD396"/>
  <c r="AE396"/>
  <c r="AH396"/>
  <c r="AI396"/>
  <c r="AL396"/>
  <c r="N397"/>
  <c r="O397"/>
  <c r="R397"/>
  <c r="S397"/>
  <c r="V397"/>
  <c r="W397"/>
  <c r="Z397"/>
  <c r="AA397"/>
  <c r="AD397"/>
  <c r="AE397"/>
  <c r="AH397"/>
  <c r="AI397"/>
  <c r="AL397"/>
  <c r="J398"/>
  <c r="AK398" s="1"/>
  <c r="N398"/>
  <c r="O398"/>
  <c r="R398"/>
  <c r="S398"/>
  <c r="V398"/>
  <c r="W398"/>
  <c r="Z398"/>
  <c r="AA398"/>
  <c r="AD398"/>
  <c r="AE398"/>
  <c r="AH398"/>
  <c r="AI398"/>
  <c r="AL398"/>
  <c r="N399"/>
  <c r="O399"/>
  <c r="R399"/>
  <c r="S399"/>
  <c r="V399"/>
  <c r="W399"/>
  <c r="Z399"/>
  <c r="AA399"/>
  <c r="AD399"/>
  <c r="AE399"/>
  <c r="AH399"/>
  <c r="AI399"/>
  <c r="AL399"/>
  <c r="J400"/>
  <c r="AK400" s="1"/>
  <c r="N400"/>
  <c r="O400"/>
  <c r="R400"/>
  <c r="S400"/>
  <c r="V400"/>
  <c r="W400"/>
  <c r="Z400"/>
  <c r="AA400"/>
  <c r="AD400"/>
  <c r="AE400"/>
  <c r="AH400"/>
  <c r="AI400"/>
  <c r="AL400"/>
  <c r="N401"/>
  <c r="O401"/>
  <c r="R401"/>
  <c r="S401"/>
  <c r="V401"/>
  <c r="W401"/>
  <c r="Z401"/>
  <c r="AA401"/>
  <c r="AD401"/>
  <c r="AE401"/>
  <c r="AH401"/>
  <c r="AI401"/>
  <c r="AL401"/>
  <c r="J402"/>
  <c r="AK402" s="1"/>
  <c r="N402"/>
  <c r="O402"/>
  <c r="E22" i="3" s="1"/>
  <c r="R402" i="2"/>
  <c r="S402"/>
  <c r="V402"/>
  <c r="W402"/>
  <c r="Z402"/>
  <c r="AA402"/>
  <c r="AD402"/>
  <c r="AE402"/>
  <c r="AH402"/>
  <c r="AI402"/>
  <c r="AL402"/>
  <c r="N403"/>
  <c r="O403"/>
  <c r="R403"/>
  <c r="S403"/>
  <c r="V403"/>
  <c r="W403"/>
  <c r="Z403"/>
  <c r="AA403"/>
  <c r="AD403"/>
  <c r="AE403"/>
  <c r="AH403"/>
  <c r="AI403"/>
  <c r="AL403"/>
  <c r="J404"/>
  <c r="AK404" s="1"/>
  <c r="N404"/>
  <c r="O404"/>
  <c r="R404"/>
  <c r="S404"/>
  <c r="V404"/>
  <c r="W404"/>
  <c r="Z404"/>
  <c r="AA404"/>
  <c r="AD404"/>
  <c r="AE404"/>
  <c r="AH404"/>
  <c r="AI404"/>
  <c r="AL404"/>
  <c r="N405"/>
  <c r="O405"/>
  <c r="R405"/>
  <c r="S405"/>
  <c r="V405"/>
  <c r="W405"/>
  <c r="Z405"/>
  <c r="AA405"/>
  <c r="AD405"/>
  <c r="AE405"/>
  <c r="AH405"/>
  <c r="AI405"/>
  <c r="AL405"/>
  <c r="J406"/>
  <c r="AK406" s="1"/>
  <c r="N406"/>
  <c r="O406"/>
  <c r="R406"/>
  <c r="S406"/>
  <c r="V406"/>
  <c r="W406"/>
  <c r="Z406"/>
  <c r="AA406"/>
  <c r="AD406"/>
  <c r="AE406"/>
  <c r="AH406"/>
  <c r="AI406"/>
  <c r="AL406"/>
  <c r="N407"/>
  <c r="O407"/>
  <c r="R407"/>
  <c r="S407"/>
  <c r="V407"/>
  <c r="W407"/>
  <c r="Z407"/>
  <c r="AA407"/>
  <c r="AD407"/>
  <c r="AE407"/>
  <c r="AH407"/>
  <c r="AI407"/>
  <c r="AL407"/>
  <c r="J408"/>
  <c r="AK408" s="1"/>
  <c r="N408"/>
  <c r="O408"/>
  <c r="R408"/>
  <c r="S408"/>
  <c r="V408"/>
  <c r="W408"/>
  <c r="Z408"/>
  <c r="AA408"/>
  <c r="AD408"/>
  <c r="AE408"/>
  <c r="AH408"/>
  <c r="AI408"/>
  <c r="AL408"/>
  <c r="N409"/>
  <c r="O409"/>
  <c r="R409"/>
  <c r="S409"/>
  <c r="V409"/>
  <c r="W409"/>
  <c r="Z409"/>
  <c r="AA409"/>
  <c r="AD409"/>
  <c r="AE409"/>
  <c r="AH409"/>
  <c r="AI409"/>
  <c r="AL409"/>
  <c r="J410"/>
  <c r="AK410" s="1"/>
  <c r="N410"/>
  <c r="O410"/>
  <c r="R410"/>
  <c r="S410"/>
  <c r="V410"/>
  <c r="W410"/>
  <c r="Z410"/>
  <c r="AA410"/>
  <c r="AD410"/>
  <c r="AE410"/>
  <c r="AH410"/>
  <c r="AI410"/>
  <c r="AL410"/>
  <c r="N411"/>
  <c r="O411"/>
  <c r="R411"/>
  <c r="S411"/>
  <c r="V411"/>
  <c r="W411"/>
  <c r="Z411"/>
  <c r="AA411"/>
  <c r="AD411"/>
  <c r="AE411"/>
  <c r="AH411"/>
  <c r="AI411"/>
  <c r="AL411"/>
  <c r="J412"/>
  <c r="AK412" s="1"/>
  <c r="N412"/>
  <c r="O412"/>
  <c r="R412"/>
  <c r="S412"/>
  <c r="V412"/>
  <c r="W412"/>
  <c r="Z412"/>
  <c r="AA412"/>
  <c r="AD412"/>
  <c r="AE412"/>
  <c r="AH412"/>
  <c r="AI412"/>
  <c r="AL412"/>
  <c r="N413"/>
  <c r="O413"/>
  <c r="R413"/>
  <c r="S413"/>
  <c r="V413"/>
  <c r="W413"/>
  <c r="Z413"/>
  <c r="AA413"/>
  <c r="AD413"/>
  <c r="AE413"/>
  <c r="AH413"/>
  <c r="AI413"/>
  <c r="AL413"/>
  <c r="J414"/>
  <c r="AK414" s="1"/>
  <c r="N414"/>
  <c r="O414"/>
  <c r="R414"/>
  <c r="S414"/>
  <c r="V414"/>
  <c r="W414"/>
  <c r="Z414"/>
  <c r="AA414"/>
  <c r="AD414"/>
  <c r="AE414"/>
  <c r="AH414"/>
  <c r="AI414"/>
  <c r="AL414"/>
  <c r="N415"/>
  <c r="O415"/>
  <c r="R415"/>
  <c r="S415"/>
  <c r="V415"/>
  <c r="W415"/>
  <c r="Z415"/>
  <c r="AA415"/>
  <c r="AD415"/>
  <c r="AE415"/>
  <c r="AH415"/>
  <c r="AI415"/>
  <c r="AL415"/>
  <c r="J416"/>
  <c r="AK416" s="1"/>
  <c r="N416"/>
  <c r="O416"/>
  <c r="R416"/>
  <c r="S416"/>
  <c r="V416"/>
  <c r="W416"/>
  <c r="Z416"/>
  <c r="AA416"/>
  <c r="AD416"/>
  <c r="AE416"/>
  <c r="AH416"/>
  <c r="AI416"/>
  <c r="AL416"/>
  <c r="N417"/>
  <c r="O417"/>
  <c r="R417"/>
  <c r="S417"/>
  <c r="V417"/>
  <c r="W417"/>
  <c r="Z417"/>
  <c r="AA417"/>
  <c r="AD417"/>
  <c r="AE417"/>
  <c r="AH417"/>
  <c r="AI417"/>
  <c r="AL417"/>
  <c r="J418"/>
  <c r="AK418" s="1"/>
  <c r="N418"/>
  <c r="O418"/>
  <c r="R418"/>
  <c r="S418"/>
  <c r="V418"/>
  <c r="W418"/>
  <c r="Z418"/>
  <c r="AA418"/>
  <c r="AD418"/>
  <c r="AE418"/>
  <c r="AH418"/>
  <c r="AI418"/>
  <c r="AL418"/>
  <c r="N419"/>
  <c r="O419"/>
  <c r="R419"/>
  <c r="S419"/>
  <c r="V419"/>
  <c r="W419"/>
  <c r="Z419"/>
  <c r="AA419"/>
  <c r="AD419"/>
  <c r="AE419"/>
  <c r="AH419"/>
  <c r="AI419"/>
  <c r="AL419"/>
  <c r="J420"/>
  <c r="AK420" s="1"/>
  <c r="N420"/>
  <c r="O420"/>
  <c r="R420"/>
  <c r="S420"/>
  <c r="V420"/>
  <c r="W420"/>
  <c r="Z420"/>
  <c r="AA420"/>
  <c r="AD420"/>
  <c r="AE420"/>
  <c r="AH420"/>
  <c r="AI420"/>
  <c r="AL420"/>
  <c r="N421"/>
  <c r="O421"/>
  <c r="R421"/>
  <c r="S421"/>
  <c r="V421"/>
  <c r="W421"/>
  <c r="Z421"/>
  <c r="AA421"/>
  <c r="AD421"/>
  <c r="AE421"/>
  <c r="AH421"/>
  <c r="AI421"/>
  <c r="AL421"/>
  <c r="J422"/>
  <c r="AK422" s="1"/>
  <c r="N422"/>
  <c r="O422"/>
  <c r="R422"/>
  <c r="S422"/>
  <c r="V422"/>
  <c r="W422"/>
  <c r="Z422"/>
  <c r="AA422"/>
  <c r="AD422"/>
  <c r="AE422"/>
  <c r="AH422"/>
  <c r="AI422"/>
  <c r="AL422"/>
  <c r="N423"/>
  <c r="O423"/>
  <c r="R423"/>
  <c r="S423"/>
  <c r="V423"/>
  <c r="W423"/>
  <c r="Z423"/>
  <c r="AA423"/>
  <c r="AD423"/>
  <c r="AE423"/>
  <c r="AH423"/>
  <c r="AI423"/>
  <c r="AL423"/>
  <c r="J424"/>
  <c r="AK424" s="1"/>
  <c r="N424"/>
  <c r="O424"/>
  <c r="R424"/>
  <c r="S424"/>
  <c r="V424"/>
  <c r="W424"/>
  <c r="Z424"/>
  <c r="AA424"/>
  <c r="AD424"/>
  <c r="AE424"/>
  <c r="AH424"/>
  <c r="AI424"/>
  <c r="AL424"/>
  <c r="N425"/>
  <c r="O425"/>
  <c r="R425"/>
  <c r="S425"/>
  <c r="V425"/>
  <c r="W425"/>
  <c r="Z425"/>
  <c r="AA425"/>
  <c r="AD425"/>
  <c r="AE425"/>
  <c r="AH425"/>
  <c r="AI425"/>
  <c r="AL425"/>
  <c r="J426"/>
  <c r="AK426" s="1"/>
  <c r="N426"/>
  <c r="O426"/>
  <c r="R426"/>
  <c r="S426"/>
  <c r="V426"/>
  <c r="W426"/>
  <c r="Z426"/>
  <c r="AA426"/>
  <c r="AD426"/>
  <c r="AE426"/>
  <c r="AH426"/>
  <c r="AI426"/>
  <c r="AL426"/>
  <c r="N427"/>
  <c r="O427"/>
  <c r="R427"/>
  <c r="S427"/>
  <c r="V427"/>
  <c r="W427"/>
  <c r="Z427"/>
  <c r="AA427"/>
  <c r="AD427"/>
  <c r="AE427"/>
  <c r="AH427"/>
  <c r="AI427"/>
  <c r="AL427"/>
  <c r="J428"/>
  <c r="AK428" s="1"/>
  <c r="N428"/>
  <c r="O428"/>
  <c r="R428"/>
  <c r="S428"/>
  <c r="V428"/>
  <c r="W428"/>
  <c r="Z428"/>
  <c r="AA428"/>
  <c r="AD428"/>
  <c r="AE428"/>
  <c r="AH428"/>
  <c r="AI428"/>
  <c r="AL428"/>
  <c r="N429"/>
  <c r="O429"/>
  <c r="R429"/>
  <c r="S429"/>
  <c r="V429"/>
  <c r="W429"/>
  <c r="Z429"/>
  <c r="AA429"/>
  <c r="AD429"/>
  <c r="AE429"/>
  <c r="AH429"/>
  <c r="AI429"/>
  <c r="AL429"/>
  <c r="J430"/>
  <c r="AK430" s="1"/>
  <c r="N430"/>
  <c r="O430"/>
  <c r="R430"/>
  <c r="S430"/>
  <c r="V430"/>
  <c r="W430"/>
  <c r="Z430"/>
  <c r="AA430"/>
  <c r="AD430"/>
  <c r="AE430"/>
  <c r="AH430"/>
  <c r="AI430"/>
  <c r="AL430"/>
  <c r="N431"/>
  <c r="O431"/>
  <c r="R431"/>
  <c r="S431"/>
  <c r="V431"/>
  <c r="W431"/>
  <c r="Z431"/>
  <c r="AA431"/>
  <c r="AD431"/>
  <c r="AE431"/>
  <c r="AH431"/>
  <c r="AI431"/>
  <c r="AL431"/>
  <c r="J432"/>
  <c r="AK432" s="1"/>
  <c r="N432"/>
  <c r="O432"/>
  <c r="R432"/>
  <c r="S432"/>
  <c r="V432"/>
  <c r="W432"/>
  <c r="Z432"/>
  <c r="AA432"/>
  <c r="AD432"/>
  <c r="AE432"/>
  <c r="AH432"/>
  <c r="AI432"/>
  <c r="AL432"/>
  <c r="N433"/>
  <c r="O433"/>
  <c r="R433"/>
  <c r="S433"/>
  <c r="V433"/>
  <c r="W433"/>
  <c r="Z433"/>
  <c r="AA433"/>
  <c r="AD433"/>
  <c r="AE433"/>
  <c r="AH433"/>
  <c r="AI433"/>
  <c r="AL433"/>
  <c r="J434"/>
  <c r="AK434" s="1"/>
  <c r="N434"/>
  <c r="O434"/>
  <c r="R434"/>
  <c r="S434"/>
  <c r="V434"/>
  <c r="W434"/>
  <c r="Z434"/>
  <c r="AA434"/>
  <c r="AD434"/>
  <c r="AE434"/>
  <c r="AH434"/>
  <c r="AI434"/>
  <c r="AL434"/>
  <c r="N435"/>
  <c r="O435"/>
  <c r="R435"/>
  <c r="S435"/>
  <c r="V435"/>
  <c r="W435"/>
  <c r="Z435"/>
  <c r="AA435"/>
  <c r="AD435"/>
  <c r="AE435"/>
  <c r="AH435"/>
  <c r="AI435"/>
  <c r="AL435"/>
  <c r="J436"/>
  <c r="AK436" s="1"/>
  <c r="N436"/>
  <c r="O436"/>
  <c r="R436"/>
  <c r="S436"/>
  <c r="V436"/>
  <c r="W436"/>
  <c r="Z436"/>
  <c r="AA436"/>
  <c r="AD436"/>
  <c r="AE436"/>
  <c r="AH436"/>
  <c r="AI436"/>
  <c r="AL436"/>
  <c r="J437"/>
  <c r="AK437" s="1"/>
  <c r="N437"/>
  <c r="O437"/>
  <c r="R437"/>
  <c r="S437"/>
  <c r="V437"/>
  <c r="W437"/>
  <c r="Z437"/>
  <c r="AA437"/>
  <c r="AD437"/>
  <c r="AE437"/>
  <c r="AH437"/>
  <c r="AI437"/>
  <c r="AL437"/>
  <c r="N438"/>
  <c r="O438"/>
  <c r="R438"/>
  <c r="S438"/>
  <c r="V438"/>
  <c r="W438"/>
  <c r="Z438"/>
  <c r="AA438"/>
  <c r="AD438"/>
  <c r="AE438"/>
  <c r="AH438"/>
  <c r="AI438"/>
  <c r="AL438"/>
  <c r="J439"/>
  <c r="AK439" s="1"/>
  <c r="N439"/>
  <c r="O439"/>
  <c r="R439"/>
  <c r="S439"/>
  <c r="V439"/>
  <c r="W439"/>
  <c r="Z439"/>
  <c r="AA439"/>
  <c r="AD439"/>
  <c r="AE439"/>
  <c r="AH439"/>
  <c r="AI439"/>
  <c r="AL439"/>
  <c r="N440"/>
  <c r="O440"/>
  <c r="R440"/>
  <c r="S440"/>
  <c r="V440"/>
  <c r="W440"/>
  <c r="Z440"/>
  <c r="AA440"/>
  <c r="AD440"/>
  <c r="AE440"/>
  <c r="AH440"/>
  <c r="AI440"/>
  <c r="AL440"/>
  <c r="J441"/>
  <c r="AK441" s="1"/>
  <c r="N441"/>
  <c r="O441"/>
  <c r="R441"/>
  <c r="S441"/>
  <c r="V441"/>
  <c r="W441"/>
  <c r="Z441"/>
  <c r="AA441"/>
  <c r="AD441"/>
  <c r="AE441"/>
  <c r="AH441"/>
  <c r="AI441"/>
  <c r="AL441"/>
  <c r="N442"/>
  <c r="O442"/>
  <c r="R442"/>
  <c r="S442"/>
  <c r="V442"/>
  <c r="W442"/>
  <c r="Z442"/>
  <c r="AA442"/>
  <c r="AD442"/>
  <c r="AE442"/>
  <c r="AH442"/>
  <c r="AI442"/>
  <c r="AL442"/>
  <c r="J443"/>
  <c r="AK443" s="1"/>
  <c r="N443"/>
  <c r="O443"/>
  <c r="R443"/>
  <c r="S443"/>
  <c r="V443"/>
  <c r="W443"/>
  <c r="Z443"/>
  <c r="AA443"/>
  <c r="AD443"/>
  <c r="AE443"/>
  <c r="AH443"/>
  <c r="AI443"/>
  <c r="AL443"/>
  <c r="N444"/>
  <c r="O444"/>
  <c r="R444"/>
  <c r="S444"/>
  <c r="V444"/>
  <c r="W444"/>
  <c r="Z444"/>
  <c r="AA444"/>
  <c r="AD444"/>
  <c r="AE444"/>
  <c r="AH444"/>
  <c r="AI444"/>
  <c r="AL444"/>
  <c r="J445"/>
  <c r="AK445" s="1"/>
  <c r="N445"/>
  <c r="O445"/>
  <c r="R445"/>
  <c r="S445"/>
  <c r="V445"/>
  <c r="W445"/>
  <c r="Z445"/>
  <c r="AA445"/>
  <c r="AD445"/>
  <c r="AE445"/>
  <c r="AH445"/>
  <c r="AI445"/>
  <c r="AL445"/>
  <c r="N446"/>
  <c r="O446"/>
  <c r="R446"/>
  <c r="S446"/>
  <c r="V446"/>
  <c r="W446"/>
  <c r="Z446"/>
  <c r="AA446"/>
  <c r="AD446"/>
  <c r="AE446"/>
  <c r="AH446"/>
  <c r="AI446"/>
  <c r="AL446"/>
  <c r="J447"/>
  <c r="AK447" s="1"/>
  <c r="N447"/>
  <c r="O447"/>
  <c r="R447"/>
  <c r="S447"/>
  <c r="V447"/>
  <c r="W447"/>
  <c r="Z447"/>
  <c r="AA447"/>
  <c r="AD447"/>
  <c r="AE447"/>
  <c r="AH447"/>
  <c r="AI447"/>
  <c r="AL447"/>
  <c r="N448"/>
  <c r="O448"/>
  <c r="R448"/>
  <c r="S448"/>
  <c r="V448"/>
  <c r="W448"/>
  <c r="Z448"/>
  <c r="AA448"/>
  <c r="AD448"/>
  <c r="AE448"/>
  <c r="AH448"/>
  <c r="AI448"/>
  <c r="AL448"/>
  <c r="J449"/>
  <c r="AK449" s="1"/>
  <c r="N449"/>
  <c r="O449"/>
  <c r="R449"/>
  <c r="S449"/>
  <c r="V449"/>
  <c r="W449"/>
  <c r="Z449"/>
  <c r="AA449"/>
  <c r="AD449"/>
  <c r="AE449"/>
  <c r="AH449"/>
  <c r="AI449"/>
  <c r="AL449"/>
  <c r="N450"/>
  <c r="O450"/>
  <c r="R450"/>
  <c r="S450"/>
  <c r="V450"/>
  <c r="W450"/>
  <c r="Z450"/>
  <c r="AA450"/>
  <c r="AD450"/>
  <c r="AE450"/>
  <c r="AH450"/>
  <c r="AI450"/>
  <c r="AL450"/>
  <c r="J451"/>
  <c r="AK451" s="1"/>
  <c r="N451"/>
  <c r="O451"/>
  <c r="R451"/>
  <c r="S451"/>
  <c r="V451"/>
  <c r="W451"/>
  <c r="Z451"/>
  <c r="AA451"/>
  <c r="AD451"/>
  <c r="AE451"/>
  <c r="AH451"/>
  <c r="AI451"/>
  <c r="AL451"/>
  <c r="N452"/>
  <c r="O452"/>
  <c r="R452"/>
  <c r="S452"/>
  <c r="V452"/>
  <c r="W452"/>
  <c r="Z452"/>
  <c r="AA452"/>
  <c r="AD452"/>
  <c r="AE452"/>
  <c r="AH452"/>
  <c r="AI452"/>
  <c r="AL452"/>
  <c r="J453"/>
  <c r="AK453" s="1"/>
  <c r="N453"/>
  <c r="O453"/>
  <c r="R453"/>
  <c r="S453"/>
  <c r="V453"/>
  <c r="W453"/>
  <c r="Z453"/>
  <c r="AA453"/>
  <c r="AD453"/>
  <c r="AE453"/>
  <c r="AH453"/>
  <c r="AI453"/>
  <c r="AL453"/>
  <c r="N454"/>
  <c r="O454"/>
  <c r="R454"/>
  <c r="S454"/>
  <c r="V454"/>
  <c r="W454"/>
  <c r="Z454"/>
  <c r="AA454"/>
  <c r="AD454"/>
  <c r="AE454"/>
  <c r="AH454"/>
  <c r="AI454"/>
  <c r="AL454"/>
  <c r="J455"/>
  <c r="AK455" s="1"/>
  <c r="N455"/>
  <c r="O455"/>
  <c r="R455"/>
  <c r="S455"/>
  <c r="V455"/>
  <c r="W455"/>
  <c r="Z455"/>
  <c r="AA455"/>
  <c r="AD455"/>
  <c r="AE455"/>
  <c r="AH455"/>
  <c r="AI455"/>
  <c r="AL455"/>
  <c r="N456"/>
  <c r="O456"/>
  <c r="R456"/>
  <c r="S456"/>
  <c r="V456"/>
  <c r="W456"/>
  <c r="Z456"/>
  <c r="AA456"/>
  <c r="AD456"/>
  <c r="AE456"/>
  <c r="AH456"/>
  <c r="AI456"/>
  <c r="AL456"/>
  <c r="J457"/>
  <c r="AK457" s="1"/>
  <c r="N457"/>
  <c r="O457"/>
  <c r="R457"/>
  <c r="S457"/>
  <c r="V457"/>
  <c r="W457"/>
  <c r="Z457"/>
  <c r="AA457"/>
  <c r="AD457"/>
  <c r="AE457"/>
  <c r="AH457"/>
  <c r="AI457"/>
  <c r="AL457"/>
  <c r="N458"/>
  <c r="O458"/>
  <c r="R458"/>
  <c r="S458"/>
  <c r="V458"/>
  <c r="W458"/>
  <c r="Z458"/>
  <c r="AA458"/>
  <c r="AD458"/>
  <c r="AE458"/>
  <c r="AH458"/>
  <c r="AI458"/>
  <c r="AL458"/>
  <c r="J459"/>
  <c r="AK459" s="1"/>
  <c r="N459"/>
  <c r="O459"/>
  <c r="R459"/>
  <c r="S459"/>
  <c r="V459"/>
  <c r="W459"/>
  <c r="Z459"/>
  <c r="AA459"/>
  <c r="AD459"/>
  <c r="AE459"/>
  <c r="AH459"/>
  <c r="AI459"/>
  <c r="AL459"/>
  <c r="N460"/>
  <c r="O460"/>
  <c r="R460"/>
  <c r="S460"/>
  <c r="V460"/>
  <c r="W460"/>
  <c r="Z460"/>
  <c r="AA460"/>
  <c r="AD460"/>
  <c r="AE460"/>
  <c r="AH460"/>
  <c r="AI460"/>
  <c r="AL460"/>
  <c r="J461"/>
  <c r="AK461" s="1"/>
  <c r="N461"/>
  <c r="O461"/>
  <c r="R461"/>
  <c r="S461"/>
  <c r="V461"/>
  <c r="W461"/>
  <c r="Z461"/>
  <c r="AA461"/>
  <c r="AD461"/>
  <c r="AE461"/>
  <c r="AH461"/>
  <c r="AI461"/>
  <c r="AL461"/>
  <c r="N462"/>
  <c r="O462"/>
  <c r="R462"/>
  <c r="S462"/>
  <c r="V462"/>
  <c r="W462"/>
  <c r="Z462"/>
  <c r="AA462"/>
  <c r="AD462"/>
  <c r="AE462"/>
  <c r="AH462"/>
  <c r="AI462"/>
  <c r="AL462"/>
  <c r="J463"/>
  <c r="AK463" s="1"/>
  <c r="N463"/>
  <c r="O463"/>
  <c r="R463"/>
  <c r="S463"/>
  <c r="V463"/>
  <c r="W463"/>
  <c r="Z463"/>
  <c r="AA463"/>
  <c r="AD463"/>
  <c r="AE463"/>
  <c r="AH463"/>
  <c r="AI463"/>
  <c r="AL463"/>
  <c r="N464"/>
  <c r="O464"/>
  <c r="R464"/>
  <c r="S464"/>
  <c r="V464"/>
  <c r="W464"/>
  <c r="Z464"/>
  <c r="AA464"/>
  <c r="AD464"/>
  <c r="AE464"/>
  <c r="AH464"/>
  <c r="AI464"/>
  <c r="AL464"/>
  <c r="J465"/>
  <c r="AK465" s="1"/>
  <c r="N465"/>
  <c r="O465"/>
  <c r="R465"/>
  <c r="S465"/>
  <c r="V465"/>
  <c r="W465"/>
  <c r="Z465"/>
  <c r="AA465"/>
  <c r="AD465"/>
  <c r="AE465"/>
  <c r="AH465"/>
  <c r="AI465"/>
  <c r="AL465"/>
  <c r="N466"/>
  <c r="O466"/>
  <c r="R466"/>
  <c r="S466"/>
  <c r="V466"/>
  <c r="W466"/>
  <c r="Z466"/>
  <c r="AA466"/>
  <c r="AD466"/>
  <c r="AE466"/>
  <c r="AH466"/>
  <c r="AI466"/>
  <c r="AL466"/>
  <c r="J467"/>
  <c r="AK467" s="1"/>
  <c r="N467"/>
  <c r="O467"/>
  <c r="R467"/>
  <c r="S467"/>
  <c r="V467"/>
  <c r="W467"/>
  <c r="Z467"/>
  <c r="AA467"/>
  <c r="AD467"/>
  <c r="AE467"/>
  <c r="AH467"/>
  <c r="AI467"/>
  <c r="AL467"/>
  <c r="N468"/>
  <c r="O468"/>
  <c r="R468"/>
  <c r="S468"/>
  <c r="V468"/>
  <c r="W468"/>
  <c r="Z468"/>
  <c r="AA468"/>
  <c r="AD468"/>
  <c r="AE468"/>
  <c r="AH468"/>
  <c r="AI468"/>
  <c r="AL468"/>
  <c r="J469"/>
  <c r="AK469" s="1"/>
  <c r="N469"/>
  <c r="O469"/>
  <c r="R469"/>
  <c r="S469"/>
  <c r="V469"/>
  <c r="W469"/>
  <c r="Z469"/>
  <c r="AA469"/>
  <c r="AD469"/>
  <c r="AE469"/>
  <c r="AH469"/>
  <c r="AI469"/>
  <c r="AL469"/>
  <c r="N470"/>
  <c r="O470"/>
  <c r="R470"/>
  <c r="S470"/>
  <c r="V470"/>
  <c r="W470"/>
  <c r="Z470"/>
  <c r="AA470"/>
  <c r="AD470"/>
  <c r="AE470"/>
  <c r="AH470"/>
  <c r="AI470"/>
  <c r="AL470"/>
  <c r="J471"/>
  <c r="AK471" s="1"/>
  <c r="N471"/>
  <c r="O471"/>
  <c r="R471"/>
  <c r="S471"/>
  <c r="V471"/>
  <c r="W471"/>
  <c r="Z471"/>
  <c r="AA471"/>
  <c r="AD471"/>
  <c r="AE471"/>
  <c r="AH471"/>
  <c r="AI471"/>
  <c r="AL471"/>
  <c r="N472"/>
  <c r="O472"/>
  <c r="R472"/>
  <c r="S472"/>
  <c r="V472"/>
  <c r="W472"/>
  <c r="Z472"/>
  <c r="AA472"/>
  <c r="AD472"/>
  <c r="AE472"/>
  <c r="AH472"/>
  <c r="AI472"/>
  <c r="AL472"/>
  <c r="J473"/>
  <c r="AK473" s="1"/>
  <c r="N473"/>
  <c r="O473"/>
  <c r="R473"/>
  <c r="S473"/>
  <c r="V473"/>
  <c r="W473"/>
  <c r="Z473"/>
  <c r="AA473"/>
  <c r="AD473"/>
  <c r="AE473"/>
  <c r="AH473"/>
  <c r="AI473"/>
  <c r="AL473"/>
  <c r="N474"/>
  <c r="O474"/>
  <c r="R474"/>
  <c r="S474"/>
  <c r="V474"/>
  <c r="W474"/>
  <c r="Z474"/>
  <c r="AA474"/>
  <c r="AD474"/>
  <c r="AE474"/>
  <c r="AH474"/>
  <c r="AI474"/>
  <c r="AL474"/>
  <c r="J475"/>
  <c r="AK475" s="1"/>
  <c r="N475"/>
  <c r="O475"/>
  <c r="R475"/>
  <c r="S475"/>
  <c r="V475"/>
  <c r="W475"/>
  <c r="Z475"/>
  <c r="AA475"/>
  <c r="AD475"/>
  <c r="AE475"/>
  <c r="AH475"/>
  <c r="AI475"/>
  <c r="AL475"/>
  <c r="N476"/>
  <c r="O476"/>
  <c r="R476"/>
  <c r="S476"/>
  <c r="V476"/>
  <c r="W476"/>
  <c r="Z476"/>
  <c r="AA476"/>
  <c r="AD476"/>
  <c r="AE476"/>
  <c r="AH476"/>
  <c r="AI476"/>
  <c r="AL476"/>
  <c r="J477"/>
  <c r="AK477" s="1"/>
  <c r="N477"/>
  <c r="O477"/>
  <c r="R477"/>
  <c r="S477"/>
  <c r="V477"/>
  <c r="W477"/>
  <c r="Z477"/>
  <c r="AA477"/>
  <c r="AD477"/>
  <c r="AE477"/>
  <c r="AH477"/>
  <c r="AI477"/>
  <c r="AL477"/>
  <c r="N478"/>
  <c r="O478"/>
  <c r="R478"/>
  <c r="S478"/>
  <c r="V478"/>
  <c r="W478"/>
  <c r="Z478"/>
  <c r="AA478"/>
  <c r="AD478"/>
  <c r="AE478"/>
  <c r="AH478"/>
  <c r="AI478"/>
  <c r="AL478"/>
  <c r="J479"/>
  <c r="AK479" s="1"/>
  <c r="N479"/>
  <c r="O479"/>
  <c r="R479"/>
  <c r="S479"/>
  <c r="V479"/>
  <c r="W479"/>
  <c r="Z479"/>
  <c r="AA479"/>
  <c r="AD479"/>
  <c r="AE479"/>
  <c r="AH479"/>
  <c r="AI479"/>
  <c r="AL479"/>
  <c r="N480"/>
  <c r="O480"/>
  <c r="R480"/>
  <c r="S480"/>
  <c r="V480"/>
  <c r="W480"/>
  <c r="Z480"/>
  <c r="AA480"/>
  <c r="AD480"/>
  <c r="AE480"/>
  <c r="AH480"/>
  <c r="AI480"/>
  <c r="AL480"/>
  <c r="J481"/>
  <c r="AK481" s="1"/>
  <c r="N481"/>
  <c r="O481"/>
  <c r="R481"/>
  <c r="S481"/>
  <c r="V481"/>
  <c r="W481"/>
  <c r="Z481"/>
  <c r="AA481"/>
  <c r="AD481"/>
  <c r="AE481"/>
  <c r="AH481"/>
  <c r="AI481"/>
  <c r="AL481"/>
  <c r="N482"/>
  <c r="O482"/>
  <c r="R482"/>
  <c r="S482"/>
  <c r="V482"/>
  <c r="W482"/>
  <c r="Z482"/>
  <c r="AA482"/>
  <c r="AD482"/>
  <c r="AE482"/>
  <c r="AH482"/>
  <c r="AI482"/>
  <c r="AL482"/>
  <c r="J483"/>
  <c r="AK483" s="1"/>
  <c r="N483"/>
  <c r="O483"/>
  <c r="R483"/>
  <c r="S483"/>
  <c r="V483"/>
  <c r="W483"/>
  <c r="Z483"/>
  <c r="AA483"/>
  <c r="AD483"/>
  <c r="AE483"/>
  <c r="AH483"/>
  <c r="AI483"/>
  <c r="AL483"/>
  <c r="N484"/>
  <c r="C16" i="3" s="1"/>
  <c r="O484" i="2"/>
  <c r="R484"/>
  <c r="S484"/>
  <c r="V484"/>
  <c r="W484"/>
  <c r="Z484"/>
  <c r="AA484"/>
  <c r="AD484"/>
  <c r="AE484"/>
  <c r="AH484"/>
  <c r="AI484"/>
  <c r="AL484"/>
  <c r="J485"/>
  <c r="AK485" s="1"/>
  <c r="N485"/>
  <c r="O485"/>
  <c r="R485"/>
  <c r="S485"/>
  <c r="V485"/>
  <c r="W485"/>
  <c r="Z485"/>
  <c r="AA485"/>
  <c r="AD485"/>
  <c r="AE485"/>
  <c r="AH485"/>
  <c r="AI485"/>
  <c r="AL485"/>
  <c r="N486"/>
  <c r="O486"/>
  <c r="R486"/>
  <c r="S486"/>
  <c r="V486"/>
  <c r="W486"/>
  <c r="Z486"/>
  <c r="AA486"/>
  <c r="AD486"/>
  <c r="AE486"/>
  <c r="AH486"/>
  <c r="AI486"/>
  <c r="AL486"/>
  <c r="J487"/>
  <c r="AK487" s="1"/>
  <c r="N487"/>
  <c r="O487"/>
  <c r="R487"/>
  <c r="S487"/>
  <c r="V487"/>
  <c r="W487"/>
  <c r="Z487"/>
  <c r="AA487"/>
  <c r="AD487"/>
  <c r="AE487"/>
  <c r="AH487"/>
  <c r="AI487"/>
  <c r="AL487"/>
  <c r="N488"/>
  <c r="O488"/>
  <c r="R488"/>
  <c r="S488"/>
  <c r="V488"/>
  <c r="W488"/>
  <c r="Z488"/>
  <c r="AA488"/>
  <c r="AD488"/>
  <c r="AE488"/>
  <c r="AH488"/>
  <c r="AI488"/>
  <c r="AL488"/>
  <c r="J489"/>
  <c r="AK489" s="1"/>
  <c r="N489"/>
  <c r="O489"/>
  <c r="R489"/>
  <c r="S489"/>
  <c r="V489"/>
  <c r="W489"/>
  <c r="Z489"/>
  <c r="AA489"/>
  <c r="AD489"/>
  <c r="AE489"/>
  <c r="AH489"/>
  <c r="AI489"/>
  <c r="AL489"/>
  <c r="N490"/>
  <c r="O490"/>
  <c r="R490"/>
  <c r="S490"/>
  <c r="V490"/>
  <c r="W490"/>
  <c r="Z490"/>
  <c r="AA490"/>
  <c r="AD490"/>
  <c r="AE490"/>
  <c r="AH490"/>
  <c r="AI490"/>
  <c r="AL490"/>
  <c r="J491"/>
  <c r="AK491" s="1"/>
  <c r="N491"/>
  <c r="O491"/>
  <c r="E21" i="3" s="1"/>
  <c r="R491" i="2"/>
  <c r="S491"/>
  <c r="V491"/>
  <c r="W491"/>
  <c r="Z491"/>
  <c r="AA491"/>
  <c r="AD491"/>
  <c r="AE491"/>
  <c r="AH491"/>
  <c r="AI491"/>
  <c r="AL491"/>
  <c r="N492"/>
  <c r="O492"/>
  <c r="R492"/>
  <c r="S492"/>
  <c r="V492"/>
  <c r="W492"/>
  <c r="Z492"/>
  <c r="AA492"/>
  <c r="AD492"/>
  <c r="AE492"/>
  <c r="AH492"/>
  <c r="AI492"/>
  <c r="AL492"/>
  <c r="J493"/>
  <c r="AK493" s="1"/>
  <c r="N493"/>
  <c r="O493"/>
  <c r="R493"/>
  <c r="S493"/>
  <c r="V493"/>
  <c r="W493"/>
  <c r="Z493"/>
  <c r="AA493"/>
  <c r="AD493"/>
  <c r="AE493"/>
  <c r="AH493"/>
  <c r="AI493"/>
  <c r="AL493"/>
  <c r="N494"/>
  <c r="O494"/>
  <c r="R494"/>
  <c r="S494"/>
  <c r="V494"/>
  <c r="W494"/>
  <c r="Z494"/>
  <c r="AA494"/>
  <c r="AD494"/>
  <c r="AE494"/>
  <c r="AH494"/>
  <c r="AI494"/>
  <c r="AL494"/>
  <c r="J495"/>
  <c r="AK495" s="1"/>
  <c r="N495"/>
  <c r="O495"/>
  <c r="R495"/>
  <c r="S495"/>
  <c r="V495"/>
  <c r="W495"/>
  <c r="Z495"/>
  <c r="AA495"/>
  <c r="AD495"/>
  <c r="AE495"/>
  <c r="AH495"/>
  <c r="AI495"/>
  <c r="AL495"/>
  <c r="N496"/>
  <c r="O496"/>
  <c r="R496"/>
  <c r="S496"/>
  <c r="V496"/>
  <c r="W496"/>
  <c r="Z496"/>
  <c r="AA496"/>
  <c r="AD496"/>
  <c r="AE496"/>
  <c r="AH496"/>
  <c r="AI496"/>
  <c r="AL496"/>
  <c r="J497"/>
  <c r="AK497" s="1"/>
  <c r="N497"/>
  <c r="O497"/>
  <c r="R497"/>
  <c r="S497"/>
  <c r="V497"/>
  <c r="W497"/>
  <c r="Z497"/>
  <c r="AA497"/>
  <c r="AD497"/>
  <c r="AE497"/>
  <c r="AH497"/>
  <c r="AI497"/>
  <c r="AL497"/>
  <c r="N498"/>
  <c r="O498"/>
  <c r="R498"/>
  <c r="S498"/>
  <c r="V498"/>
  <c r="W498"/>
  <c r="Z498"/>
  <c r="AA498"/>
  <c r="AD498"/>
  <c r="AE498"/>
  <c r="AH498"/>
  <c r="AI498"/>
  <c r="AL498"/>
  <c r="J499"/>
  <c r="AK499" s="1"/>
  <c r="N499"/>
  <c r="O499"/>
  <c r="R499"/>
  <c r="S499"/>
  <c r="V499"/>
  <c r="W499"/>
  <c r="Z499"/>
  <c r="AA499"/>
  <c r="AD499"/>
  <c r="AE499"/>
  <c r="AH499"/>
  <c r="AI499"/>
  <c r="AL499"/>
  <c r="N500"/>
  <c r="O500"/>
  <c r="R500"/>
  <c r="S500"/>
  <c r="V500"/>
  <c r="W500"/>
  <c r="Z500"/>
  <c r="AA500"/>
  <c r="AD500"/>
  <c r="AE500"/>
  <c r="AH500"/>
  <c r="AI500"/>
  <c r="AL500"/>
  <c r="J501"/>
  <c r="AK501" s="1"/>
  <c r="N501"/>
  <c r="O501"/>
  <c r="R501"/>
  <c r="S501"/>
  <c r="V501"/>
  <c r="W501"/>
  <c r="Z501"/>
  <c r="AA501"/>
  <c r="AD501"/>
  <c r="AE501"/>
  <c r="AH501"/>
  <c r="AI501"/>
  <c r="AL501"/>
  <c r="N502"/>
  <c r="O502"/>
  <c r="R502"/>
  <c r="S502"/>
  <c r="V502"/>
  <c r="W502"/>
  <c r="Z502"/>
  <c r="AA502"/>
  <c r="AD502"/>
  <c r="AE502"/>
  <c r="AH502"/>
  <c r="AI502"/>
  <c r="AL502"/>
  <c r="J503"/>
  <c r="AK503" s="1"/>
  <c r="N503"/>
  <c r="C22" i="3" s="1"/>
  <c r="O503" i="2"/>
  <c r="R503"/>
  <c r="S503"/>
  <c r="V503"/>
  <c r="W503"/>
  <c r="Z503"/>
  <c r="AA503"/>
  <c r="AD503"/>
  <c r="AE503"/>
  <c r="AH503"/>
  <c r="AI503"/>
  <c r="AL503"/>
  <c r="N504"/>
  <c r="O504"/>
  <c r="R504"/>
  <c r="S504"/>
  <c r="V504"/>
  <c r="W504"/>
  <c r="Z504"/>
  <c r="AA504"/>
  <c r="AD504"/>
  <c r="AE504"/>
  <c r="AH504"/>
  <c r="AI504"/>
  <c r="AL504"/>
  <c r="J505"/>
  <c r="AK505" s="1"/>
  <c r="N505"/>
  <c r="O505"/>
  <c r="R505"/>
  <c r="S505"/>
  <c r="V505"/>
  <c r="W505"/>
  <c r="Z505"/>
  <c r="AA505"/>
  <c r="AD505"/>
  <c r="AE505"/>
  <c r="AH505"/>
  <c r="AI505"/>
  <c r="AL505"/>
  <c r="N506"/>
  <c r="O506"/>
  <c r="R506"/>
  <c r="S506"/>
  <c r="V506"/>
  <c r="W506"/>
  <c r="Z506"/>
  <c r="AA506"/>
  <c r="AD506"/>
  <c r="AE506"/>
  <c r="AH506"/>
  <c r="AI506"/>
  <c r="AL506"/>
  <c r="J507"/>
  <c r="AK507" s="1"/>
  <c r="N507"/>
  <c r="O507"/>
  <c r="R507"/>
  <c r="S507"/>
  <c r="V507"/>
  <c r="W507"/>
  <c r="Z507"/>
  <c r="AA507"/>
  <c r="AD507"/>
  <c r="AE507"/>
  <c r="AH507"/>
  <c r="AI507"/>
  <c r="AL507"/>
  <c r="N508"/>
  <c r="O508"/>
  <c r="R508"/>
  <c r="S508"/>
  <c r="V508"/>
  <c r="W508"/>
  <c r="Z508"/>
  <c r="AA508"/>
  <c r="AD508"/>
  <c r="AE508"/>
  <c r="AH508"/>
  <c r="AI508"/>
  <c r="AL508"/>
  <c r="J509"/>
  <c r="AK509" s="1"/>
  <c r="N509"/>
  <c r="O509"/>
  <c r="R509"/>
  <c r="S509"/>
  <c r="V509"/>
  <c r="W509"/>
  <c r="Z509"/>
  <c r="AA509"/>
  <c r="AD509"/>
  <c r="AE509"/>
  <c r="AH509"/>
  <c r="AI509"/>
  <c r="AL509"/>
  <c r="N510"/>
  <c r="O510"/>
  <c r="R510"/>
  <c r="S510"/>
  <c r="V510"/>
  <c r="W510"/>
  <c r="Z510"/>
  <c r="AA510"/>
  <c r="AD510"/>
  <c r="AE510"/>
  <c r="AH510"/>
  <c r="AI510"/>
  <c r="AL510"/>
  <c r="J511"/>
  <c r="AK511" s="1"/>
  <c r="N511"/>
  <c r="O511"/>
  <c r="R511"/>
  <c r="S511"/>
  <c r="V511"/>
  <c r="W511"/>
  <c r="Z511"/>
  <c r="AA511"/>
  <c r="AD511"/>
  <c r="AE511"/>
  <c r="AH511"/>
  <c r="AI511"/>
  <c r="AL511"/>
  <c r="N512"/>
  <c r="O512"/>
  <c r="R512"/>
  <c r="S512"/>
  <c r="V512"/>
  <c r="W512"/>
  <c r="Z512"/>
  <c r="AA512"/>
  <c r="AD512"/>
  <c r="AE512"/>
  <c r="AH512"/>
  <c r="AI512"/>
  <c r="AL512"/>
  <c r="J513"/>
  <c r="AK513" s="1"/>
  <c r="N513"/>
  <c r="O513"/>
  <c r="R513"/>
  <c r="S513"/>
  <c r="V513"/>
  <c r="W513"/>
  <c r="Z513"/>
  <c r="AA513"/>
  <c r="AD513"/>
  <c r="AE513"/>
  <c r="AH513"/>
  <c r="AI513"/>
  <c r="AL513"/>
  <c r="N514"/>
  <c r="O514"/>
  <c r="R514"/>
  <c r="S514"/>
  <c r="V514"/>
  <c r="W514"/>
  <c r="Z514"/>
  <c r="AA514"/>
  <c r="AD514"/>
  <c r="AE514"/>
  <c r="AH514"/>
  <c r="AI514"/>
  <c r="AL514"/>
  <c r="J515"/>
  <c r="AK515" s="1"/>
  <c r="N515"/>
  <c r="O515"/>
  <c r="R515"/>
  <c r="S515"/>
  <c r="V515"/>
  <c r="W515"/>
  <c r="Z515"/>
  <c r="AA515"/>
  <c r="AD515"/>
  <c r="AE515"/>
  <c r="AH515"/>
  <c r="AI515"/>
  <c r="AL515"/>
  <c r="N516"/>
  <c r="O516"/>
  <c r="R516"/>
  <c r="S516"/>
  <c r="V516"/>
  <c r="W516"/>
  <c r="Z516"/>
  <c r="AA516"/>
  <c r="AD516"/>
  <c r="AE516"/>
  <c r="AH516"/>
  <c r="AI516"/>
  <c r="AL516"/>
  <c r="J517"/>
  <c r="AK517" s="1"/>
  <c r="N517"/>
  <c r="O517"/>
  <c r="R517"/>
  <c r="S517"/>
  <c r="V517"/>
  <c r="W517"/>
  <c r="Z517"/>
  <c r="AA517"/>
  <c r="AD517"/>
  <c r="AE517"/>
  <c r="AH517"/>
  <c r="AI517"/>
  <c r="AL517"/>
  <c r="N518"/>
  <c r="O518"/>
  <c r="R518"/>
  <c r="S518"/>
  <c r="V518"/>
  <c r="W518"/>
  <c r="Z518"/>
  <c r="AA518"/>
  <c r="AD518"/>
  <c r="AE518"/>
  <c r="AH518"/>
  <c r="AI518"/>
  <c r="AL518"/>
  <c r="J519"/>
  <c r="AK519" s="1"/>
  <c r="N519"/>
  <c r="O519"/>
  <c r="R519"/>
  <c r="S519"/>
  <c r="V519"/>
  <c r="W519"/>
  <c r="Z519"/>
  <c r="AA519"/>
  <c r="AD519"/>
  <c r="AE519"/>
  <c r="AH519"/>
  <c r="AI519"/>
  <c r="AL519"/>
  <c r="N520"/>
  <c r="O520"/>
  <c r="R520"/>
  <c r="S520"/>
  <c r="V520"/>
  <c r="W520"/>
  <c r="Z520"/>
  <c r="AA520"/>
  <c r="AD520"/>
  <c r="AE520"/>
  <c r="AH520"/>
  <c r="AI520"/>
  <c r="AL520"/>
  <c r="D521"/>
  <c r="E521"/>
  <c r="G521"/>
  <c r="I521"/>
  <c r="J2" s="1"/>
  <c r="AK2" s="1"/>
  <c r="B28" i="1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I643" i="4" l="1"/>
  <c r="V616"/>
  <c r="S616"/>
  <c r="V612"/>
  <c r="S612"/>
  <c r="V606"/>
  <c r="S606"/>
  <c r="V598"/>
  <c r="S598"/>
  <c r="V592"/>
  <c r="S592"/>
  <c r="V588"/>
  <c r="S588"/>
  <c r="D2" i="5"/>
  <c r="E24" s="1"/>
  <c r="V614" i="4"/>
  <c r="S614"/>
  <c r="V610"/>
  <c r="S610"/>
  <c r="V602"/>
  <c r="S602"/>
  <c r="V594"/>
  <c r="S594"/>
  <c r="V590"/>
  <c r="S590"/>
  <c r="O326"/>
  <c r="O280"/>
  <c r="O262"/>
  <c r="O236"/>
  <c r="I223"/>
  <c r="I207"/>
  <c r="O180"/>
  <c r="I145"/>
  <c r="I135"/>
  <c r="I113"/>
  <c r="O106"/>
  <c r="I99"/>
  <c r="O86"/>
  <c r="I71"/>
  <c r="I41"/>
  <c r="I17"/>
  <c r="F23" i="5"/>
  <c r="E22"/>
  <c r="F21"/>
  <c r="F19"/>
  <c r="F17"/>
  <c r="F15"/>
  <c r="F13"/>
  <c r="F11"/>
  <c r="F9"/>
  <c r="F7"/>
  <c r="F5"/>
  <c r="G18" i="3"/>
  <c r="D18" i="7"/>
  <c r="G24" i="3"/>
  <c r="G22"/>
  <c r="G16"/>
  <c r="G20"/>
  <c r="B18" i="7"/>
  <c r="C12" i="3"/>
  <c r="D4" i="6"/>
  <c r="E11" i="3"/>
  <c r="J368" i="2"/>
  <c r="AK368" s="1"/>
  <c r="J366"/>
  <c r="AK366" s="1"/>
  <c r="J364"/>
  <c r="AK364" s="1"/>
  <c r="J362"/>
  <c r="AK362" s="1"/>
  <c r="J360"/>
  <c r="AK360" s="1"/>
  <c r="J358"/>
  <c r="AK358" s="1"/>
  <c r="J356"/>
  <c r="AK356" s="1"/>
  <c r="J354"/>
  <c r="AK354" s="1"/>
  <c r="J352"/>
  <c r="AK352" s="1"/>
  <c r="J350"/>
  <c r="AK350" s="1"/>
  <c r="J348"/>
  <c r="AK348" s="1"/>
  <c r="J346"/>
  <c r="AK346" s="1"/>
  <c r="J344"/>
  <c r="AK344" s="1"/>
  <c r="J342"/>
  <c r="AK342" s="1"/>
  <c r="J340"/>
  <c r="AK340" s="1"/>
  <c r="J338"/>
  <c r="AK338" s="1"/>
  <c r="J336"/>
  <c r="AK336" s="1"/>
  <c r="J334"/>
  <c r="AK334" s="1"/>
  <c r="J332"/>
  <c r="AK332" s="1"/>
  <c r="J330"/>
  <c r="AK330" s="1"/>
  <c r="J328"/>
  <c r="AK328" s="1"/>
  <c r="J326"/>
  <c r="AK326" s="1"/>
  <c r="J324"/>
  <c r="AK324" s="1"/>
  <c r="J322"/>
  <c r="AK322" s="1"/>
  <c r="J320"/>
  <c r="AK320" s="1"/>
  <c r="J318"/>
  <c r="AK318" s="1"/>
  <c r="J316"/>
  <c r="AK316" s="1"/>
  <c r="J314"/>
  <c r="AK314" s="1"/>
  <c r="J312"/>
  <c r="AK312" s="1"/>
  <c r="J310"/>
  <c r="AK310" s="1"/>
  <c r="J308"/>
  <c r="AK308" s="1"/>
  <c r="J306"/>
  <c r="AK306" s="1"/>
  <c r="J304"/>
  <c r="AK304" s="1"/>
  <c r="J302"/>
  <c r="AK302" s="1"/>
  <c r="J300"/>
  <c r="AK300" s="1"/>
  <c r="J298"/>
  <c r="AK298" s="1"/>
  <c r="J296"/>
  <c r="AK296" s="1"/>
  <c r="J294"/>
  <c r="AK294" s="1"/>
  <c r="J292"/>
  <c r="AK292" s="1"/>
  <c r="J290"/>
  <c r="AK290" s="1"/>
  <c r="J288"/>
  <c r="AK288" s="1"/>
  <c r="J286"/>
  <c r="AK286" s="1"/>
  <c r="J284"/>
  <c r="AK284" s="1"/>
  <c r="E23" i="3"/>
  <c r="J282" i="2"/>
  <c r="AK282" s="1"/>
  <c r="J280"/>
  <c r="AK280" s="1"/>
  <c r="J278"/>
  <c r="AK278" s="1"/>
  <c r="J276"/>
  <c r="AK276" s="1"/>
  <c r="J274"/>
  <c r="AK274" s="1"/>
  <c r="J272"/>
  <c r="AK272" s="1"/>
  <c r="J270"/>
  <c r="AK270" s="1"/>
  <c r="J268"/>
  <c r="AK268" s="1"/>
  <c r="J266"/>
  <c r="AK266" s="1"/>
  <c r="J264"/>
  <c r="AK264" s="1"/>
  <c r="J262"/>
  <c r="AK262" s="1"/>
  <c r="J260"/>
  <c r="AK260" s="1"/>
  <c r="J258"/>
  <c r="AK258" s="1"/>
  <c r="J256"/>
  <c r="AK256" s="1"/>
  <c r="J254"/>
  <c r="AK254" s="1"/>
  <c r="J252"/>
  <c r="AK252" s="1"/>
  <c r="J250"/>
  <c r="AK250" s="1"/>
  <c r="J248"/>
  <c r="AK248" s="1"/>
  <c r="J246"/>
  <c r="AK246" s="1"/>
  <c r="J244"/>
  <c r="AK244" s="1"/>
  <c r="J242"/>
  <c r="AK242" s="1"/>
  <c r="J240"/>
  <c r="AK240" s="1"/>
  <c r="J238"/>
  <c r="AK238" s="1"/>
  <c r="J236"/>
  <c r="AK236" s="1"/>
  <c r="J234"/>
  <c r="AK234" s="1"/>
  <c r="J232"/>
  <c r="AK232" s="1"/>
  <c r="J230"/>
  <c r="AK230" s="1"/>
  <c r="J228"/>
  <c r="AK228" s="1"/>
  <c r="J226"/>
  <c r="AK226" s="1"/>
  <c r="J224"/>
  <c r="AK224" s="1"/>
  <c r="E8" i="3"/>
  <c r="J222" i="2"/>
  <c r="AK222" s="1"/>
  <c r="J220"/>
  <c r="AK220" s="1"/>
  <c r="E9" i="3"/>
  <c r="J218" i="2"/>
  <c r="AK218" s="1"/>
  <c r="J216"/>
  <c r="AK216" s="1"/>
  <c r="J214"/>
  <c r="AK214" s="1"/>
  <c r="J212"/>
  <c r="AK212" s="1"/>
  <c r="J210"/>
  <c r="AK210" s="1"/>
  <c r="J208"/>
  <c r="AK208" s="1"/>
  <c r="J206"/>
  <c r="AK206" s="1"/>
  <c r="J204"/>
  <c r="AK204" s="1"/>
  <c r="J202"/>
  <c r="AK202" s="1"/>
  <c r="J200"/>
  <c r="AK200" s="1"/>
  <c r="J198"/>
  <c r="AK198" s="1"/>
  <c r="J196"/>
  <c r="AK196" s="1"/>
  <c r="J194"/>
  <c r="AK194" s="1"/>
  <c r="J192"/>
  <c r="AK192" s="1"/>
  <c r="J190"/>
  <c r="AK190" s="1"/>
  <c r="J188"/>
  <c r="AK188" s="1"/>
  <c r="J186"/>
  <c r="AK186" s="1"/>
  <c r="J184"/>
  <c r="AK184" s="1"/>
  <c r="J182"/>
  <c r="AK182" s="1"/>
  <c r="J180"/>
  <c r="AK180" s="1"/>
  <c r="J178"/>
  <c r="AK178" s="1"/>
  <c r="J176"/>
  <c r="AK176" s="1"/>
  <c r="J174"/>
  <c r="AK174" s="1"/>
  <c r="J172"/>
  <c r="AK172" s="1"/>
  <c r="J170"/>
  <c r="AK170" s="1"/>
  <c r="J168"/>
  <c r="AK168" s="1"/>
  <c r="J166"/>
  <c r="AK166" s="1"/>
  <c r="J164"/>
  <c r="AK164" s="1"/>
  <c r="J162"/>
  <c r="AK162" s="1"/>
  <c r="J160"/>
  <c r="AK160" s="1"/>
  <c r="J158"/>
  <c r="AK158" s="1"/>
  <c r="J156"/>
  <c r="AK156" s="1"/>
  <c r="J154"/>
  <c r="AK154" s="1"/>
  <c r="J152"/>
  <c r="AK152" s="1"/>
  <c r="J150"/>
  <c r="AK150" s="1"/>
  <c r="J148"/>
  <c r="AK148" s="1"/>
  <c r="J146"/>
  <c r="AK146" s="1"/>
  <c r="J144"/>
  <c r="AK144" s="1"/>
  <c r="J142"/>
  <c r="AK142" s="1"/>
  <c r="J140"/>
  <c r="AK140" s="1"/>
  <c r="J138"/>
  <c r="AK138" s="1"/>
  <c r="J136"/>
  <c r="AK136" s="1"/>
  <c r="J134"/>
  <c r="AK134" s="1"/>
  <c r="J132"/>
  <c r="AK132" s="1"/>
  <c r="J130"/>
  <c r="AK130" s="1"/>
  <c r="J128"/>
  <c r="AK128" s="1"/>
  <c r="J126"/>
  <c r="AK126" s="1"/>
  <c r="J124"/>
  <c r="AK124" s="1"/>
  <c r="J122"/>
  <c r="AK122" s="1"/>
  <c r="J120"/>
  <c r="AK120" s="1"/>
  <c r="J118"/>
  <c r="AK118" s="1"/>
  <c r="J116"/>
  <c r="AK116" s="1"/>
  <c r="J114"/>
  <c r="AK114" s="1"/>
  <c r="C10" i="3"/>
  <c r="J112" i="2"/>
  <c r="AK112" s="1"/>
  <c r="J110"/>
  <c r="AK110" s="1"/>
  <c r="J108"/>
  <c r="AK108" s="1"/>
  <c r="J106"/>
  <c r="AK106" s="1"/>
  <c r="J104"/>
  <c r="AK104" s="1"/>
  <c r="C5" i="3"/>
  <c r="J102" i="2"/>
  <c r="AK102" s="1"/>
  <c r="J100"/>
  <c r="AK100" s="1"/>
  <c r="J98"/>
  <c r="AK98" s="1"/>
  <c r="J96"/>
  <c r="AK96" s="1"/>
  <c r="J94"/>
  <c r="AK94" s="1"/>
  <c r="J92"/>
  <c r="AK92" s="1"/>
  <c r="J90"/>
  <c r="AK90" s="1"/>
  <c r="J88"/>
  <c r="AK88" s="1"/>
  <c r="J86"/>
  <c r="AK86" s="1"/>
  <c r="J84"/>
  <c r="AK84" s="1"/>
  <c r="E19" i="3"/>
  <c r="J82" i="2"/>
  <c r="AK82" s="1"/>
  <c r="J80"/>
  <c r="AK80" s="1"/>
  <c r="E14" i="3"/>
  <c r="J78" i="2"/>
  <c r="AK78" s="1"/>
  <c r="J76"/>
  <c r="AK76" s="1"/>
  <c r="C7" i="3"/>
  <c r="J74" i="2"/>
  <c r="AK74" s="1"/>
  <c r="J72"/>
  <c r="AK72" s="1"/>
  <c r="J70"/>
  <c r="AK70" s="1"/>
  <c r="J68"/>
  <c r="AK68" s="1"/>
  <c r="B8" i="6"/>
  <c r="J66" i="2"/>
  <c r="AK66" s="1"/>
  <c r="J64"/>
  <c r="AK64" s="1"/>
  <c r="J62"/>
  <c r="AK62" s="1"/>
  <c r="J60"/>
  <c r="AK60" s="1"/>
  <c r="J58"/>
  <c r="AK58" s="1"/>
  <c r="J56"/>
  <c r="AK56" s="1"/>
  <c r="J54"/>
  <c r="AK54" s="1"/>
  <c r="J52"/>
  <c r="AK52" s="1"/>
  <c r="J50"/>
  <c r="AK50" s="1"/>
  <c r="J48"/>
  <c r="AK48" s="1"/>
  <c r="C17" i="3"/>
  <c r="J46" i="2"/>
  <c r="AK46" s="1"/>
  <c r="J44"/>
  <c r="AK44" s="1"/>
  <c r="J42"/>
  <c r="AK42" s="1"/>
  <c r="B7" i="6"/>
  <c r="J40" i="2"/>
  <c r="AK40" s="1"/>
  <c r="J38"/>
  <c r="AK38" s="1"/>
  <c r="J36"/>
  <c r="AK36" s="1"/>
  <c r="J34"/>
  <c r="AK34" s="1"/>
  <c r="J32"/>
  <c r="AK32" s="1"/>
  <c r="J30"/>
  <c r="AK30" s="1"/>
  <c r="J28"/>
  <c r="AK28" s="1"/>
  <c r="J26"/>
  <c r="AK26" s="1"/>
  <c r="J24"/>
  <c r="AK24" s="1"/>
  <c r="B9" i="6"/>
  <c r="J22" i="2"/>
  <c r="AK22" s="1"/>
  <c r="J20"/>
  <c r="AK20" s="1"/>
  <c r="J18"/>
  <c r="AK18" s="1"/>
  <c r="J16"/>
  <c r="AK16" s="1"/>
  <c r="C6" i="3"/>
  <c r="J14" i="2"/>
  <c r="AK14" s="1"/>
  <c r="J12"/>
  <c r="AK12" s="1"/>
  <c r="B3" i="6"/>
  <c r="C4" i="3"/>
  <c r="J10" i="2"/>
  <c r="AK10" s="1"/>
  <c r="J8"/>
  <c r="AK8" s="1"/>
  <c r="C13" i="3"/>
  <c r="J6" i="2"/>
  <c r="AK6" s="1"/>
  <c r="J4"/>
  <c r="AK4" s="1"/>
  <c r="B6" i="6"/>
  <c r="C15" i="3"/>
  <c r="O448" i="4"/>
  <c r="N448"/>
  <c r="I645"/>
  <c r="F455" s="1"/>
  <c r="J3" i="2"/>
  <c r="AK3" s="1"/>
  <c r="J5"/>
  <c r="AK5" s="1"/>
  <c r="J7"/>
  <c r="AK7" s="1"/>
  <c r="J9"/>
  <c r="AK9" s="1"/>
  <c r="J11"/>
  <c r="AK11" s="1"/>
  <c r="J13"/>
  <c r="AK13" s="1"/>
  <c r="J15"/>
  <c r="AK15" s="1"/>
  <c r="J17"/>
  <c r="AK17" s="1"/>
  <c r="J19"/>
  <c r="AK19" s="1"/>
  <c r="J21"/>
  <c r="AK21" s="1"/>
  <c r="J23"/>
  <c r="AK23" s="1"/>
  <c r="J25"/>
  <c r="AK25" s="1"/>
  <c r="J27"/>
  <c r="AK27" s="1"/>
  <c r="J29"/>
  <c r="AK29" s="1"/>
  <c r="J31"/>
  <c r="AK31" s="1"/>
  <c r="J33"/>
  <c r="AK33" s="1"/>
  <c r="J35"/>
  <c r="AK35" s="1"/>
  <c r="J37"/>
  <c r="AK37" s="1"/>
  <c r="J39"/>
  <c r="AK39" s="1"/>
  <c r="J41"/>
  <c r="AK41" s="1"/>
  <c r="J43"/>
  <c r="AK43" s="1"/>
  <c r="J45"/>
  <c r="AK45" s="1"/>
  <c r="J47"/>
  <c r="AK47" s="1"/>
  <c r="J49"/>
  <c r="AK49" s="1"/>
  <c r="J51"/>
  <c r="AK51" s="1"/>
  <c r="J53"/>
  <c r="AK53" s="1"/>
  <c r="J55"/>
  <c r="AK55" s="1"/>
  <c r="J57"/>
  <c r="AK57" s="1"/>
  <c r="J59"/>
  <c r="AK59" s="1"/>
  <c r="J61"/>
  <c r="AK61" s="1"/>
  <c r="J63"/>
  <c r="AK63" s="1"/>
  <c r="J65"/>
  <c r="AK65" s="1"/>
  <c r="J67"/>
  <c r="AK67" s="1"/>
  <c r="J69"/>
  <c r="AK69" s="1"/>
  <c r="J71"/>
  <c r="AK71" s="1"/>
  <c r="J73"/>
  <c r="AK73" s="1"/>
  <c r="J75"/>
  <c r="AK75" s="1"/>
  <c r="J77"/>
  <c r="AK77" s="1"/>
  <c r="J79"/>
  <c r="AK79" s="1"/>
  <c r="J81"/>
  <c r="AK81" s="1"/>
  <c r="J83"/>
  <c r="AK83" s="1"/>
  <c r="J85"/>
  <c r="AK85" s="1"/>
  <c r="J87"/>
  <c r="AK87" s="1"/>
  <c r="J89"/>
  <c r="AK89" s="1"/>
  <c r="J91"/>
  <c r="AK91" s="1"/>
  <c r="J93"/>
  <c r="AK93" s="1"/>
  <c r="J95"/>
  <c r="AK95" s="1"/>
  <c r="J97"/>
  <c r="AK97" s="1"/>
  <c r="J99"/>
  <c r="AK99" s="1"/>
  <c r="J101"/>
  <c r="AK101" s="1"/>
  <c r="J103"/>
  <c r="AK103" s="1"/>
  <c r="J105"/>
  <c r="AK105" s="1"/>
  <c r="J107"/>
  <c r="AK107" s="1"/>
  <c r="J109"/>
  <c r="AK109" s="1"/>
  <c r="J111"/>
  <c r="AK111" s="1"/>
  <c r="J113"/>
  <c r="AK113" s="1"/>
  <c r="J115"/>
  <c r="AK115" s="1"/>
  <c r="J117"/>
  <c r="AK117" s="1"/>
  <c r="J119"/>
  <c r="AK119" s="1"/>
  <c r="J121"/>
  <c r="AK121" s="1"/>
  <c r="J123"/>
  <c r="AK123" s="1"/>
  <c r="J125"/>
  <c r="AK125" s="1"/>
  <c r="J127"/>
  <c r="AK127" s="1"/>
  <c r="J129"/>
  <c r="AK129" s="1"/>
  <c r="J131"/>
  <c r="AK131" s="1"/>
  <c r="J133"/>
  <c r="AK133" s="1"/>
  <c r="J135"/>
  <c r="AK135" s="1"/>
  <c r="J137"/>
  <c r="AK137" s="1"/>
  <c r="J139"/>
  <c r="AK139" s="1"/>
  <c r="J141"/>
  <c r="AK141" s="1"/>
  <c r="J143"/>
  <c r="AK143" s="1"/>
  <c r="J145"/>
  <c r="AK145" s="1"/>
  <c r="J147"/>
  <c r="AK147" s="1"/>
  <c r="J149"/>
  <c r="AK149" s="1"/>
  <c r="J151"/>
  <c r="AK151" s="1"/>
  <c r="J153"/>
  <c r="AK153" s="1"/>
  <c r="J155"/>
  <c r="AK155" s="1"/>
  <c r="J157"/>
  <c r="AK157" s="1"/>
  <c r="J159"/>
  <c r="AK159" s="1"/>
  <c r="J161"/>
  <c r="AK161" s="1"/>
  <c r="J163"/>
  <c r="AK163" s="1"/>
  <c r="J165"/>
  <c r="AK165" s="1"/>
  <c r="J167"/>
  <c r="AK167" s="1"/>
  <c r="J169"/>
  <c r="AK169" s="1"/>
  <c r="J171"/>
  <c r="AK171" s="1"/>
  <c r="J173"/>
  <c r="AK173" s="1"/>
  <c r="J175"/>
  <c r="AK175" s="1"/>
  <c r="J177"/>
  <c r="AK177" s="1"/>
  <c r="J179"/>
  <c r="AK179" s="1"/>
  <c r="J181"/>
  <c r="AK181" s="1"/>
  <c r="J183"/>
  <c r="AK183" s="1"/>
  <c r="J185"/>
  <c r="AK185" s="1"/>
  <c r="J187"/>
  <c r="AK187" s="1"/>
  <c r="J189"/>
  <c r="AK189" s="1"/>
  <c r="J191"/>
  <c r="AK191" s="1"/>
  <c r="J193"/>
  <c r="AK193" s="1"/>
  <c r="J195"/>
  <c r="AK195" s="1"/>
  <c r="J197"/>
  <c r="AK197" s="1"/>
  <c r="J199"/>
  <c r="AK199" s="1"/>
  <c r="J201"/>
  <c r="AK201" s="1"/>
  <c r="J203"/>
  <c r="AK203" s="1"/>
  <c r="J205"/>
  <c r="AK205" s="1"/>
  <c r="J207"/>
  <c r="AK207" s="1"/>
  <c r="J209"/>
  <c r="AK209" s="1"/>
  <c r="J211"/>
  <c r="AK211" s="1"/>
  <c r="J213"/>
  <c r="AK213" s="1"/>
  <c r="J215"/>
  <c r="AK215" s="1"/>
  <c r="J217"/>
  <c r="AK217" s="1"/>
  <c r="J219"/>
  <c r="AK219" s="1"/>
  <c r="J221"/>
  <c r="AK221" s="1"/>
  <c r="J223"/>
  <c r="AK223" s="1"/>
  <c r="J225"/>
  <c r="AK225" s="1"/>
  <c r="J227"/>
  <c r="AK227" s="1"/>
  <c r="J229"/>
  <c r="AK229" s="1"/>
  <c r="J231"/>
  <c r="AK231" s="1"/>
  <c r="J233"/>
  <c r="AK233" s="1"/>
  <c r="J235"/>
  <c r="AK235" s="1"/>
  <c r="J237"/>
  <c r="AK237" s="1"/>
  <c r="J239"/>
  <c r="AK239" s="1"/>
  <c r="J241"/>
  <c r="AK241" s="1"/>
  <c r="J243"/>
  <c r="AK243" s="1"/>
  <c r="J245"/>
  <c r="AK245" s="1"/>
  <c r="J247"/>
  <c r="AK247" s="1"/>
  <c r="J249"/>
  <c r="AK249" s="1"/>
  <c r="J251"/>
  <c r="AK251" s="1"/>
  <c r="J253"/>
  <c r="AK253" s="1"/>
  <c r="J255"/>
  <c r="AK255" s="1"/>
  <c r="J257"/>
  <c r="AK257" s="1"/>
  <c r="J259"/>
  <c r="AK259" s="1"/>
  <c r="J261"/>
  <c r="AK261" s="1"/>
  <c r="J263"/>
  <c r="AK263" s="1"/>
  <c r="J265"/>
  <c r="AK265" s="1"/>
  <c r="J267"/>
  <c r="AK267" s="1"/>
  <c r="J269"/>
  <c r="AK269" s="1"/>
  <c r="J271"/>
  <c r="AK271" s="1"/>
  <c r="J273"/>
  <c r="AK273" s="1"/>
  <c r="J275"/>
  <c r="AK275" s="1"/>
  <c r="J277"/>
  <c r="AK277" s="1"/>
  <c r="J279"/>
  <c r="AK279" s="1"/>
  <c r="J281"/>
  <c r="AK281" s="1"/>
  <c r="J283"/>
  <c r="AK283" s="1"/>
  <c r="J285"/>
  <c r="AK285" s="1"/>
  <c r="J287"/>
  <c r="AK287" s="1"/>
  <c r="J289"/>
  <c r="AK289" s="1"/>
  <c r="J291"/>
  <c r="AK291" s="1"/>
  <c r="J293"/>
  <c r="AK293" s="1"/>
  <c r="J295"/>
  <c r="AK295" s="1"/>
  <c r="J297"/>
  <c r="AK297" s="1"/>
  <c r="J299"/>
  <c r="AK299" s="1"/>
  <c r="J301"/>
  <c r="AK301" s="1"/>
  <c r="J303"/>
  <c r="AK303" s="1"/>
  <c r="J305"/>
  <c r="AK305" s="1"/>
  <c r="J307"/>
  <c r="AK307" s="1"/>
  <c r="J309"/>
  <c r="AK309" s="1"/>
  <c r="J311"/>
  <c r="AK311" s="1"/>
  <c r="J313"/>
  <c r="AK313" s="1"/>
  <c r="J315"/>
  <c r="AK315" s="1"/>
  <c r="J317"/>
  <c r="AK317" s="1"/>
  <c r="J319"/>
  <c r="AK319" s="1"/>
  <c r="J321"/>
  <c r="AK321" s="1"/>
  <c r="J323"/>
  <c r="AK323" s="1"/>
  <c r="J325"/>
  <c r="AK325" s="1"/>
  <c r="J327"/>
  <c r="AK327" s="1"/>
  <c r="J329"/>
  <c r="AK329" s="1"/>
  <c r="J331"/>
  <c r="AK331" s="1"/>
  <c r="J333"/>
  <c r="AK333" s="1"/>
  <c r="J335"/>
  <c r="AK335" s="1"/>
  <c r="J337"/>
  <c r="AK337" s="1"/>
  <c r="J339"/>
  <c r="AK339" s="1"/>
  <c r="J341"/>
  <c r="AK341" s="1"/>
  <c r="J343"/>
  <c r="AK343" s="1"/>
  <c r="J345"/>
  <c r="AK345" s="1"/>
  <c r="J347"/>
  <c r="AK347" s="1"/>
  <c r="J349"/>
  <c r="AK349" s="1"/>
  <c r="J351"/>
  <c r="AK351" s="1"/>
  <c r="J353"/>
  <c r="AK353" s="1"/>
  <c r="J355"/>
  <c r="AK355" s="1"/>
  <c r="J357"/>
  <c r="AK357" s="1"/>
  <c r="J359"/>
  <c r="AK359" s="1"/>
  <c r="J361"/>
  <c r="AK361" s="1"/>
  <c r="J363"/>
  <c r="AK363" s="1"/>
  <c r="J365"/>
  <c r="AK365" s="1"/>
  <c r="J367"/>
  <c r="AK367" s="1"/>
  <c r="J369"/>
  <c r="AK369" s="1"/>
  <c r="J371"/>
  <c r="AK371" s="1"/>
  <c r="J373"/>
  <c r="AK373" s="1"/>
  <c r="J375"/>
  <c r="AK375" s="1"/>
  <c r="J377"/>
  <c r="AK377" s="1"/>
  <c r="J379"/>
  <c r="AK379" s="1"/>
  <c r="J381"/>
  <c r="AK381" s="1"/>
  <c r="J383"/>
  <c r="AK383" s="1"/>
  <c r="J385"/>
  <c r="AK385" s="1"/>
  <c r="J387"/>
  <c r="AK387" s="1"/>
  <c r="J389"/>
  <c r="AK389" s="1"/>
  <c r="J391"/>
  <c r="AK391" s="1"/>
  <c r="J393"/>
  <c r="AK393" s="1"/>
  <c r="J395"/>
  <c r="AK395" s="1"/>
  <c r="J397"/>
  <c r="AK397" s="1"/>
  <c r="J399"/>
  <c r="AK399" s="1"/>
  <c r="J401"/>
  <c r="AK401" s="1"/>
  <c r="J403"/>
  <c r="AK403" s="1"/>
  <c r="J405"/>
  <c r="AK405" s="1"/>
  <c r="J407"/>
  <c r="AK407" s="1"/>
  <c r="J409"/>
  <c r="AK409" s="1"/>
  <c r="J411"/>
  <c r="AK411" s="1"/>
  <c r="J413"/>
  <c r="AK413" s="1"/>
  <c r="J415"/>
  <c r="AK415" s="1"/>
  <c r="J417"/>
  <c r="AK417" s="1"/>
  <c r="J419"/>
  <c r="AK419" s="1"/>
  <c r="J421"/>
  <c r="AK421" s="1"/>
  <c r="J423"/>
  <c r="AK423" s="1"/>
  <c r="J425"/>
  <c r="AK425" s="1"/>
  <c r="J427"/>
  <c r="AK427" s="1"/>
  <c r="J429"/>
  <c r="AK429" s="1"/>
  <c r="J431"/>
  <c r="AK431" s="1"/>
  <c r="J433"/>
  <c r="AK433" s="1"/>
  <c r="J435"/>
  <c r="AK435" s="1"/>
  <c r="B5" i="6"/>
  <c r="J520" i="2"/>
  <c r="AK520" s="1"/>
  <c r="J518"/>
  <c r="AK518" s="1"/>
  <c r="J516"/>
  <c r="AK516" s="1"/>
  <c r="J514"/>
  <c r="AK514" s="1"/>
  <c r="J512"/>
  <c r="AK512" s="1"/>
  <c r="J510"/>
  <c r="AK510" s="1"/>
  <c r="J508"/>
  <c r="AK508" s="1"/>
  <c r="J506"/>
  <c r="AK506" s="1"/>
  <c r="J504"/>
  <c r="AK504" s="1"/>
  <c r="J502"/>
  <c r="AK502" s="1"/>
  <c r="J500"/>
  <c r="AK500" s="1"/>
  <c r="J498"/>
  <c r="AK498" s="1"/>
  <c r="J496"/>
  <c r="AK496" s="1"/>
  <c r="J494"/>
  <c r="AK494" s="1"/>
  <c r="J492"/>
  <c r="AK492" s="1"/>
  <c r="C21" i="3"/>
  <c r="G21" s="1"/>
  <c r="J490" i="2"/>
  <c r="AK490" s="1"/>
  <c r="J488"/>
  <c r="AK488" s="1"/>
  <c r="J486"/>
  <c r="AK486" s="1"/>
  <c r="J484"/>
  <c r="AK484" s="1"/>
  <c r="J482"/>
  <c r="AK482" s="1"/>
  <c r="J480"/>
  <c r="AK480" s="1"/>
  <c r="J478"/>
  <c r="AK478" s="1"/>
  <c r="J476"/>
  <c r="AK476" s="1"/>
  <c r="J474"/>
  <c r="AK474" s="1"/>
  <c r="J472"/>
  <c r="AK472" s="1"/>
  <c r="J470"/>
  <c r="AK470" s="1"/>
  <c r="J468"/>
  <c r="AK468" s="1"/>
  <c r="D5" i="6"/>
  <c r="E12" i="3"/>
  <c r="J466" i="2"/>
  <c r="AK466" s="1"/>
  <c r="J464"/>
  <c r="AK464" s="1"/>
  <c r="J462"/>
  <c r="AK462" s="1"/>
  <c r="J460"/>
  <c r="AK460" s="1"/>
  <c r="J458"/>
  <c r="AK458" s="1"/>
  <c r="J456"/>
  <c r="AK456" s="1"/>
  <c r="J454"/>
  <c r="AK454" s="1"/>
  <c r="J452"/>
  <c r="AK452" s="1"/>
  <c r="J450"/>
  <c r="AK450" s="1"/>
  <c r="J448"/>
  <c r="AK448" s="1"/>
  <c r="J446"/>
  <c r="AK446" s="1"/>
  <c r="J444"/>
  <c r="AK444" s="1"/>
  <c r="J442"/>
  <c r="AK442" s="1"/>
  <c r="J440"/>
  <c r="AK440" s="1"/>
  <c r="J438"/>
  <c r="AK438" s="1"/>
  <c r="C23" i="3"/>
  <c r="C19"/>
  <c r="E17"/>
  <c r="E15"/>
  <c r="J534" i="4"/>
  <c r="O534"/>
  <c r="F534" s="1"/>
  <c r="N534"/>
  <c r="I455"/>
  <c r="J455" s="1"/>
  <c r="N455"/>
  <c r="J438"/>
  <c r="N438"/>
  <c r="F20" i="7"/>
  <c r="E2" i="5"/>
  <c r="F2"/>
  <c r="B4" i="6"/>
  <c r="C11" i="3"/>
  <c r="C8"/>
  <c r="C9"/>
  <c r="E10"/>
  <c r="E5"/>
  <c r="E7"/>
  <c r="D8" i="6"/>
  <c r="D7"/>
  <c r="D9"/>
  <c r="E6" i="3"/>
  <c r="D3" i="6"/>
  <c r="E4" i="3"/>
  <c r="E13"/>
  <c r="D6" i="6"/>
  <c r="O438" i="4"/>
  <c r="F438" s="1"/>
  <c r="J326"/>
  <c r="F326"/>
  <c r="J280"/>
  <c r="F280"/>
  <c r="J262"/>
  <c r="F262"/>
  <c r="J236"/>
  <c r="F236"/>
  <c r="F223"/>
  <c r="J223"/>
  <c r="F207"/>
  <c r="J207"/>
  <c r="J180"/>
  <c r="F180"/>
  <c r="F145"/>
  <c r="J145"/>
  <c r="F135"/>
  <c r="J135"/>
  <c r="F113"/>
  <c r="J113"/>
  <c r="J106"/>
  <c r="F106"/>
  <c r="F99"/>
  <c r="J99"/>
  <c r="J86"/>
  <c r="F86"/>
  <c r="F71"/>
  <c r="J71"/>
  <c r="F41"/>
  <c r="J41"/>
  <c r="F17"/>
  <c r="J17"/>
  <c r="E20" i="5"/>
  <c r="E18"/>
  <c r="E16"/>
  <c r="E14"/>
  <c r="E12"/>
  <c r="E10"/>
  <c r="E8"/>
  <c r="E6"/>
  <c r="E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E3"/>
  <c r="E7" l="1"/>
  <c r="E11"/>
  <c r="E15"/>
  <c r="E19"/>
  <c r="E23"/>
  <c r="E5"/>
  <c r="E9"/>
  <c r="E13"/>
  <c r="E17"/>
  <c r="E21"/>
  <c r="D6" i="7"/>
  <c r="G6" i="3"/>
  <c r="D15" i="7"/>
  <c r="G13" i="3"/>
  <c r="D2" i="6"/>
  <c r="E2" s="1"/>
  <c r="D5" i="7"/>
  <c r="G5" i="3"/>
  <c r="B9" i="7"/>
  <c r="B11"/>
  <c r="G15" i="3"/>
  <c r="B14" i="7"/>
  <c r="B15"/>
  <c r="B2" i="6"/>
  <c r="C3" s="1"/>
  <c r="B10" i="7"/>
  <c r="D14"/>
  <c r="G19" i="3"/>
  <c r="D8" i="7"/>
  <c r="G8" i="3"/>
  <c r="E6" i="6"/>
  <c r="E9"/>
  <c r="E8"/>
  <c r="E5"/>
  <c r="J448" i="4"/>
  <c r="J460"/>
  <c r="C9" i="6"/>
  <c r="C7"/>
  <c r="E4"/>
  <c r="D4" i="7"/>
  <c r="E3" i="3"/>
  <c r="G4"/>
  <c r="D10" i="7"/>
  <c r="G7" i="3"/>
  <c r="D7" i="7"/>
  <c r="G10" i="3"/>
  <c r="B8" i="7"/>
  <c r="G17" i="3"/>
  <c r="D12" i="7"/>
  <c r="G12" i="3"/>
  <c r="B4" i="7"/>
  <c r="C3" i="3"/>
  <c r="B6" i="7"/>
  <c r="G14" i="3"/>
  <c r="B5" i="7"/>
  <c r="B7"/>
  <c r="D9"/>
  <c r="G9" i="3"/>
  <c r="G23"/>
  <c r="D11" i="7"/>
  <c r="G11" i="3"/>
  <c r="B12" i="7"/>
  <c r="F18"/>
  <c r="E7" i="6"/>
  <c r="F7" s="1"/>
  <c r="C4"/>
  <c r="C5"/>
  <c r="F448" i="4"/>
  <c r="F460"/>
  <c r="C6" i="6"/>
  <c r="C8"/>
  <c r="B17" i="7"/>
  <c r="D17"/>
  <c r="B19" l="1"/>
  <c r="F9"/>
  <c r="F12"/>
  <c r="F4"/>
  <c r="C2" i="6"/>
  <c r="C10"/>
  <c r="F10" s="1"/>
  <c r="F5" i="7"/>
  <c r="F15"/>
  <c r="F6"/>
  <c r="F5" i="6"/>
  <c r="F9"/>
  <c r="E3"/>
  <c r="F3" s="1"/>
  <c r="F17" i="7"/>
  <c r="D19"/>
  <c r="F11"/>
  <c r="B3"/>
  <c r="C2" i="3"/>
  <c r="F7" i="7"/>
  <c r="F10"/>
  <c r="D3"/>
  <c r="G3" i="3"/>
  <c r="E2"/>
  <c r="F3" s="1"/>
  <c r="F8" i="7"/>
  <c r="F14"/>
  <c r="D16"/>
  <c r="B16"/>
  <c r="F4" i="6"/>
  <c r="F8"/>
  <c r="F6"/>
  <c r="F3" i="7" l="1"/>
  <c r="D13"/>
  <c r="B2"/>
  <c r="D2" i="3"/>
  <c r="D25"/>
  <c r="D16"/>
  <c r="D18"/>
  <c r="D22"/>
  <c r="D20"/>
  <c r="D24"/>
  <c r="D14"/>
  <c r="D9"/>
  <c r="D11"/>
  <c r="D15"/>
  <c r="D5"/>
  <c r="D10"/>
  <c r="D21"/>
  <c r="D19"/>
  <c r="D13"/>
  <c r="D7"/>
  <c r="D17"/>
  <c r="D8"/>
  <c r="D4"/>
  <c r="D6"/>
  <c r="D12"/>
  <c r="D23"/>
  <c r="C19" i="7"/>
  <c r="C16"/>
  <c r="H3" i="3"/>
  <c r="F16" i="7"/>
  <c r="D2"/>
  <c r="G16" s="1"/>
  <c r="F2" i="3"/>
  <c r="G2"/>
  <c r="F25"/>
  <c r="H25"/>
  <c r="H18"/>
  <c r="H24"/>
  <c r="F22"/>
  <c r="H16"/>
  <c r="H20"/>
  <c r="H21"/>
  <c r="F21"/>
  <c r="F18"/>
  <c r="F24"/>
  <c r="H22"/>
  <c r="F16"/>
  <c r="F20"/>
  <c r="F6"/>
  <c r="H13"/>
  <c r="H5"/>
  <c r="H15"/>
  <c r="H19"/>
  <c r="H8"/>
  <c r="H4"/>
  <c r="F7"/>
  <c r="H10"/>
  <c r="H17"/>
  <c r="F12"/>
  <c r="F14"/>
  <c r="H9"/>
  <c r="H23"/>
  <c r="F11"/>
  <c r="H6"/>
  <c r="F13"/>
  <c r="F5"/>
  <c r="F15"/>
  <c r="F19"/>
  <c r="F8"/>
  <c r="F4"/>
  <c r="H7"/>
  <c r="F10"/>
  <c r="F17"/>
  <c r="H12"/>
  <c r="H14"/>
  <c r="F9"/>
  <c r="F23"/>
  <c r="H11"/>
  <c r="B13" i="7"/>
  <c r="B22" s="1"/>
  <c r="C3"/>
  <c r="F19"/>
  <c r="D21"/>
  <c r="D22"/>
  <c r="E19"/>
  <c r="G19"/>
  <c r="D3" i="3"/>
  <c r="E2" i="7" l="1"/>
  <c r="E20"/>
  <c r="G20"/>
  <c r="D23"/>
  <c r="D24"/>
  <c r="D25"/>
  <c r="D26"/>
  <c r="F2"/>
  <c r="G18"/>
  <c r="E18"/>
  <c r="E9"/>
  <c r="G12"/>
  <c r="E4"/>
  <c r="G5"/>
  <c r="E15"/>
  <c r="G6"/>
  <c r="G17"/>
  <c r="E11"/>
  <c r="E7"/>
  <c r="G10"/>
  <c r="G8"/>
  <c r="G14"/>
  <c r="G9"/>
  <c r="E12"/>
  <c r="G4"/>
  <c r="E5"/>
  <c r="G15"/>
  <c r="E6"/>
  <c r="E17"/>
  <c r="G11"/>
  <c r="G7"/>
  <c r="E10"/>
  <c r="E8"/>
  <c r="E14"/>
  <c r="C2"/>
  <c r="B23"/>
  <c r="B24"/>
  <c r="B25"/>
  <c r="B26"/>
  <c r="C20"/>
  <c r="C18"/>
  <c r="C17"/>
  <c r="C5"/>
  <c r="C11"/>
  <c r="C14"/>
  <c r="C6"/>
  <c r="C15"/>
  <c r="C7"/>
  <c r="C4"/>
  <c r="C9"/>
  <c r="C12"/>
  <c r="C8"/>
  <c r="C10"/>
  <c r="E16"/>
  <c r="E3"/>
  <c r="C13"/>
  <c r="B27"/>
  <c r="F13"/>
  <c r="D27"/>
  <c r="E13"/>
  <c r="G13"/>
  <c r="B21"/>
  <c r="G3"/>
</calcChain>
</file>

<file path=xl/sharedStrings.xml><?xml version="1.0" encoding="utf-8"?>
<sst xmlns="http://schemas.openxmlformats.org/spreadsheetml/2006/main" count="7299" uniqueCount="1727">
  <si>
    <t>Cadeia</t>
  </si>
  <si>
    <t>Cod Cadeia</t>
  </si>
  <si>
    <t>Obs. 4: Na Tabela Principal, as variáveis "Cód1 Ativ", "Cód2 Ativ" e "Cód3 Ativ" foram organizadas segundo a tabela abaixo seguido da ordem em que a atividade se encontra na cadeia segundo a variável "Num Ativ Urb". Ex. RECONDICIONAMENTO DE PNEUMÁTICOS - Cód1 Ativ = 21.5 (ou seja, pertence a cadeia SPF e é a quinta atividade desta cadeia, segundo a ordem do "Num Ativ Urb"), Cód2 Ativ = 15.11 (esta atividade também faz parte da cadeia Transporte e Logística e é a décima primeira atividade desta cadeia), Cód3 Ativ = 17.108 (além das duas cadeias anteriores esta atividade também pertence a cadeia Multi-Cadeia e é a centésima oitava atividade desta cadeia)</t>
  </si>
  <si>
    <t>Obs.3: AmoCac é a região de estudo em que pertencem os municípios da AMOP (Associações dos Municípios do Oeste do Paraná) e Caceiopar (Coordenadoria das Associações Comerciais e Empresariais do Oeste do Paraná).</t>
  </si>
  <si>
    <t>Obs.2: Para calcular os QLs utilizaremos o TOTAL URBANO, devido os trabalhadores da agropecuária não serem confiáveis por não possuírem carteira assinada.</t>
  </si>
  <si>
    <t>ETT = emprego total de toda região.</t>
  </si>
  <si>
    <t>EiT = emprego do setor i de toda região;</t>
  </si>
  <si>
    <t>ETj = emprego total (em todos os setores considerados) na região j;</t>
  </si>
  <si>
    <t>Eij = emprego do setor i na região j;</t>
  </si>
  <si>
    <t>QL = (Eij/ETj) / (EiT/ETT) = (Eij/EiT) / (ETj/ETT)</t>
  </si>
  <si>
    <t>Obs.1: O Quociente Locacional (QL) busca expressar a importância comparativa de um segmento produtivo para uma região vis-à-vis à macrorregião na qual aquela está inserida. Mais especificamente, ele busca traduzir “quantas vezes mais” (ou menos) uma região se dedica a uma determinada atividade vis-à-vis ao conjunto das regiões que perfazem a macrorregião de referência. Usualmente (mas não obrigatoriamente!), utiliza-se a participação percentual do emprego num determinado setor como medida de importância ou de dedicação a uma certa atividade. Nesse caso, o QL fica definido da seguinte forma:</t>
  </si>
  <si>
    <t>Os dados foram retirados do link acima e referem-se ao ano de 2011.</t>
  </si>
  <si>
    <t>http://bi.mte.gov.br/bgcaged/login.php</t>
  </si>
  <si>
    <t>RAIS (Relação Anual de Informações Sociais)</t>
  </si>
  <si>
    <t>Fonte de dados brutos:</t>
  </si>
  <si>
    <t>Total</t>
  </si>
  <si>
    <t>Gov Propulsivo</t>
  </si>
  <si>
    <t>Administração pública</t>
  </si>
  <si>
    <t>Outros Serv</t>
  </si>
  <si>
    <t/>
  </si>
  <si>
    <t>9.7</t>
  </si>
  <si>
    <t>ORGANISMOS INTERNACIONAIS E OUTRAS INSTITUIÇÕES EXTRATERRITORIAIS</t>
  </si>
  <si>
    <t>C Reflexo</t>
  </si>
  <si>
    <t>S P F</t>
  </si>
  <si>
    <t>21.62</t>
  </si>
  <si>
    <t>SERVIÇOS DOMÉSTICOS</t>
  </si>
  <si>
    <t>21.61</t>
  </si>
  <si>
    <t>OUTRAS ATIVIDADES DE SERVIÇOS PESSOAIS, NÃO ESPECIFICADAS ANTERIORMENTE</t>
  </si>
  <si>
    <t>ATIVIDADES DE MANUTENÇÃO DO FÍSICO CORPORAL</t>
  </si>
  <si>
    <t>21.60</t>
  </si>
  <si>
    <t>ATIVIDADES FUNERÁRIAS E SERVIÇOS RELACIONADOS</t>
  </si>
  <si>
    <t>21.59</t>
  </si>
  <si>
    <t>CABELEIREIROS E OUTROS TRATAMENTOS DE BELEZA</t>
  </si>
  <si>
    <t>21.58</t>
  </si>
  <si>
    <t>LAVANDERIAS E TINTURARIAS</t>
  </si>
  <si>
    <t>TrS Propulsivo</t>
  </si>
  <si>
    <t>Turismo e Lazer</t>
  </si>
  <si>
    <t>21.70</t>
  </si>
  <si>
    <t>8.9</t>
  </si>
  <si>
    <t>OUTRAS ATIVIDADES RELACIONADAS AO LAZER</t>
  </si>
  <si>
    <t>8.17</t>
  </si>
  <si>
    <t>21.57</t>
  </si>
  <si>
    <t>ATIVIDADES DESPORTIVAS</t>
  </si>
  <si>
    <t>8.8</t>
  </si>
  <si>
    <t>ATIVIDADES DE JARDINS BOTÂNICOS, ZOOLÓGICOS, PARQUES NACIONAIS E RESERVAS ECOLÓGICAS</t>
  </si>
  <si>
    <t>ATIVIDADES DE MUSEUS E DE CONSERVAÇÃO DO PATRIMÔNIO HISTÓRICO</t>
  </si>
  <si>
    <t>ATIVIDADES DE BIBLIOTECAS E ARQUIVOS</t>
  </si>
  <si>
    <t>Gen Reflexo</t>
  </si>
  <si>
    <t>Comunicação</t>
  </si>
  <si>
    <t>19.4</t>
  </si>
  <si>
    <t>ATIVIDADES DE AGÊNCIAS DE NOTÍCIAS</t>
  </si>
  <si>
    <t>21.69</t>
  </si>
  <si>
    <t>8.7</t>
  </si>
  <si>
    <t>OUTRAS ATIVIDADES DE ESPETÁCULOS, NÃO ESPECIFICADAS ANTERIORMENTE</t>
  </si>
  <si>
    <t>21.68</t>
  </si>
  <si>
    <t>8.6</t>
  </si>
  <si>
    <t>GESTÃO DE SALAS DE ESPETÁCULOS</t>
  </si>
  <si>
    <t>21.67</t>
  </si>
  <si>
    <t>8.5</t>
  </si>
  <si>
    <t>ATIVIDADES DE TEATRO, MÚSICA E OUTRAS ATIVIDADES ARTÍSTICAS E LITERÁRIAS</t>
  </si>
  <si>
    <t>19.3</t>
  </si>
  <si>
    <t>ATIVIDADES DE TELEVISÃO</t>
  </si>
  <si>
    <t>19.2</t>
  </si>
  <si>
    <t>ATIVIDADES DE RÁDIO</t>
  </si>
  <si>
    <t>21.66</t>
  </si>
  <si>
    <t>8.4</t>
  </si>
  <si>
    <t>PROJEÇÃO DE FILMES E DE VÍDEOS</t>
  </si>
  <si>
    <t>DISTRIBUIÇÃO DE FILMES E DE VÍDEOS</t>
  </si>
  <si>
    <t>S P E</t>
  </si>
  <si>
    <t>Edit Graf e Audio</t>
  </si>
  <si>
    <t>11.24</t>
  </si>
  <si>
    <t>21.56</t>
  </si>
  <si>
    <t>PRODUÇÃO DE FILMES CINEMATOGRÁFICOS E FITAS DE VÍDEO</t>
  </si>
  <si>
    <t>S O S</t>
  </si>
  <si>
    <t>18.7</t>
  </si>
  <si>
    <t>OUTRAS ATIVIDADES ASSOCIATIVAS, NÃO ESPECIFICADAS ANTERIORMENTE</t>
  </si>
  <si>
    <t>18.6</t>
  </si>
  <si>
    <t>ATIVIDADES DE ORGANIZAÇÕES POLÍTICAS</t>
  </si>
  <si>
    <t>18.5</t>
  </si>
  <si>
    <t>ATIVIDADES DE ORGANIZAÇÕES RELIGIOSAS</t>
  </si>
  <si>
    <t>18.4</t>
  </si>
  <si>
    <t>ATIVIDADES DE ORGANIZAÇÕES SINDICAIS</t>
  </si>
  <si>
    <t>18.3</t>
  </si>
  <si>
    <t>ATIVIDADES DE ORGANIZAÇÕES PROFISSIONAIS</t>
  </si>
  <si>
    <t>18.2</t>
  </si>
  <si>
    <t>ATIVIDADES DE ORGANIZAÇÕES EMPRESARIAIS E PATRONAIS</t>
  </si>
  <si>
    <t>SIUP Local</t>
  </si>
  <si>
    <t>SIUP</t>
  </si>
  <si>
    <t>20.2</t>
  </si>
  <si>
    <t>LIMPEZA URBANA E ESGOTO E ATIVIDADES RELACIONADAS</t>
  </si>
  <si>
    <t>Adm Pública</t>
  </si>
  <si>
    <t>9.6</t>
  </si>
  <si>
    <t>SERVIÇOS SOCIAIS SEM ALOJAMENTO</t>
  </si>
  <si>
    <t>18.1</t>
  </si>
  <si>
    <t>SERVIÇOS SOCIAIS COM ALOJAMENTO</t>
  </si>
  <si>
    <t>X Propulsiva</t>
  </si>
  <si>
    <t>Prot Anim Agroal</t>
  </si>
  <si>
    <t>21.65</t>
  </si>
  <si>
    <t>1.12</t>
  </si>
  <si>
    <t>SERVIÇOS VETERINÁRIOS</t>
  </si>
  <si>
    <t>Mista</t>
  </si>
  <si>
    <t>S P B - Saúde</t>
  </si>
  <si>
    <t>13.10</t>
  </si>
  <si>
    <t>OUTRAS ATIVIDADES RELACIONADAS COM A ATENÇÃO À SAÚDE</t>
  </si>
  <si>
    <t>13.9</t>
  </si>
  <si>
    <t>ATIVIDADES DE OUTROS PROFISSIONAIS DA ÁREA DE SAÚDE</t>
  </si>
  <si>
    <t>13.8</t>
  </si>
  <si>
    <t>ATIVIDADES DE SERVIÇOS DE COMPLEMENTAÇÃO DIAGNÓSTICA OU TERAPÊUTICA</t>
  </si>
  <si>
    <t>13.7</t>
  </si>
  <si>
    <t>ATIVIDADES DE ATENÇÃO AMBULATORIAL</t>
  </si>
  <si>
    <t>13.6</t>
  </si>
  <si>
    <t>ATIVIDADES DE ATENDIMENTO A URGÊNCIAS E EMERGÊNCIAS</t>
  </si>
  <si>
    <t>13.5</t>
  </si>
  <si>
    <t>ATIVIDADES DE ATENDIMENTO HOSPITALAR</t>
  </si>
  <si>
    <t>S P B - Educação</t>
  </si>
  <si>
    <t>12.13</t>
  </si>
  <si>
    <t>OUTRAS ATIVIDADES DE ENSINO</t>
  </si>
  <si>
    <t>EDUCAÇÃO PROFISSIONAL DE NÍVEL TECNOLÓGICO</t>
  </si>
  <si>
    <t>12.12</t>
  </si>
  <si>
    <t>EDUCAÇÃO PROFISSIONAL DE NÍVEL TÉCNICO</t>
  </si>
  <si>
    <t>12.11</t>
  </si>
  <si>
    <t>EDUCAÇÃO SUPERIOR PÓSGRADUAÇÃO E EXTENSÃO</t>
  </si>
  <si>
    <t>12.10</t>
  </si>
  <si>
    <t>EDUCAÇÃO SUPERIOR GRADUAÇÃO E PÓSGRADUAÇÃO</t>
  </si>
  <si>
    <t>12.9</t>
  </si>
  <si>
    <t>EDUCAÇÃO SUPERIOR GRADUAÇÃO</t>
  </si>
  <si>
    <t>12.8</t>
  </si>
  <si>
    <t>ENSINO MÉDIO</t>
  </si>
  <si>
    <t>12.7</t>
  </si>
  <si>
    <t>ENSINO FUNDAMENTAL</t>
  </si>
  <si>
    <t>12.6</t>
  </si>
  <si>
    <t>EDUCAÇÃO INFANTILPRÉESCOLA</t>
  </si>
  <si>
    <t>12.5</t>
  </si>
  <si>
    <t>EDUCAÇÃO INFANTILCRECHE</t>
  </si>
  <si>
    <t>9.5</t>
  </si>
  <si>
    <t>SEGURIDADE SOCIAL</t>
  </si>
  <si>
    <t>DEFESA CIVIL</t>
  </si>
  <si>
    <t>SEGURANÇA E ORDEM PÚBLICA</t>
  </si>
  <si>
    <t>9.4</t>
  </si>
  <si>
    <t>JUSTIÇA</t>
  </si>
  <si>
    <t>9.3</t>
  </si>
  <si>
    <t>DEFESA</t>
  </si>
  <si>
    <t>REGULAÇÃO DAS ATIVIDADES ECONÔMICAS</t>
  </si>
  <si>
    <t>9.2</t>
  </si>
  <si>
    <t>REGULAÇÃO DAS ATIVIDADES SOCIAIS E CULTURAIS</t>
  </si>
  <si>
    <t>9.1</t>
  </si>
  <si>
    <t>ADMINISTRAÇÃO PÚBLICA EM GERAL</t>
  </si>
  <si>
    <t>11.23</t>
  </si>
  <si>
    <t>OUTRAS ATIVIDADES DE SERVIÇOS PRESTADOS PRINCIPALMENTE ÀS EMPRESAS, NÃO ESPECIFICADAS ANTERIORMENTE</t>
  </si>
  <si>
    <t>Multi-cadeia</t>
  </si>
  <si>
    <t>17.96</t>
  </si>
  <si>
    <t>ATIVIDADES DE ENVASAMENTO E EMPACOTAMENTO, POR CONTA DE TERCEIROS</t>
  </si>
  <si>
    <t>21.55</t>
  </si>
  <si>
    <t>ATIVIDADES FOTOGRÁFICAS</t>
  </si>
  <si>
    <t>21.54</t>
  </si>
  <si>
    <t>ATIVIDADES DE IMUNIZAÇÃO, HIGIENIZAÇÃO E DE LIMPEZA EM PRÉDIOS E EM DOMICÍLIOS</t>
  </si>
  <si>
    <t>17.95</t>
  </si>
  <si>
    <t>ATIVIDADES DE INVESTIGAÇÃO, VIGILÂNCIA E SEGURANÇA</t>
  </si>
  <si>
    <t>11.22</t>
  </si>
  <si>
    <t>SELEÇÃO, AGENCIAMENTO E LOCAÇÃO DE MÃODEOBRA</t>
  </si>
  <si>
    <t>11.21</t>
  </si>
  <si>
    <t>PUBLICIDADE</t>
  </si>
  <si>
    <t>Farmacêutica</t>
  </si>
  <si>
    <t>Serv Ind Privados</t>
  </si>
  <si>
    <t>7.4</t>
  </si>
  <si>
    <t>17.94</t>
  </si>
  <si>
    <t>ENSAIOS DE MATERIAIS E DE PRODUTOS</t>
  </si>
  <si>
    <t>Cons Civil</t>
  </si>
  <si>
    <t>10.32</t>
  </si>
  <si>
    <t>SERVIÇOS DE ARQUITETURA E ENGENHARIA E DE ASSESSORAMENTO TÉCNICO ESPECIALIZADO</t>
  </si>
  <si>
    <t>11.20</t>
  </si>
  <si>
    <t>ATIVIDADES DE ASSESSORIA EM GESTÃO EMPRESARIAL</t>
  </si>
  <si>
    <t>Sist Financeiro</t>
  </si>
  <si>
    <t>17.93</t>
  </si>
  <si>
    <t>GESTÃO DE PARTICIPAÇÕES SOCIETÁRIAS (HOLDINGS)</t>
  </si>
  <si>
    <t>11.19</t>
  </si>
  <si>
    <t>PESQUISAS DE MERCADO E DE OPINIÃO PÚBLICA</t>
  </si>
  <si>
    <t>11.18</t>
  </si>
  <si>
    <t>ATIVIDADES DE CONTABILIDADE E AUDITORIA</t>
  </si>
  <si>
    <t>17.92</t>
  </si>
  <si>
    <t>ATIVIDADES JURÍDICAS</t>
  </si>
  <si>
    <t>12.4</t>
  </si>
  <si>
    <t>PESQUISA E DESENVOLVIMENTO DAS CIÊNCIAS SOCIAIS E HUMANAS</t>
  </si>
  <si>
    <t>12.3</t>
  </si>
  <si>
    <t>PESQUISA E DESENVOLVIMENTO DAS CIÊNCIAS FÍSICAS E NATURAIS</t>
  </si>
  <si>
    <t>11.17</t>
  </si>
  <si>
    <t>OUTRAS ATIVIDADES DE INFORMÁTICA, NÃO ESPECIFICADAS ANTERIORMENTE</t>
  </si>
  <si>
    <t>11.16</t>
  </si>
  <si>
    <t>MANUTENÇÃO E REPARAÇÃO DE MÁQUINAS DE ESCRITÓRIO E DE INFORMÁTICA</t>
  </si>
  <si>
    <t>11.15</t>
  </si>
  <si>
    <t>ATIVIDADES DE BANCO DE DADOS E DISTRIBUIÇÃO ONLINE DE CONTEÚDO ELETRÔNICO</t>
  </si>
  <si>
    <t xml:space="preserve">SPE </t>
  </si>
  <si>
    <t>17.91</t>
  </si>
  <si>
    <t>PROCESSAMENTO DE DADOS</t>
  </si>
  <si>
    <t>17.90</t>
  </si>
  <si>
    <t>DESENVOLVIMENTO DE SOFTWARES SOB ENCOMENDA E OUTRAS CONSULTORIAS EM SOFTWARE</t>
  </si>
  <si>
    <t>11.14</t>
  </si>
  <si>
    <t>DESENVOLVIMENTO E EDIÇÃO DE SOFTWARES PRONTOS PARA USO</t>
  </si>
  <si>
    <t>11.13</t>
  </si>
  <si>
    <t>CONSULTORIA EM HARDWARE</t>
  </si>
  <si>
    <t>21.53</t>
  </si>
  <si>
    <t>ALUGUEL DE OBJETOS PESSOAIS E DOMÉSTICOS</t>
  </si>
  <si>
    <t>11.12</t>
  </si>
  <si>
    <t>ALUGUEL DE MÁQUINAS E EQUIPAMENTOS DE OUTROS TIPOS, NÃO ESPECIFICADOS ANTERIORMENTE</t>
  </si>
  <si>
    <t>11.11</t>
  </si>
  <si>
    <t>ALUGUEL DE MÁQUINAS E EQUIPAMENTOS PARA ESCRITÓRIOS</t>
  </si>
  <si>
    <t>10.31</t>
  </si>
  <si>
    <t>ALUGUEL DE MÁQUINAS E EQUIPAMENTOS PARA CONSTRUÇÃO E ENGENHARIA CIVIL</t>
  </si>
  <si>
    <t>Insumo Industrial Agrícola</t>
  </si>
  <si>
    <t>2.9</t>
  </si>
  <si>
    <t>ALUGUEL DE MÁQUINAS E EQUIPAMENTOS AGRÍCOLAS</t>
  </si>
  <si>
    <t>ALUGUEL DE AERONAVES</t>
  </si>
  <si>
    <t>ALUGUEL DE EMBARCAÇÕES</t>
  </si>
  <si>
    <t>17.89</t>
  </si>
  <si>
    <t>ALUGUEL DE OUTROS MEIOS DE TRANSPORTE TERRESTRE</t>
  </si>
  <si>
    <t>C reflexo</t>
  </si>
  <si>
    <t>21.71</t>
  </si>
  <si>
    <t>8.16</t>
  </si>
  <si>
    <t>17.88</t>
  </si>
  <si>
    <t>ALUGUEL DE AUTOMÓVEIS</t>
  </si>
  <si>
    <t>21.52</t>
  </si>
  <si>
    <t>CONDOMÍNIOS PREDIAIS</t>
  </si>
  <si>
    <t>21.51</t>
  </si>
  <si>
    <t>ADMINISTRAÇÃO DE IMÓVEIS POR CONTA DE TERCEIROS</t>
  </si>
  <si>
    <t>17.87</t>
  </si>
  <si>
    <t>CORRETAGEM E AVALIAÇÃO DE IMÓVEIS</t>
  </si>
  <si>
    <t>17.86</t>
  </si>
  <si>
    <t>ALUGUEL DE IMÓVEIS</t>
  </si>
  <si>
    <t>17.85</t>
  </si>
  <si>
    <t>INCORPORAÇÃO E COMPRA E VENDA DE IMÓVEIS</t>
  </si>
  <si>
    <t>17.84</t>
  </si>
  <si>
    <t>ATIVIDADES AUXILIARES DOS SEGUROS E DA PREVIDÊNCIA COMPLEMENTAR</t>
  </si>
  <si>
    <t>17.83</t>
  </si>
  <si>
    <t>OUTRAS ATIVIDADES AUXILIARES DA INTERMEDIAÇÃO FINANCEIRA, NÃO ESPECIFICADAS ANTERIORMENTE</t>
  </si>
  <si>
    <t>17.82</t>
  </si>
  <si>
    <t>ATIVIDADES DE INTERMEDIÁRIOS EM TRANSAÇÕES DE TÍTULOS E VALORES MOBILIÁRIOS</t>
  </si>
  <si>
    <t>ADMINISTRAÇÃO DE MERCADOS BURSÁTEIS</t>
  </si>
  <si>
    <t>13.4</t>
  </si>
  <si>
    <t>PLANOS DE SAÚDE</t>
  </si>
  <si>
    <t>17.81</t>
  </si>
  <si>
    <t>PREVIDÊNCIA COMPLEMENTAR ABERTA</t>
  </si>
  <si>
    <t>PREVIDÊNCIA COMPLEMENTAR FECHADA</t>
  </si>
  <si>
    <t>RESSEGUROS</t>
  </si>
  <si>
    <t>17.80</t>
  </si>
  <si>
    <t>SEGUROS NÃOVIDA</t>
  </si>
  <si>
    <t>17.79</t>
  </si>
  <si>
    <t>SEGUROS DE VIDA</t>
  </si>
  <si>
    <t>17.78</t>
  </si>
  <si>
    <t>OUTRAS ATIVIDADES DE INTERMEDIAÇÃO FINANCEIRA, NÃO ESPECIFICADAS ANTERIORMENTE</t>
  </si>
  <si>
    <t>17.77</t>
  </si>
  <si>
    <t>GESTÃO DE ATIVOS INTANGÍVEIS NÃO FINANCEIROS</t>
  </si>
  <si>
    <t>SOCIEDADES DE CAPITALIZAÇÃO</t>
  </si>
  <si>
    <t>FUNDOS DE INVESTIMENTO</t>
  </si>
  <si>
    <t>17.76</t>
  </si>
  <si>
    <t>OUTRAS ATIVIDADES DE CONCESSÃO DE CRÉDITO</t>
  </si>
  <si>
    <t>AGÊNCIAS DE FOMENTO</t>
  </si>
  <si>
    <t>17.75</t>
  </si>
  <si>
    <t>SOCIEDADES DE CRÉDITO, FINANCIAMENTO E INVESTIMENTO</t>
  </si>
  <si>
    <t>17.74</t>
  </si>
  <si>
    <t>CRÉDITO IMOBILIÁRIO</t>
  </si>
  <si>
    <t>BANCOS DE DESENVOLVIMENTO</t>
  </si>
  <si>
    <t>BANCOS DE INVESTIMENTO</t>
  </si>
  <si>
    <t>BANCOS MÚLTIPLOS (SEM CARTEIRA COMERCIAL)</t>
  </si>
  <si>
    <t>2.11</t>
  </si>
  <si>
    <t>17.73</t>
  </si>
  <si>
    <t>CRÉDITO COOPERATIVO</t>
  </si>
  <si>
    <t>17.72</t>
  </si>
  <si>
    <t>CAIXAS ECONÔMICAS</t>
  </si>
  <si>
    <t>17.71</t>
  </si>
  <si>
    <t>BANCOS MÚLTIPLOS (COM CARTEIRA COMERCIAL)</t>
  </si>
  <si>
    <t>BANCOS COMERCIAIS</t>
  </si>
  <si>
    <t>BANCO CENTRAL</t>
  </si>
  <si>
    <t>19.1</t>
  </si>
  <si>
    <t>TELECOMUNICAÇÕES</t>
  </si>
  <si>
    <t>Transporte e Logística</t>
  </si>
  <si>
    <t>Transp e Logística</t>
  </si>
  <si>
    <t>2.21</t>
  </si>
  <si>
    <t>17.107</t>
  </si>
  <si>
    <t>15.10</t>
  </si>
  <si>
    <t>ATIVIDADES DE MALOTE E ENTREGA</t>
  </si>
  <si>
    <t>17.70</t>
  </si>
  <si>
    <t>ATIVIDADES DE CORREIO NACIONAL</t>
  </si>
  <si>
    <t>2.20</t>
  </si>
  <si>
    <t>17.106</t>
  </si>
  <si>
    <t>15.9</t>
  </si>
  <si>
    <t>ATIVIDADES RELACIONADAS À ORGANIZAÇÃO DO TRANSPORTE DE CARGAS</t>
  </si>
  <si>
    <t>8.3</t>
  </si>
  <si>
    <t>ATIVIDADES DE AGÊNCIAS DE VIAGENS E ORGANIZADORES DE VIAGEM</t>
  </si>
  <si>
    <t>17.69</t>
  </si>
  <si>
    <t>ATIVIDADES AUXILIARES DOS TRANSPORTES AÉREOS</t>
  </si>
  <si>
    <t>2.19</t>
  </si>
  <si>
    <t>17.105</t>
  </si>
  <si>
    <t>15.8</t>
  </si>
  <si>
    <t>ATIVIDADES AUXILIARES DOS TRANSPORTES AQUAVIÁRIOS</t>
  </si>
  <si>
    <t>2.18</t>
  </si>
  <si>
    <t>17.104</t>
  </si>
  <si>
    <t>15.7</t>
  </si>
  <si>
    <t>ATIVIDADES AUXILIARES DOS TRANSPORTES TERRESTRES</t>
  </si>
  <si>
    <t>2.17</t>
  </si>
  <si>
    <t>17.103</t>
  </si>
  <si>
    <t>15.6</t>
  </si>
  <si>
    <t>ARMAZENAMENTO E DEPÓSITOS DE CARGAS</t>
  </si>
  <si>
    <t>17.68</t>
  </si>
  <si>
    <t>CARGA E DESCARGA</t>
  </si>
  <si>
    <t>12.2</t>
  </si>
  <si>
    <t>TRANSPORTE ESPACIAL</t>
  </si>
  <si>
    <t>17.67</t>
  </si>
  <si>
    <t>TRANSPORTE AÉREO, NÃO REGULAR</t>
  </si>
  <si>
    <t>17.66</t>
  </si>
  <si>
    <t>TRANSPORTE AÉREO, REGULAR</t>
  </si>
  <si>
    <t>17.65</t>
  </si>
  <si>
    <t>TRANSPORTE AQUAVIÁRIO URBANO</t>
  </si>
  <si>
    <t>2.16</t>
  </si>
  <si>
    <t>17.102</t>
  </si>
  <si>
    <t>15.5</t>
  </si>
  <si>
    <t>TRANSPORTE POR NAVEGAÇÃO INTERIOR DE CARGA</t>
  </si>
  <si>
    <t>21.50</t>
  </si>
  <si>
    <t>TRANSPORTE POR NAVEGAÇÃO INTERIOR DE PASSAGEIROS</t>
  </si>
  <si>
    <t>TRANSPORTE MARÍTIMO DE LONGO CURSO</t>
  </si>
  <si>
    <t>2.15</t>
  </si>
  <si>
    <t>17.101</t>
  </si>
  <si>
    <t>15.4</t>
  </si>
  <si>
    <t>TRANSPORTE MARÍTIMO DE CABOTAGEM</t>
  </si>
  <si>
    <t>TRANSPORTE DUTOVIÁRIO</t>
  </si>
  <si>
    <t>21.49</t>
  </si>
  <si>
    <t>TRANSPORTE RODOVIÁRIO DE MUDANÇAS</t>
  </si>
  <si>
    <t>Talvez Farmácia</t>
  </si>
  <si>
    <t>2.14</t>
  </si>
  <si>
    <t>17.100</t>
  </si>
  <si>
    <t>15.3</t>
  </si>
  <si>
    <t>TRANSPORTE RODOVIÁRIO DE PRODUTOS PERIGOSOS</t>
  </si>
  <si>
    <t>2.13</t>
  </si>
  <si>
    <t>17.99</t>
  </si>
  <si>
    <t>15.2</t>
  </si>
  <si>
    <t>TRANSPORTE RODOVIÁRIO DE CARGAS, EM GERAL</t>
  </si>
  <si>
    <t>8.19</t>
  </si>
  <si>
    <t>21.64</t>
  </si>
  <si>
    <t>17.64</t>
  </si>
  <si>
    <t>TRANSPORTE RODOVIÁRIO DE PASSAGEIROS, NÃO REGULAR</t>
  </si>
  <si>
    <t>8.15</t>
  </si>
  <si>
    <t>21.48</t>
  </si>
  <si>
    <t>TRANSPORTE RODOVIÁRIO DE PASSAGEIROS, REGULAR, NÃO URBANO</t>
  </si>
  <si>
    <t>21.47</t>
  </si>
  <si>
    <t>TRANSPORTE RODOVIÁRIO DE PASSAGEIROS, REGULAR, URBANO</t>
  </si>
  <si>
    <t>TRANSPORTE METROVIÁRIO</t>
  </si>
  <si>
    <t>TRANSPORTE FERROVIÁRIO DE PASSAGEIROS, URBANO</t>
  </si>
  <si>
    <t>TRANSPORTE FERROVIÁRIO INTERURBANO</t>
  </si>
  <si>
    <t>Ind Alimentos</t>
  </si>
  <si>
    <t>17.63</t>
  </si>
  <si>
    <t>OUTROS SERVIÇOS DE ALIMENTAÇÃO</t>
  </si>
  <si>
    <t>17.62</t>
  </si>
  <si>
    <t>FORNECIMENTO DE COMIDA PREPARADA</t>
  </si>
  <si>
    <t>17.61</t>
  </si>
  <si>
    <t>CANTINAS (SERVIÇOS DE ALIMENTAÇÃO PRIVATIVOS)</t>
  </si>
  <si>
    <t>Avaliar peso do Turismo</t>
  </si>
  <si>
    <t>21.46</t>
  </si>
  <si>
    <t>LANCHONETES E SIMILARES</t>
  </si>
  <si>
    <t>8.14</t>
  </si>
  <si>
    <t>21.45</t>
  </si>
  <si>
    <t>RESTAURANTES E ESTABELECIMENTOS DE BEBIDAS, COM SERVIÇO COMPLETO</t>
  </si>
  <si>
    <t>8.2</t>
  </si>
  <si>
    <t>OUTROS TIPOS DE ALOJAMENTO</t>
  </si>
  <si>
    <t>8.1</t>
  </si>
  <si>
    <t>ESTABELECIMENTOS HOTELEIROS</t>
  </si>
  <si>
    <t>21.44</t>
  </si>
  <si>
    <t>REPARAÇÃO DE OUTROS OBJETOS PESSOAIS E DOMÉSTICOS</t>
  </si>
  <si>
    <t>Tex Vest e Calç</t>
  </si>
  <si>
    <t>21.43</t>
  </si>
  <si>
    <t>REPARAÇÃO DE CALÇADOS</t>
  </si>
  <si>
    <t>21.42</t>
  </si>
  <si>
    <t>REPARAÇÃO E MANUTENÇÃO DE MÁQUINAS E DE APARELHOS ELETRODOMÉSTICOS</t>
  </si>
  <si>
    <t>Comércio</t>
  </si>
  <si>
    <t>21.41</t>
  </si>
  <si>
    <t>COMÉRCIO VAREJISTA DE ARTIGOS USADOS</t>
  </si>
  <si>
    <t>8.13</t>
  </si>
  <si>
    <t>21.40</t>
  </si>
  <si>
    <t>COMÉRCIO VAREJISTA DE OUTROS PRODUTOS NÃO ESPECIFICADOS ANTERIORMENTE</t>
  </si>
  <si>
    <t>21.39</t>
  </si>
  <si>
    <t>COMÉRCIO VAREJISTA DE GÁS LIQUEFEITO DE PETRÓLEO (GLP)</t>
  </si>
  <si>
    <t>21.38</t>
  </si>
  <si>
    <t>COMÉRCIO VAREJISTA DE LIVROS, JORNAIS, REVISTAS E PAPELARIA</t>
  </si>
  <si>
    <t>11.10</t>
  </si>
  <si>
    <t>COMÉRCIO VAREJISTA DE EQUIPAMENTOS E MATERIAIS PARA ESCRITÓRIO</t>
  </si>
  <si>
    <t>10.30</t>
  </si>
  <si>
    <t>COMÉRCIO VAREJISTA DE MATERIAL DE CONSTRUÇÃO, FERRAGENS E FERRAMENTAS MANUAIS</t>
  </si>
  <si>
    <t>21.37</t>
  </si>
  <si>
    <t>COMÉRCIO VAREJISTA DE MÓVEIS, ARTIGOS DE ILUMINAÇÃO E OUTROS ARTIGOS PARA RESIDÊNCIA</t>
  </si>
  <si>
    <t>21.36</t>
  </si>
  <si>
    <t>COMÉRCIO VAREJISTA DE MÁQUINAS E APARELHOS DE USOS DOMÉSTICO E PESSOAL, DISCOS E INSTRUMENTOS MUSICAIS</t>
  </si>
  <si>
    <t>21.35</t>
  </si>
  <si>
    <t>COMÉRCIO VAREJISTA DE PRODUTOS FARMACÊUTICOS, ARTIGOS MÉDICOS E ORTOPÉDICOS, DE PERFUMARIA E COSMÉTICOS</t>
  </si>
  <si>
    <t>21.34</t>
  </si>
  <si>
    <t>COMÉRCIO VAREJISTA DE CALÇADOS, ARTIGOS DE COURO E VIAGEM</t>
  </si>
  <si>
    <t>8.12</t>
  </si>
  <si>
    <t>21.33</t>
  </si>
  <si>
    <t>COMÉRCIO VAREJISTA DE ARTIGOS DO VESTUÁRIO E COMPLEMENTOS</t>
  </si>
  <si>
    <t>21.32</t>
  </si>
  <si>
    <t>COMÉRCIO VAREJISTA DE TECIDOS E ARTIGOS DE ARMARINHO</t>
  </si>
  <si>
    <t>8.11</t>
  </si>
  <si>
    <t>21.31</t>
  </si>
  <si>
    <t>COMÉRCIO VAREJISTA DE OUTROS PRODUTOS ALIMENTÍCIOS NÃO ESPECIFICADOS ANTERIORMENTE E DE PRODUTOS DO FUMO</t>
  </si>
  <si>
    <t>21.30</t>
  </si>
  <si>
    <t>COMÉRCIO VAREJISTA DE BEBIDAS</t>
  </si>
  <si>
    <t>21.29</t>
  </si>
  <si>
    <t>COMÉRCIO VAREJISTA DE CARNES AÇOUGUES</t>
  </si>
  <si>
    <t>21.28</t>
  </si>
  <si>
    <t>COMÉRCIO VAREJISTA DE BALAS, BOMBONS E SEMELHANTES</t>
  </si>
  <si>
    <t>21.27</t>
  </si>
  <si>
    <t>COMÉRCIO VAREJISTA DE PRODUTOS DE PADARIA, DE LATICÍNIO, FRIOS E CONSERVAS</t>
  </si>
  <si>
    <t>21.26</t>
  </si>
  <si>
    <t>COMÉRCIO VAREJISTA NÃO ESPECIALIZADO, SEM PREDOMINÂNCIA DE PRODUTOS ALIMENTÍCIOS</t>
  </si>
  <si>
    <t>21.25</t>
  </si>
  <si>
    <t>COMÉRCIO VAREJISTA DE MERC. GERAL, C/ PRED. PROD. ALIM., COM ÁREA DE VENDA INFERIOR A 300 METROS QUADRADOS EXCET</t>
  </si>
  <si>
    <t>21.24</t>
  </si>
  <si>
    <t>COMÉRCIO VAREJ. DE MERC. GERAL, C/ PRED. PROD. ALIM., COM ÁREA DE VENDA ENTRE 300 E 5000 METROS QUADRADOS SUP</t>
  </si>
  <si>
    <t>21.23</t>
  </si>
  <si>
    <t>COMÉRCIO VAR. DE MERC. GERAL, C/ PRED. PROD. ALIM., COM ÁREA DE VENDA SUPERIOR A 5000 METROS QUADRADOS HIPE</t>
  </si>
  <si>
    <t>17.60</t>
  </si>
  <si>
    <t>COMÉRCIO ATACADISTA ESPECIALIZADO EM MERCADORIAS NÃO ESPECIFICADAS ANTERIORMENTE</t>
  </si>
  <si>
    <t>Indeterminada</t>
  </si>
  <si>
    <t>16.43</t>
  </si>
  <si>
    <t>COMÉRCIO ATACADISTA DE MERCADORIAS EM GERAL (NÃO ESPECIALIZADO)</t>
  </si>
  <si>
    <t>11.9</t>
  </si>
  <si>
    <t>COMÉRCIO ATACADISTA DE MÁQUINAS, APARELHOS E EQUIPAMENTOS PARA USOS INDUSTRIAL, TÉCNICO E PROFISSIONAL, E OUTROS USOS, NÃO ESPECIFICADOS ANTERIO</t>
  </si>
  <si>
    <t>17.59</t>
  </si>
  <si>
    <t>COMÉRCIO ATACADISTA DE COMPUTADORES, EQUIPAMENTOS DE TELEFONIA E COMUNICAÇÃO, PARTES E PEÇAS</t>
  </si>
  <si>
    <t>11.8</t>
  </si>
  <si>
    <t>COMÉRCIO ATACADISTA DE MÁQUINAS E EQUIPAMENTOS PARA O COMÉRCIO E ESCRITÓRIO</t>
  </si>
  <si>
    <t>2.8</t>
  </si>
  <si>
    <t>COMÉRCIO ATACADISTA DE MÁQUINAS, APARELHOS E EQUIPAMENTOS PARA USO AGROPECUÁRIO</t>
  </si>
  <si>
    <t>17.58</t>
  </si>
  <si>
    <t>COMÉRCIO ATACADISTA DE OUTROS PRODUTOS INTERMEDIÁRIOS NÃO AGROPECUÁRIOS, NÃO ESPECIFICADOS ANTERIORMENTE</t>
  </si>
  <si>
    <t>17.57</t>
  </si>
  <si>
    <t>COMÉRCIO ATACADISTA DE RESÍDUOS E SUCATAS</t>
  </si>
  <si>
    <t>17.56</t>
  </si>
  <si>
    <t>COMÉRCIO ATACADISTA DE PRODUTOS QUÍMICOS</t>
  </si>
  <si>
    <t>10.29</t>
  </si>
  <si>
    <t>COMÉRCIO ATACADISTA DE MADEIRA, MATERIAL DE CONSTRUÇÃO, FERRAGENS E FERRAMENTAS</t>
  </si>
  <si>
    <t>10.28</t>
  </si>
  <si>
    <t>COMÉRCIO ATACADISTA DE PRODUTOS EXTRATIVOS DE ORIGEM MINERAL</t>
  </si>
  <si>
    <t>17.55</t>
  </si>
  <si>
    <t>COMÉRCIO ATACADISTA DE COMBUSTÍVEIS</t>
  </si>
  <si>
    <t>21.22</t>
  </si>
  <si>
    <t>COMÉRCIO ATACADISTA DE OUTROS ARTIGOS DE USOS PESSOAL E DOMÉSTICO, NÃO ESPECIFICADOS ANTERIORMENTE</t>
  </si>
  <si>
    <t>11.7</t>
  </si>
  <si>
    <t>COMÉRCIO ATACADISTA DE ARTIGOS DE ESCRITÓRIO E DE PAPELARIA</t>
  </si>
  <si>
    <t>21.21</t>
  </si>
  <si>
    <t>COMÉRCIO ATACADISTA DE COSMÉTICOS E PRODUTOS DE PERFUMARIA</t>
  </si>
  <si>
    <t>Farmacêutica?</t>
  </si>
  <si>
    <t>21.20</t>
  </si>
  <si>
    <t>COMÉRCIO ATACADISTA DE PRODUTOS FARMACÊUTICOS, MÉDICOS, ORTOPÉDICOS E ODONTOLÓGICOS</t>
  </si>
  <si>
    <t>21.19</t>
  </si>
  <si>
    <t>COMÉRCIO ATACADISTA DE ELETRODOMÉSTICOS E OUTROS EQUIPAMENTOS DE USOS PESSOAL E DOMÉSTICO</t>
  </si>
  <si>
    <t>16.42</t>
  </si>
  <si>
    <t>COMÉRCIO ATACADISTA DE CALÇADOS</t>
  </si>
  <si>
    <t>Têxtil-Vest-Calç</t>
  </si>
  <si>
    <t>14.22</t>
  </si>
  <si>
    <t>COMÉRCIO ATACADISTA DE ARTIGOS DO VESTUÁRIO E COMPLEMENTOS</t>
  </si>
  <si>
    <t>14.21</t>
  </si>
  <si>
    <t>COMÉRCIO ATACADISTA DE FIOS TÊXTEIS, TECIDOS, ARTEFATOS DE TECIDOS E DE ARMARINHO</t>
  </si>
  <si>
    <t>Agroal de Base Vegetal</t>
  </si>
  <si>
    <t>3.27</t>
  </si>
  <si>
    <t>COMÉRCIO ATACADISTA DE OUTROS PRODUTOS ALIMENTÍCIOS, NÃO ESPECIFICADOS ANTERIORMENTE</t>
  </si>
  <si>
    <t>21.18</t>
  </si>
  <si>
    <t>COMÉRCIO ATACADISTA DE PRODUTOS DO FUMO</t>
  </si>
  <si>
    <t>8.10</t>
  </si>
  <si>
    <t>21.17</t>
  </si>
  <si>
    <t>COMÉRCIO ATACADISTA DE BEBIDAS</t>
  </si>
  <si>
    <t>3.26</t>
  </si>
  <si>
    <t>COMÉRCIO ATACADISTA DE PESCADOS</t>
  </si>
  <si>
    <t>1.11</t>
  </si>
  <si>
    <t>COMÉRCIO ATACADISTA DE CARNES E PRODUTOS DA CARNE</t>
  </si>
  <si>
    <t>21.16</t>
  </si>
  <si>
    <t>COMÉRCIO ATACADISTA DE HORTIFRUTIGRANJEIROS</t>
  </si>
  <si>
    <t>3.25</t>
  </si>
  <si>
    <t>COMÉRCIO ATACADISTA DE CEREAIS BENEFICIADOS E LEGUMINOSAS, FARINHAS, AMIDOS E FÉCULAS</t>
  </si>
  <si>
    <t>1.10</t>
  </si>
  <si>
    <t>COMÉRCIO ATACADISTA DE LEITE E PRODUTOS DO LEITE</t>
  </si>
  <si>
    <t>1.9</t>
  </si>
  <si>
    <t>COMÉRCIO ATACADISTA DE ANIMAIS VIVOS</t>
  </si>
  <si>
    <t>3.24</t>
  </si>
  <si>
    <t>COMÉRCIO ATACADISTA DE MATÉRIAS PRIMAS AGRÍCOLAS E PRODUTOS SEMIACABADOS</t>
  </si>
  <si>
    <t>17.54</t>
  </si>
  <si>
    <t>REPRESENTANTES COMERCIAIS E AGENTES DO COMÉRCIO DE MERCADORIAS EM GERAL (NÃO ESPECIALIZADOS)</t>
  </si>
  <si>
    <t>17.53</t>
  </si>
  <si>
    <t>REPRESENTANTES COMERCIAIS E AGENTES DO COMÉRCIO ESPECIALIZADO EM PRODUTOS NÃO ESPECIFICADOS ANTERIORMENTE</t>
  </si>
  <si>
    <t>2.7</t>
  </si>
  <si>
    <t>REPRESENTANTES COMERCIAIS E AGENTES DO COMÉRCIO DE PRODUTOS ALIMENTÍCIOS, BEBIDAS E FUMO</t>
  </si>
  <si>
    <t>14.20</t>
  </si>
  <si>
    <t>REPRESENTANTES COMERCIAIS E AGENTES DO COMÉRCIO DE TÊXTEIS, VESTUÁRIO, CALÇADOS E ARTIGOS DE COURO</t>
  </si>
  <si>
    <t>21.15</t>
  </si>
  <si>
    <t>REPRESENTANTES COMERCIAIS E AGENTES DO COMÉRCIO DE MÓVEIS E ARTIGOS DE USO DOMÉSTICO</t>
  </si>
  <si>
    <t>11.6</t>
  </si>
  <si>
    <t>REPRESENTANTES COMERCIAIS E AGENTES DO COMÉRCIO DE MÁQUINAS, EQUIPAMENTOS INDUSTRIAIS, EMBARCAÇÕES E AERONAVES</t>
  </si>
  <si>
    <t>10.27</t>
  </si>
  <si>
    <t>REPRESENTANTES COMERCIAIS E AGENTES DO COMÉRCIO DE MADEIRA, MATERIAL DE CONSTRUÇÃO E FERRAGENS</t>
  </si>
  <si>
    <t>17.52</t>
  </si>
  <si>
    <t>REPRESENTANTES COMERCIAIS E AGENTES DO COMÉRCIO DE COMBUSTÍVEIS, MINERAIS, METAIS E PRODUTOS QUÍMICOS INDUSTRIAIS</t>
  </si>
  <si>
    <t>2.6</t>
  </si>
  <si>
    <t>REPRESENTANTES COMERCIAIS E AGENTES DO COMÉRCIO DE MATÉRIASPRIMAS AGRÍCOLAS, ANIMAIS VIVOS, MATÉRIAS PRIMAS TÊXTEIS E PRODUTOS SEMIACABADOS</t>
  </si>
  <si>
    <t>8.18</t>
  </si>
  <si>
    <t>15.15</t>
  </si>
  <si>
    <t>21.14</t>
  </si>
  <si>
    <t>COMÉRCIO A VAREJO DE COMBUSTÍVEIS</t>
  </si>
  <si>
    <t>17.98</t>
  </si>
  <si>
    <t>21.13</t>
  </si>
  <si>
    <t>MANUTENÇÃO E REPARAÇÃO DE MOTOCICLETAS</t>
  </si>
  <si>
    <t>21.12</t>
  </si>
  <si>
    <t>COMÉRCIO A VAREJO E POR ATACADO DE MOTOCICLETAS, PARTES, PEÇAS E ACESSÓRIOS</t>
  </si>
  <si>
    <t>15.14</t>
  </si>
  <si>
    <t>21.11</t>
  </si>
  <si>
    <t>COMÉRCIO A VAREJO E POR ATACADO DE PEÇAS E ACESSÓRIOS PARA VEÍCULOS AUTOMOTORES</t>
  </si>
  <si>
    <t>15.13</t>
  </si>
  <si>
    <t>21.10</t>
  </si>
  <si>
    <t>MANUTENÇÃO E REPARAÇÃO DE VEÍCULOS AUTOMOTORES</t>
  </si>
  <si>
    <t>21.9</t>
  </si>
  <si>
    <t>COMÉRCIO A VAREJO E POR ATACADO DE VEÍCULOS AUTOMOTORES</t>
  </si>
  <si>
    <t>10.26</t>
  </si>
  <si>
    <t>ALUGUEL DE EQUIPAMENTOS DE CONSTRUÇÃO E DEMOLIÇÃO COM OPERÁRIOS</t>
  </si>
  <si>
    <t>10.25</t>
  </si>
  <si>
    <t>OBRAS DE ACABAMENTO</t>
  </si>
  <si>
    <t>17.51</t>
  </si>
  <si>
    <t>OUTRAS OBRAS DE INSTALAÇÕES</t>
  </si>
  <si>
    <t>10.24</t>
  </si>
  <si>
    <t>INSTALAÇÕES HIDRÁULICAS, SANITÁRIAS, DE GÁS E DE SISTEMA DE PREVENÇÃO CONTRA INCÊNDIO</t>
  </si>
  <si>
    <t>17.50</t>
  </si>
  <si>
    <t>INSTALAÇÕES DE SISTEMAS DE AR CONDICIONADO, DE VENTILAÇÃO E REFRIGERAÇÃO</t>
  </si>
  <si>
    <t>17.49</t>
  </si>
  <si>
    <t>INSTALAÇÕES ELÉTRICAS</t>
  </si>
  <si>
    <t>10.23</t>
  </si>
  <si>
    <t>OBRAS PARA TELECOMUNICAÇÕES</t>
  </si>
  <si>
    <t>Prod Dist Energia</t>
  </si>
  <si>
    <t>6.4</t>
  </si>
  <si>
    <t>OBRAS PARA GERAÇÃO E DISTRIBUIÇÃO DE ENERGIA ELÉTRICA</t>
  </si>
  <si>
    <t>10.22</t>
  </si>
  <si>
    <t>OBRAS DE OUTROS TIPOS</t>
  </si>
  <si>
    <t>10.21</t>
  </si>
  <si>
    <t>OBRAS DE MONTAGEM</t>
  </si>
  <si>
    <t>10.20</t>
  </si>
  <si>
    <t>OBRAS DE ARTE ESPECIAIS</t>
  </si>
  <si>
    <t>10.19</t>
  </si>
  <si>
    <t>OBRAS VIÁRIAS</t>
  </si>
  <si>
    <t>10.18</t>
  </si>
  <si>
    <t>EDIFICAÇÕES (RESIDENCIAIS, INDUSTRIAIS, COMERCIAIS E DE SERVIÇOS)</t>
  </si>
  <si>
    <t>10.17</t>
  </si>
  <si>
    <t>GRANDES MOVIMENTAÇÕES DE TERRA</t>
  </si>
  <si>
    <t>10.16</t>
  </si>
  <si>
    <t>SONDAGENS E FUNDAÇÕES DESTINADAS À CONSTRUÇÃO</t>
  </si>
  <si>
    <t>10.15</t>
  </si>
  <si>
    <t>DEMOLIÇÃO E PREPARAÇÃO DO TERRENO</t>
  </si>
  <si>
    <t>20.1</t>
  </si>
  <si>
    <t>CAPTAÇÃO, TRATAMENTO E DISTRIBUIÇÃO DE ÁGUA</t>
  </si>
  <si>
    <t>PRODUÇÃO E DISTRIBUIÇÃO DE GÁS ATRAVÉS DE TUBULAÇÕES</t>
  </si>
  <si>
    <t>6.3</t>
  </si>
  <si>
    <t>DISTRIBUIÇÃO DE ENERGIA ELÉTRICA</t>
  </si>
  <si>
    <t>COMÉRCIO ATACADISTA DE ENERGIA ELÉTRICA</t>
  </si>
  <si>
    <t>TRANSMISSÃO DE ENERGIA ELÉTRICA</t>
  </si>
  <si>
    <t>6.2</t>
  </si>
  <si>
    <t>PRODUÇÃO DE ENERGIA ELÉTRICA</t>
  </si>
  <si>
    <t>Ind Diversas</t>
  </si>
  <si>
    <t>17.48</t>
  </si>
  <si>
    <t>RECICLAGEM DE SUCATAS NÃOMETÁLICAS</t>
  </si>
  <si>
    <t>Metalmecânica</t>
  </si>
  <si>
    <t>17.47</t>
  </si>
  <si>
    <t>RECICLAGEM DE SUCATAS METÁLICAS</t>
  </si>
  <si>
    <t>17.46</t>
  </si>
  <si>
    <t>FABRICAÇÃO DE PRODUTOS DIVERSOS</t>
  </si>
  <si>
    <t>17.45</t>
  </si>
  <si>
    <t>FABRICAÇÃO DE ESCOVAS, PINCÉIS E VASSOURAS</t>
  </si>
  <si>
    <t>FABRICAÇÃO DE AVIAMENTOS PARA COSTURA</t>
  </si>
  <si>
    <t>FABRICAÇÃO DE CANETAS, LÁPIS, FITAS IMPRESSORAS PARA MÁQUINAS E OUTROS ARTIGOS PARA ESCRITÓRIO</t>
  </si>
  <si>
    <t>16.41</t>
  </si>
  <si>
    <t>FABRICAÇÃO DE BRINQUEDOS E DE JOGOS RECREATIVOS</t>
  </si>
  <si>
    <t>Tropical Carroc?</t>
  </si>
  <si>
    <t>16.40</t>
  </si>
  <si>
    <t>FABRICAÇÃO DE ARTEFATOS PARA CAÇA, PESCA E ESPORTE</t>
  </si>
  <si>
    <t>FABRICAÇÃO DE INSTRUMENTOS MUSICAIS</t>
  </si>
  <si>
    <t>16.39</t>
  </si>
  <si>
    <t>LAPIDAÇÃO DE PEDRAS PRECIOSAS E SEMIPRECIOSAS, FABRICAÇÃO DE ARTEFATOS DE OURIVESARIA E JOALHERIA</t>
  </si>
  <si>
    <t>Mad-Mob-Pap</t>
  </si>
  <si>
    <t>Mad e Mobilia</t>
  </si>
  <si>
    <t>4.12</t>
  </si>
  <si>
    <t>FABRICAÇÃO DE COLCHÕES</t>
  </si>
  <si>
    <t>4.11</t>
  </si>
  <si>
    <t>FABRICAÇÃO DE MÓVEIS DE OUTROS MATERIAIS</t>
  </si>
  <si>
    <t>4.10</t>
  </si>
  <si>
    <t>FABRICAÇÃO DE MÓVEIS COM PREDOMINÂNCIA DE METAL</t>
  </si>
  <si>
    <t>4.9</t>
  </si>
  <si>
    <t>FABRICAÇÃO DE MÓVEIS COM PREDOMINÂNCIA DE MADEIRA</t>
  </si>
  <si>
    <t>Material de Transporte</t>
  </si>
  <si>
    <t>5.9</t>
  </si>
  <si>
    <t>FABRICAÇÃO DE OUTROS EQUIPAMENTOS DE TRANSPORTE</t>
  </si>
  <si>
    <t>FABRICAÇÃO DE BICICLETAS E TRICICLOS NÃOMOTORIZADOS</t>
  </si>
  <si>
    <t>FABRICAÇÃO DE MOTOCICLETAS</t>
  </si>
  <si>
    <t>17.44</t>
  </si>
  <si>
    <t>REPARAÇÃO DE AERONAVES</t>
  </si>
  <si>
    <t>CONSTRUÇÃO E MONTAGEM DE AERONAVES</t>
  </si>
  <si>
    <t>REPARAÇÃO DE VEÍCULOS FERROVIÁRIOS</t>
  </si>
  <si>
    <t>5.8</t>
  </si>
  <si>
    <t>FABRICAÇÃO DE PEÇAS E ACESSÓRIOS PARA VEÍCULOS FERROVIÁRIOS</t>
  </si>
  <si>
    <t>Cons Naval</t>
  </si>
  <si>
    <t>21.8</t>
  </si>
  <si>
    <t>CONSTRUÇÃO E REPARAÇÃO DE EMBARCAÇÕES PARA ESPORTE E LAZER</t>
  </si>
  <si>
    <t>2.12</t>
  </si>
  <si>
    <t>17.97</t>
  </si>
  <si>
    <t>15.1</t>
  </si>
  <si>
    <t>CONSTRUÇÃO E REPARAÇÃO DE EMBARCAÇÕES E ESTRUTURAS FLUTUANTES</t>
  </si>
  <si>
    <t>17.109</t>
  </si>
  <si>
    <t>15.12</t>
  </si>
  <si>
    <t>21.7</t>
  </si>
  <si>
    <t>RECONDICIONAMENTO OU RECUPERAÇÃO DE MOTORES PARA VEÍCULOS AUTOMOTORES</t>
  </si>
  <si>
    <t>5.7</t>
  </si>
  <si>
    <t>FABRICAÇÃO DE OUTRAS PEÇAS E ACESSÓRIOS PARA VEÍCULOS AUTOMOTORES NÃO ESPECIFICADAS ANTERIORMENTE</t>
  </si>
  <si>
    <t>5.6</t>
  </si>
  <si>
    <t>FABRICAÇÃO DE PEÇAS E ACESSÓRIOS PARA O SISTEMA DE DIREÇÃO E SUSPENSÃO</t>
  </si>
  <si>
    <t>FABRICAÇÃO DE PEÇAS E ACESSÓRIOS PARA O SISTEMA DE FREIOS</t>
  </si>
  <si>
    <t>FABRICAÇÃO DE PEÇAS E ACESSÓRIOS PARA OS SISTEMAS DE MARCHA E TRANSMISSÃO</t>
  </si>
  <si>
    <t>5.5</t>
  </si>
  <si>
    <t>FABRICAÇÃO DE PEÇAS E ACESSÓRIOS PARA O SISTEMA MOTOR</t>
  </si>
  <si>
    <t>5.4</t>
  </si>
  <si>
    <t>FABRICAÇÃO DE CABINES, CARROCERIAS E REBOQUES PARA OUTROS VEÍCULOS</t>
  </si>
  <si>
    <t>5.3</t>
  </si>
  <si>
    <t>FABRICAÇÃO DE CARROCERIAS PARA ÔNIBUS</t>
  </si>
  <si>
    <t>5.2</t>
  </si>
  <si>
    <t>FABRICAÇÃO DE CABINES, CARROCERIAS E REBOQUES PARA CAMINHÃO</t>
  </si>
  <si>
    <t>FABRICAÇÃO DE CAMINHÕES E ÔNIBUS</t>
  </si>
  <si>
    <t>FABRICAÇÃO DE AUTOMÓVEIS, CAMIONETAS E UTILITÁRIOS</t>
  </si>
  <si>
    <t>MANUTENÇÃO E REPARAÇÃO DE INSTRUMENTOS ÓPTICOS E CINEMATOGRÁFICOS</t>
  </si>
  <si>
    <t>17.43</t>
  </si>
  <si>
    <t>MANUTENÇÃO E REPARAÇÃO DE APARELHOS E INSTRUMENTOS DE MEDIDA, TESTE E CONTROLE EXCETO EQUIPAMENTOS DE CONTROLE DE PROCESSOS INDUSTRIAIS</t>
  </si>
  <si>
    <t>13.3</t>
  </si>
  <si>
    <t>MANUTENÇÃO E REPARAÇÃO DE EQUIPAMENTOS MÉDICOHOSPITALARES, ODONTOLÓGICOS E DE LABORATÓRIO</t>
  </si>
  <si>
    <t>FABRICAÇÃO DE CRONÔMETROS E RELÓGIOS</t>
  </si>
  <si>
    <t>Eletroeletrônica</t>
  </si>
  <si>
    <t>16.38</t>
  </si>
  <si>
    <t>FABRICAÇÃO DE APARELHOS, INSTRUMENTOS E MATERIAIS ÓPTICOS, FOTOGRÁFICOS E CINEMATOGRÁFICOS</t>
  </si>
  <si>
    <t>16.37</t>
  </si>
  <si>
    <t>FABRICAÇÃO DE APARELHOS E INSTRUMENTOS DE MEDIDA, TESTE E CONTROLE EXCETO EQUIPAMENTOS PARA CONTROLE DE PROCESSOS INDUSTRIAIS</t>
  </si>
  <si>
    <t>13.2</t>
  </si>
  <si>
    <t>FABRICAÇÃO DE APARELHOS E INSTRUMENTOS PARA USOS MÉDICOHOSPITALARES, ODONTOLÓGICOS E DE LABORATÓRIOS E APARELHOS ORTOPÉDICOS</t>
  </si>
  <si>
    <t>16.36</t>
  </si>
  <si>
    <t>FABRICAÇÃO DE APARELHOS RECEPTORES DE RÁDIO E TELEVISÃO E DE REPRODUÇÃO, GRAVAÇÃO OU AMPLIFICAÇÃO DE SOM E VÍDEO</t>
  </si>
  <si>
    <t>FABRICAÇÃO DE APARELHOS TELEFÔNICOS, SISTEMAS DE INTERCOMUNICAÇÃO E SEMELHANTES</t>
  </si>
  <si>
    <t>16.35</t>
  </si>
  <si>
    <t>FABRICAÇÃO DE EQUIPAMENTOS TRANSMISSORES DE RÁDIO E TELEVISÃO E DE EQUIPAMENTOS PARA ESTAÇÕES TELEFÔNICAS, PARA RADIOTELEFONIA E RADIOTELEGRAFIA</t>
  </si>
  <si>
    <t>16.34</t>
  </si>
  <si>
    <t>FABRICAÇÃO DE MATERIAL ELETRÔNICO BÁSICO</t>
  </si>
  <si>
    <t>DETERMINAR</t>
  </si>
  <si>
    <t>16.33</t>
  </si>
  <si>
    <t>FABRICAÇÃO DE OUTROS APARELHOS OU EQUIPAMENTOS ELÉTRICOS</t>
  </si>
  <si>
    <t>FABRICAÇÃO DE APARELHOS E UTENSÍLIOS PARA SINALIZAÇÃO E ALARME</t>
  </si>
  <si>
    <t>FABRICAÇÃO DE ELETRODOS, CONTATOS E OUTROS ARTIGOS DE CARVÃO E GRAFITA PARA USO ELÉTRICO, ELETROIMÃS E ISOLADORES</t>
  </si>
  <si>
    <t>17.42</t>
  </si>
  <si>
    <t>MANUTENÇÃO E REPARAÇÃO DE MÁQUINAS, APARELHOS E MATERIAIS ELÉTRICOS NÃO ESPECIFICADOS ANTERIORMENTE</t>
  </si>
  <si>
    <t>MANUTENÇÃO E REPARAÇÃO DE BATERIAS E ACUMULADORES ELÉTRICOS EXCETO PARA VEÍCULOS</t>
  </si>
  <si>
    <t>17.41</t>
  </si>
  <si>
    <t>MANUTENÇÃO E REPARAÇÃO DE GERADORES, TRANSFORMADORES E MOTORES ELÉTRICOS</t>
  </si>
  <si>
    <t>FABRICAÇÃO DE MATERIAL ELÉTRICO PARA VEÍCULOS EXCETO BATERIAS</t>
  </si>
  <si>
    <t>16.32</t>
  </si>
  <si>
    <t>FABRICAÇÃO DE LUMINÁRIAS E EQUIPAMENTOS DE ILUMINAÇÃO EXCETO PARA VEÍCULOS</t>
  </si>
  <si>
    <t>16.31</t>
  </si>
  <si>
    <t>FABRICAÇÃO DE LÂMPADAS</t>
  </si>
  <si>
    <t>5.1</t>
  </si>
  <si>
    <t>FABRICAÇÃO DE BATERIAS E ACUMULADORES PARA VEÍCULOS</t>
  </si>
  <si>
    <t>FABRICAÇÃO DE PILHAS, BATERIAS E ACUMULADORES ELÉTRICOS EXCETO PARA VEÍCULOS</t>
  </si>
  <si>
    <t>10.14</t>
  </si>
  <si>
    <t>FABRICAÇÃO DE FIOS, CABOS E CONDUTORES ELÉTRICOS ISOLADOS</t>
  </si>
  <si>
    <t>16.30</t>
  </si>
  <si>
    <t>FABRICAÇÃO DE MATERIAL ELÉTRICO PARA INSTALAÇÕES EM CIRCUITO DE CONSUMO</t>
  </si>
  <si>
    <t>6.1</t>
  </si>
  <si>
    <t>FABRICAÇÃO DE SUBESTAÇÕES, QUADROS DE COMANDO, REGULADORES DE VOLTAGEM E OUTROS APARELHOS E EQUIPAMENTOS PARA DISTRIBUIÇÃO E CONTROLE DE ENERGIA</t>
  </si>
  <si>
    <t>1.8</t>
  </si>
  <si>
    <t>FABRICAÇÃO DE MOTORES ELÉTRICOS</t>
  </si>
  <si>
    <t>16.29</t>
  </si>
  <si>
    <t>FABRICAÇÃO DE TRANSFORMADORES, INDUTORES, CONVERSORES, SINCRONIZADORES E SEMELHANTES</t>
  </si>
  <si>
    <t>16.28</t>
  </si>
  <si>
    <t>FABRICAÇÃO DE GERADORES DE CORRENTE CONTÍNUA OU ALTERNADA</t>
  </si>
  <si>
    <t>16.27</t>
  </si>
  <si>
    <t>FABRICAÇÃO DE EQUIPAMENTOS PERIFÉRICOS PARA MÁQUINAS ELETRÔNICAS PARA TRATAMENTO DE INFORMAÇÕES</t>
  </si>
  <si>
    <t>16.26</t>
  </si>
  <si>
    <t>FABRICAÇÃO DE COMPUTADORES</t>
  </si>
  <si>
    <t>FABRICAÇÃO DE MÁQUINAS DE ESCREVER E CALCULAR, COPIADORAS E OUTROS EQUIPAMENTOS NÃOELETRÔNICOS PARA ESCRITÓRIO</t>
  </si>
  <si>
    <t>11.5</t>
  </si>
  <si>
    <t>MANUTENÇÃO E REPARAÇÃO DE MÁQUINAS E EQUIPAMENTOS DE USO ESPECÍFICO</t>
  </si>
  <si>
    <t>10.13</t>
  </si>
  <si>
    <t>MANUTENÇÃO E REPARAÇÃO DE MÁQUINAS E EQUIPAMENTOS DE USO NA EXTRAÇÃO MINERAL E CONSTRUÇÃO</t>
  </si>
  <si>
    <t>11.4</t>
  </si>
  <si>
    <t>MANUTENÇÃO E REPARAÇÃO DE MÁQUINASFERRAMENTA</t>
  </si>
  <si>
    <t>2.5</t>
  </si>
  <si>
    <t>MANUTENÇÃO E REPARAÇÃO DE TRATORES E DE MÁQUINAS E EQUIPAMENTOS PARA AGRICULUTRA, AVICULTURA E OBTENÇÃO DE PRODUTOS ANIMAIS</t>
  </si>
  <si>
    <t>11.3</t>
  </si>
  <si>
    <t>MANUTENÇÃO E REPARAÇÃO DE MÁQUINAS E EQUIPAMENTOS DE USO GERAL</t>
  </si>
  <si>
    <t>11.2</t>
  </si>
  <si>
    <t>MANUTENÇÃO E REPARAÇÃO DE MOTORES, BOMBAS, COMPRESSORES E EQUIPAMENTOS DE TRANSMISSÃO</t>
  </si>
  <si>
    <t>16.25</t>
  </si>
  <si>
    <t>FABRICAÇÃO DE OUTROS APARELHOS ELETRODOMÉSTICOS</t>
  </si>
  <si>
    <t>16.24</t>
  </si>
  <si>
    <t>FABRICAÇÃO DE FOGÕES, REFRIGERADORES E MÁQUINAS DE LAVAR E SECAR PARA USO DOMÉSTICO</t>
  </si>
  <si>
    <t>FABRICAÇÃO DE ARMAS DE FOGO E MUNIÇÕES</t>
  </si>
  <si>
    <t>16.23</t>
  </si>
  <si>
    <t>FABRICAÇÃO DE OUTRAS MÁQUINAS E EQUIPAMENTOS DE USO ESPECÍFICO</t>
  </si>
  <si>
    <t>4.8</t>
  </si>
  <si>
    <t>FABRICAÇÃO DE MÁQUINAS E EQUIPAMENTOS PARA AS INDÚSTRIAS DE CELULOSE, PAPEL E PAPELÃO E ARTEFATOS</t>
  </si>
  <si>
    <t>FABRICAÇÃO DE MÁQUINAS E EQUIPAMENTOS PARA AS INDÚSTRIAS DO VESTUÁRIO E DE COURO E CALÇADOS</t>
  </si>
  <si>
    <t>FABRICAÇÃO DE MÁQUINAS E EQUIPAMENTOS PARA A INDÚSTRIA TÊXTIL</t>
  </si>
  <si>
    <t>3.23</t>
  </si>
  <si>
    <t>FABRICAÇÃO DE MÁQUINAS E EQUIPAMENTOS PARA AS INDÚSTRIAS ALIMENTAR, DE BEBIDA E FUMO</t>
  </si>
  <si>
    <t>17.40</t>
  </si>
  <si>
    <t>FABRICAÇÃO DE MÁQUINAS PARA A INDÚSTRIA METALÚRGICA EXCETO MÁQUINASFERRAMENTA</t>
  </si>
  <si>
    <t>10.12</t>
  </si>
  <si>
    <t>FABRICAÇÃO DE MÁQUINAS E EQUIPAMENTOS DE TERRAPLENAGEM E PAVIMENTAÇÃO</t>
  </si>
  <si>
    <t>FABRICAÇÃO DE TRATORES DE ESTEIRA E TRATORES DE USO NA EXTRAÇÃO MINERAL E CONSTRUÇÃO</t>
  </si>
  <si>
    <t>FABRICAÇÃO DE OUTRAS MÁQUINAS E EQUIPAMENTOS DE USO NA EXTRAÇÃO MINERAL E CONSTRUÇÃO</t>
  </si>
  <si>
    <t>FABRICAÇÃO DE MÁQUINAS E EQUIPAMENTOS PARA A PROSPECÇÃO E EXTRAÇÃO DE PETRÓLEO</t>
  </si>
  <si>
    <t>16.22</t>
  </si>
  <si>
    <t>FABRICAÇÃO DE MÁQUINASFERRAMENTA</t>
  </si>
  <si>
    <t>2.4</t>
  </si>
  <si>
    <t>FABRICAÇÃO DE TRATORES AGRÍCOLAS</t>
  </si>
  <si>
    <t>2.3</t>
  </si>
  <si>
    <t>FABRICAÇÃO DE MÁQUINAS E EQUIPAMENTOS PARA AGRICULTURA, AVICULTURA E OBTENÇÃO DE PRODUTOS ANIMAIS</t>
  </si>
  <si>
    <t>16.21</t>
  </si>
  <si>
    <t>FABRICAÇÃO DE OUTRAS MÁQUINAS E EQUIPAMENTOS DE USO GERAL</t>
  </si>
  <si>
    <t>17.39</t>
  </si>
  <si>
    <t>FABRICAÇÃO DE APARELHOS DE ARCONDICIONADO</t>
  </si>
  <si>
    <t>1.14</t>
  </si>
  <si>
    <t>5.11</t>
  </si>
  <si>
    <t>17.38</t>
  </si>
  <si>
    <t>FABRICAÇÃO DE MÁQUINAS E APARELHOS DE REFRIGERAÇÃO E VENTILAÇÃO DE USOS INDUSTRIAL E COMERCIAL</t>
  </si>
  <si>
    <t>17.37</t>
  </si>
  <si>
    <t>FABRICAÇÃO DE MÁQUINAS, EQUIPAMENTOS E APARELHOS PARA TRANSPORTE E ELEVAÇÃO DE CARGAS E PESSOAS</t>
  </si>
  <si>
    <t>FABRICAÇÃO DE ESTUFAS E FORNOS ELÉTRICOS PARA FINS INDUSTRIAIS</t>
  </si>
  <si>
    <t>17.36</t>
  </si>
  <si>
    <t>FABRICAÇÃO DE FORNOS INDUSTRIAIS, APARELHOS E EQUIPAMENTOS NÃOELÉTRICOS PARA INSTALAÇÕES TÉRMICAS</t>
  </si>
  <si>
    <t>17.35</t>
  </si>
  <si>
    <t>FABRICAÇÃO DE EQUIPAMENTOS DE TRANSMISSÃO PARA FINS INDUSTRIAIS INCLUSIVE ROLAMENTOS</t>
  </si>
  <si>
    <t>16.20</t>
  </si>
  <si>
    <t>FABRICAÇÃO DE COMPRESSORES</t>
  </si>
  <si>
    <t>FABRICAÇÃO DE VÁLVULAS, TORNEIRAS E REGISTROS</t>
  </si>
  <si>
    <t>16.19</t>
  </si>
  <si>
    <t>FABRICAÇÃO DE BOMBAS E CARNEIROS HIDRÁULICOS</t>
  </si>
  <si>
    <t>16.18</t>
  </si>
  <si>
    <t>FABRICAÇÃO DE MOTORES ESTACIONÁRIOS DE COMBUSTÃO INTERNA, TURBINAS E OUTRAS MÁQUINAS MOTRIZES NÃOELÉTRICAS EXCETO PARA AVIÕES E VEÍCULOS RODOVI</t>
  </si>
  <si>
    <t>16.17</t>
  </si>
  <si>
    <t>FABRICAÇÃO DE OUTROS PRODUTOS ELABORADOS DE METAL</t>
  </si>
  <si>
    <t>16.16</t>
  </si>
  <si>
    <t>FABRICAÇÃO DE ARTIGOS DE FUNILARIA E DE ARTIGOS DE METAL PARA USOS DOMÉSTICO E PESSOAL</t>
  </si>
  <si>
    <t>17.34</t>
  </si>
  <si>
    <t>FABRICAÇÃO DE ARTEFATOS DE TREFILADOS</t>
  </si>
  <si>
    <t>FABRICAÇÃO DE EMBALAGENS METÁLICAS</t>
  </si>
  <si>
    <t>17.33</t>
  </si>
  <si>
    <t>MANUTENÇÃO E REPARAÇÃO DE TANQUES, RESERVATÓRIOS METÁLICOS E CALDEIRAS PARA AQUECIMENTO CENTRAL</t>
  </si>
  <si>
    <t>17.32</t>
  </si>
  <si>
    <t>FABRICAÇÃO DE FERRAMENTAS MANUAIS</t>
  </si>
  <si>
    <t>10.11</t>
  </si>
  <si>
    <t>FABRICAÇÃO DE ARTIGOS DE SERRALHERIA EXCETO ESQUADRIAS</t>
  </si>
  <si>
    <t>16.15</t>
  </si>
  <si>
    <t>FABRICAÇÃO DE ARTIGOS DE CUTELARIA</t>
  </si>
  <si>
    <t>17.31</t>
  </si>
  <si>
    <t>TÊMPERA, CEMENTAÇÃO E TRATAMENTO TÉRMICO DO AÇO, SERVIÇOS DE USINAGEM, GALVANOTÉCNICA E SOLDA</t>
  </si>
  <si>
    <t>METALURGIA DO PÓ</t>
  </si>
  <si>
    <t>17.30</t>
  </si>
  <si>
    <t>FABRICAÇÃO DE ARTEFATOS ESTAMPADOS DE METAL</t>
  </si>
  <si>
    <t>17.29</t>
  </si>
  <si>
    <t>PRODUÇÃO DE FORJADOS DE METAIS NÃOFERROSOS E SUAS LIGAS</t>
  </si>
  <si>
    <t>PRODUÇÃO DE FORJADOS DE AÇO</t>
  </si>
  <si>
    <t>FABRICAÇÃO DE CALDEIRAS GERADORAS DE VAPOR EXCETO PARA AQUECIMENTO CENTRAL E PARA VEÍCULOS</t>
  </si>
  <si>
    <t>17.28</t>
  </si>
  <si>
    <t>FABRICAÇÃO DE TANQUES, RESERVATÓRIOS METÁLICOS E CALDEIRAS PARA AQUECIMENTO CENTRAL</t>
  </si>
  <si>
    <t>FABRICAÇÃO DE OBRAS DE CALDEIRARIA PESADA</t>
  </si>
  <si>
    <t>10.10</t>
  </si>
  <si>
    <t>FABRICAÇÃO DE ESQUADRIAS DE METAL</t>
  </si>
  <si>
    <t>10.9</t>
  </si>
  <si>
    <t>FABRICAÇÃO DE ESTRUTURAS METÁLICAS PARA EDIFÍCIOS, PONTES, TORRES DE TRANSMISSÃO, ANDAIMES E OUTROS FINS</t>
  </si>
  <si>
    <t>17.27</t>
  </si>
  <si>
    <t>FABRICAÇÃO DE PEÇAS FUNDIDAS DE METAIS NÃOFERROSOS E SUAS LIGAS</t>
  </si>
  <si>
    <t>17.26</t>
  </si>
  <si>
    <t>FABRICAÇÃO DE PEÇAS FUNDIDAS DE FERRO E AÇO</t>
  </si>
  <si>
    <t>17.25</t>
  </si>
  <si>
    <t>METALURGIA DE OUTROS METAIS NÃOFERROSOS E SUAS LIGAS</t>
  </si>
  <si>
    <t>METALURGIA DOS METAIS PRECIOSOS</t>
  </si>
  <si>
    <t>17.24</t>
  </si>
  <si>
    <t>METALURGIA DO ALUMÍNIO E SUAS LIGAS</t>
  </si>
  <si>
    <t>17.23</t>
  </si>
  <si>
    <t>FABRICAÇÃO DE OUTROS TUBOS DE FERRO E AÇO</t>
  </si>
  <si>
    <t>FABRICAÇÃO DE TUBOS DE AÇO COM COSTURA</t>
  </si>
  <si>
    <t>17.22</t>
  </si>
  <si>
    <t>PRODUÇÃO DE RELAMINADOS, TREFILADOS E PERFILADOS DE AÇO</t>
  </si>
  <si>
    <t>PRODUÇÃO DE LAMINADOS LONGOS DE AÇO</t>
  </si>
  <si>
    <t>17.21</t>
  </si>
  <si>
    <t>PRODUÇÃO DE LAMINADOS PLANOS DE AÇO</t>
  </si>
  <si>
    <t>PRODUÇÃO DE SEMIACABADOS DE AÇO</t>
  </si>
  <si>
    <t>PRODUÇÃO DE FERROLIGAS</t>
  </si>
  <si>
    <t>Min ñ Met</t>
  </si>
  <si>
    <t>16.14</t>
  </si>
  <si>
    <t>FABRICAÇÃO DE OUTROS PRODUTOS DE MINERAIS NÃOMETÁLICOS</t>
  </si>
  <si>
    <t>10.8</t>
  </si>
  <si>
    <t>FABRICAÇÃO DE CAL VIRGEM, CAL HIDRATADA E GESSO</t>
  </si>
  <si>
    <t>10.7</t>
  </si>
  <si>
    <t>BRITAMENTO, APARELHAMENTO E OUTROS TRABALHOS EM PEDRAS (NÃO ASSOCIADOS À EXTRAÇÃO)</t>
  </si>
  <si>
    <t>16.13</t>
  </si>
  <si>
    <t>FABRICAÇÃO DE PRODUTOS CERÂMICOS NÃOREFRATÁRIOS PARA USOS DIVERSOS</t>
  </si>
  <si>
    <t>FABRICAÇÃO DE PRODUTOS CERÂMICOS REFRATÁRIOS</t>
  </si>
  <si>
    <t>10.6</t>
  </si>
  <si>
    <t>FABRICAÇÃO DE PRODUTOS CERÂMICOS NÃOREFRATÁRIOS PARA USO ESTRUTURAL NA CONSTRUÇÃO CIVIL</t>
  </si>
  <si>
    <t>10.5</t>
  </si>
  <si>
    <t>FABRICAÇÃO DE ARTEFATOS DE CONCRETO, CIMENTO, FIBROCIMENTO, GESSO E ESTUQUE</t>
  </si>
  <si>
    <t>FABRICAÇÃO DE CIMENTO</t>
  </si>
  <si>
    <t>16.12</t>
  </si>
  <si>
    <t>FABRICAÇÃO DE ARTIGOS DE VIDRO</t>
  </si>
  <si>
    <t>FABRICAÇÃO DE EMBALAGENS DE VIDRO</t>
  </si>
  <si>
    <t>10.4</t>
  </si>
  <si>
    <t>FABRICAÇÃO DE VIDRO PLANO E DE SEGURANÇA</t>
  </si>
  <si>
    <t>Química, Plas e Bor</t>
  </si>
  <si>
    <t>1.13</t>
  </si>
  <si>
    <t>17.20</t>
  </si>
  <si>
    <t>FABRICAÇÃO DE ARTEFATOS DIVERSOS DE PLÁSTICO</t>
  </si>
  <si>
    <t>2.10</t>
  </si>
  <si>
    <t>21.6</t>
  </si>
  <si>
    <t>FABRICAÇÃO DE EMBALAGEM DE PLÁSTICO</t>
  </si>
  <si>
    <t>16.11</t>
  </si>
  <si>
    <t>FABRICAÇÃO DE LAMINADOS PLANOS E TUBULARES DE PLÁSTICO</t>
  </si>
  <si>
    <t>Têxtil-vest-calç</t>
  </si>
  <si>
    <t>14.23</t>
  </si>
  <si>
    <t>16.10</t>
  </si>
  <si>
    <t>FABRICAÇÃO DE ARTEFATOS DIVERSOS DE BORRACHA</t>
  </si>
  <si>
    <t>15.11</t>
  </si>
  <si>
    <t>21.5</t>
  </si>
  <si>
    <t>RECONDICIONAMENTO DE PNEUMÁTICOS</t>
  </si>
  <si>
    <t>FABRICAÇÃO DE PNEUMÁTICOS E DE CÂMARASDEAR</t>
  </si>
  <si>
    <t>16.9</t>
  </si>
  <si>
    <t>FABRICAÇÃO DE OUTROS PRODUTOS QUÍMICOS NÃO ESPECIFICADOS ANTERIORMENTE</t>
  </si>
  <si>
    <t>16.8</t>
  </si>
  <si>
    <t>FABRICAÇÃO DE DISCOS E FITAS VIRGENS</t>
  </si>
  <si>
    <t>FABRICAÇÃO DE CHAPAS, FILMES, PAPÉIS E OUTROS MATERIAIS E PRODUTOS QUÍMICOS PARA FOTOGRAFIA</t>
  </si>
  <si>
    <t>16.7</t>
  </si>
  <si>
    <t>FABRICAÇÃO DE ADITIVOS DE USO INDUSTRIAL</t>
  </si>
  <si>
    <t>FABRICAÇÃO DE CATALISADORES</t>
  </si>
  <si>
    <t>16.6</t>
  </si>
  <si>
    <t>FABRICAÇÃO DE EXPLOSIVOS</t>
  </si>
  <si>
    <t>17.19</t>
  </si>
  <si>
    <t>FABRICAÇÃO DE ADESIVOS E SELANTES</t>
  </si>
  <si>
    <t>FABRICAÇÃO DE IMPERMEABILIZANTES, SOLVENTES E PRODUTOS AFINS</t>
  </si>
  <si>
    <t>17.18</t>
  </si>
  <si>
    <t>FABRICAÇÃO DE TINTAS DE IMPRESSÃO</t>
  </si>
  <si>
    <t>17.17</t>
  </si>
  <si>
    <t>FABRICAÇÃO DE TINTAS, VERNIZES, ESMALTES E LACAS</t>
  </si>
  <si>
    <t>7.3</t>
  </si>
  <si>
    <t>FABRICAÇÃO DE ARTIGOS DE PERFUMARIA E COSMÉTICOS</t>
  </si>
  <si>
    <t>17.16</t>
  </si>
  <si>
    <t>FABRICAÇÃO DE PRODUTOS DE LIMPEZA E POLIMENTO</t>
  </si>
  <si>
    <t>17.15</t>
  </si>
  <si>
    <t>FABRICAÇÃO DE SABÕES, SABONETES E DETERGENTES SINTÉTICOS</t>
  </si>
  <si>
    <t>2.2</t>
  </si>
  <si>
    <t>FABRICAÇÃO DE OUTROS DEFENSIVOS AGRÍCOLAS</t>
  </si>
  <si>
    <t>17.14</t>
  </si>
  <si>
    <t>FABRICAÇÃO DE INSETICIDAS</t>
  </si>
  <si>
    <t>13.1</t>
  </si>
  <si>
    <t>FABRICAÇÃO DE MATERIAIS PARA USOS MÉDICOS, HOSPITALARES E ODONTOLÓGICOS</t>
  </si>
  <si>
    <t>16.5</t>
  </si>
  <si>
    <t>FABRICAÇÃO DE MEDICAMENTOS PARA USO VETERINÁRIO</t>
  </si>
  <si>
    <t>7.2</t>
  </si>
  <si>
    <t>FABRICAÇÃO DE MEDICAMENTOS PARA USO HUMANO</t>
  </si>
  <si>
    <t>7.1</t>
  </si>
  <si>
    <t>FABRICAÇÃO DE PRODUTOS FARMOQUÍMICOS</t>
  </si>
  <si>
    <t>17.13</t>
  </si>
  <si>
    <t>FABRICAÇÃO DE FIBRAS, FIOS, CABOS E FILAMENTOS CONTÍNUOS SINTÉTICOS</t>
  </si>
  <si>
    <t>FABRICAÇÃO DE ELASTÔMEROS</t>
  </si>
  <si>
    <t>FABRICAÇÃO DE RESINAS TERMOFIXAS</t>
  </si>
  <si>
    <t>FABRICAÇÃO DE RESINAS TERMOPLÁSTICAS</t>
  </si>
  <si>
    <t>16.4</t>
  </si>
  <si>
    <t>FABRICAÇÃO DE OUTROS PRODUTOS QUÍMICOS ORGÂNICOS</t>
  </si>
  <si>
    <t>FABRICAÇÃO DE INTERMEDIÁRIOS PARA RESINAS E FIBRAS</t>
  </si>
  <si>
    <t>FABRICAÇÃO DE PRODUTOS PETROQUÍMICOS BÁSICOS</t>
  </si>
  <si>
    <t>FABRICAÇÃO DE OUTROS PRODUTOS INORGÂNICOS</t>
  </si>
  <si>
    <t>FABRICAÇÃO DE GASES INDUSTRIAIS</t>
  </si>
  <si>
    <t>2.1</t>
  </si>
  <si>
    <t>FABRICAÇÃO DE FERTILIZANTES FOSFATADOS, NITROGENADOS E POTÁSSICOS</t>
  </si>
  <si>
    <t>FABRICAÇÃO DE INTERMEDIÁRIOS PARA FERTILIZANTES</t>
  </si>
  <si>
    <t>FABRICAÇÃO DE CLORO E ÁLCALIS</t>
  </si>
  <si>
    <t>16.3</t>
  </si>
  <si>
    <t>OUTRAS FORMAS DE PRODUÇÃO DE DERIVADOS DO PETRÓLEO</t>
  </si>
  <si>
    <t>16.2</t>
  </si>
  <si>
    <t>REFINO DE PETRÓLEO</t>
  </si>
  <si>
    <t>REPRODUÇÃO DE SOFTWARES EM DISQUETES E FITAS</t>
  </si>
  <si>
    <t>21.4</t>
  </si>
  <si>
    <t>REPRODUÇÃO DE FITAS DE VÍDEOS</t>
  </si>
  <si>
    <t>REPRODUÇÃO DE DISCOS E FITAS</t>
  </si>
  <si>
    <t>17.12</t>
  </si>
  <si>
    <t>EXECUÇÃO DE OUTROS SERVIÇOS GRÁFICOS</t>
  </si>
  <si>
    <t>21.63</t>
  </si>
  <si>
    <t>17.11</t>
  </si>
  <si>
    <t>IMPRESSÃO DE MATERIAL ESCOLAR E DE MATERIAL PARA USOS INDUSTRIAL E COMERCIAL</t>
  </si>
  <si>
    <t>17.10</t>
  </si>
  <si>
    <t>IMPRESSÃO DE JORNAIS, REVISTAS E LIVROS</t>
  </si>
  <si>
    <t>17.9</t>
  </si>
  <si>
    <t>EDIÇÃO</t>
  </si>
  <si>
    <t>17.8</t>
  </si>
  <si>
    <t>EDIÇÃO E IMPRESSÃO DE REVISTAS</t>
  </si>
  <si>
    <t>17.7</t>
  </si>
  <si>
    <t>EDIÇÃO E IMPRESSÃO DE JORNAIS</t>
  </si>
  <si>
    <t>17.6</t>
  </si>
  <si>
    <t>EDIÇÃO E IMPRESSÃO DE LIVROS</t>
  </si>
  <si>
    <t>17.5</t>
  </si>
  <si>
    <t>EDIÇÃO DE LIVROS, REVISTAS E JORNAIS</t>
  </si>
  <si>
    <t>Papel e Papelão</t>
  </si>
  <si>
    <t>4.7</t>
  </si>
  <si>
    <t>FABRICAÇÃO DE OUTROS ARTEFATOS DE PASTAS, PAPEL, PAPELÃO, CARTOLINA E CARTÃO</t>
  </si>
  <si>
    <t>4.6</t>
  </si>
  <si>
    <t>FABRICAÇÃO DE FITAS E FORMULÁRIOS CONTÍNUOS IMPRESSOS OU NÃO</t>
  </si>
  <si>
    <t>17.4</t>
  </si>
  <si>
    <t>FABRICAÇÃO DE ARTEFATOS DE PAPEL, PAPELÃO, CARTOLINA E CARTÃO PARA ESCRITÓRIO</t>
  </si>
  <si>
    <t>17.3</t>
  </si>
  <si>
    <t>FABRICAÇÃO DE EMBALAGENS DE PAPELÃO INCLUSIVE A FABRICAÇÃO DE PAPELÃO CORRUGADO</t>
  </si>
  <si>
    <t>17.2</t>
  </si>
  <si>
    <t>FABRICAÇÃO DE EMBALAGENS DE PAPEL</t>
  </si>
  <si>
    <t>16.1</t>
  </si>
  <si>
    <t>FABRICAÇÃO DE PAPELÃO LISO, CARTOLINA E CARTÃO</t>
  </si>
  <si>
    <t>4.5</t>
  </si>
  <si>
    <t>FABRICAÇÃO DE PAPEL</t>
  </si>
  <si>
    <t>4.4</t>
  </si>
  <si>
    <t>FABRICAÇÃO DE CELULOSE E OUTRAS PASTAS PARA A FABRICAÇÃO DE PAPEL</t>
  </si>
  <si>
    <t>4.3</t>
  </si>
  <si>
    <t>FABRICAÇÃO DE ARTEFATOS DIVERSOS DE MADEIRA, PALHA, CORTIÇA E MATERIAL TRANÇADO EXCETO MÓVEIS</t>
  </si>
  <si>
    <t>11.1</t>
  </si>
  <si>
    <t>FABRICAÇÃO DE ARTEFATOS DE TANOARIA E EMBALAGENS DE MADEIRA</t>
  </si>
  <si>
    <t>10.3</t>
  </si>
  <si>
    <t>FABRICAÇÃO DE ESQUADRIAS DE MADEIRA, DE CASAS DE MADEIRA PRÉFABRICADAS, DE ESTRUTURAS DE MADEIRA E ARTIGOS DE CARPINTARIA</t>
  </si>
  <si>
    <t>4.2</t>
  </si>
  <si>
    <t>FABRICAÇÃO DE MADEIRA LAMINADA E DE CHAPAS DE MADEIRA COMPENSADA, PRENSADA OU AGLOMERADA</t>
  </si>
  <si>
    <t>4.1</t>
  </si>
  <si>
    <t>DESDOBRAMENTO DE MADEIRA</t>
  </si>
  <si>
    <t>14.19</t>
  </si>
  <si>
    <t>FABRICAÇÃO DE CALÇADOS DE OUTROS MATERIAIS</t>
  </si>
  <si>
    <t>FABRICAÇÃO DE CALÇADOS DE PLÁSTICO</t>
  </si>
  <si>
    <t>FABRICAÇÃO DE TÊNIS DE QUALQUER MATERIAL</t>
  </si>
  <si>
    <t>14.18</t>
  </si>
  <si>
    <t>FABRICAÇÃO DE CALÇADOS DE COURO</t>
  </si>
  <si>
    <t>14.17</t>
  </si>
  <si>
    <t>FABRICAÇÃO DE OUTROS ARTEFATOS DE COURO</t>
  </si>
  <si>
    <t>turismo? Spe?</t>
  </si>
  <si>
    <t>14.16</t>
  </si>
  <si>
    <t>FABRICAÇÃO DE MALAS, BOLSAS, VALISES E OUTROS ARTEFATOS PARA VIAGEM, DE QUALQUER MATERIAL</t>
  </si>
  <si>
    <t>14.15</t>
  </si>
  <si>
    <t>CURTIMENTO E OUTRAS PREPARAÇÕES DE COURO</t>
  </si>
  <si>
    <t>17.1</t>
  </si>
  <si>
    <t>FABRICAÇÃO DE ACESSÓRIOS PARA SEGURANÇA INDUSTRIAL E PESSOAL</t>
  </si>
  <si>
    <t>14.14</t>
  </si>
  <si>
    <t>FABRICAÇÃO DE ACESSÓRIOS DO VESTUÁRIO</t>
  </si>
  <si>
    <t>14.13</t>
  </si>
  <si>
    <t>CONFECÇÃO DE ROUPAS PROFISSIONAIS</t>
  </si>
  <si>
    <t>14.12</t>
  </si>
  <si>
    <t>CONFECÇÃO DE PEÇAS DO VESTUÁRIO EXCETO ROUPAS ÍNTIMAS, BLUSAS, CAMISAS E SEMELHANTES</t>
  </si>
  <si>
    <t>14.11</t>
  </si>
  <si>
    <t>CONFECÇÃO DE ROUPAS ÍNTIMAS, BLUSAS, CAMISAS E SEMELHANTES</t>
  </si>
  <si>
    <t>14.10</t>
  </si>
  <si>
    <t>FABRICAÇÃO DE OUTROS ARTIGOS DO VESTUÁRIO PRODUZIDOS EM MALHARIAS (TRICOTAGENS)</t>
  </si>
  <si>
    <t>FABRICAÇÃO DE MEIAS</t>
  </si>
  <si>
    <t>14.9</t>
  </si>
  <si>
    <t>FABRICAÇÃO DE TECIDOS DE MALHA</t>
  </si>
  <si>
    <t>14.8</t>
  </si>
  <si>
    <t>FABRICAÇÃO DE TECIDOS ESPECIAIS INCLUSIVE ARTEFATOS</t>
  </si>
  <si>
    <t>14.7</t>
  </si>
  <si>
    <t>FABRICAÇÃO DE ARTEFATOS DE CORDOARIA</t>
  </si>
  <si>
    <t>14.6</t>
  </si>
  <si>
    <t>FABRICAÇÃO DE ARTEFATOS DE TAPEÇARIA</t>
  </si>
  <si>
    <t>14.5</t>
  </si>
  <si>
    <t>ACABAMENTOS EM FIOS, TECIDOS E ARTIGOS TÊXTEIS, POR TERCEIROS</t>
  </si>
  <si>
    <t>14.4</t>
  </si>
  <si>
    <t>FABRICAÇÃO DE OUTROS ARTEFATOS TÊXTEIS, INCLUINDO TECELAGEM</t>
  </si>
  <si>
    <t>14.3</t>
  </si>
  <si>
    <t>FABRICAÇÃO DE ARTIGOS DE TECIDO DE USO DOMÉSTICO, INCLUINDO TECELAGEM</t>
  </si>
  <si>
    <t>TECELAGEM DE FIOS E FILAMENTOS CONTÍNUOS ARTIFICIAIS OU SINTÉTICOS</t>
  </si>
  <si>
    <t>14.2</t>
  </si>
  <si>
    <t>TECELAGEM DE FIOS DE FIBRAS TÊXTEIS NATURAIS, EXCETO ALGODÃO</t>
  </si>
  <si>
    <t>TECELAGEM DE ALGODÃO</t>
  </si>
  <si>
    <t>FABRICAÇÃO DE LINHAS E FIOS PARA COSTURAR E BORDAR</t>
  </si>
  <si>
    <t>FIAÇÃO DE FIBRAS ARTIFICIAIS OU SINTÉTICAS</t>
  </si>
  <si>
    <t>FIAÇÃO DE FIBRAS TÊXTEIS NATURAIS, EXCETO ALGODÃO</t>
  </si>
  <si>
    <t>14.1</t>
  </si>
  <si>
    <t>FIAÇÃO DE ALGODÃO</t>
  </si>
  <si>
    <t>FABRICAÇÃO DE PRODUTOS DO FUMO</t>
  </si>
  <si>
    <t>21.3</t>
  </si>
  <si>
    <t>FABRICAÇÃO DE REFRIGERANTES E REFRESCOS</t>
  </si>
  <si>
    <t>3.22</t>
  </si>
  <si>
    <t>ENGARRAFAMENTO E GASEIFICAÇÃO DE ÁGUAS MINERAIS</t>
  </si>
  <si>
    <t>3.21</t>
  </si>
  <si>
    <t>FABRICAÇÃO DE MALTE, CERVEJAS E CHOPES</t>
  </si>
  <si>
    <t>3.20</t>
  </si>
  <si>
    <t>FABRICAÇÃO DE VINHO</t>
  </si>
  <si>
    <t>3.19</t>
  </si>
  <si>
    <t>FABRICAÇÃO, RETIFICAÇÃO, HOMOGENEIZAÇÃO E MISTURA DE AGUARDENTES E OUTRAS BEBIDAS DESTILADAS</t>
  </si>
  <si>
    <t>3.18</t>
  </si>
  <si>
    <t>FABRICAÇÃO DE OUTROS PRODUTOS ALIMENTÍCIOS</t>
  </si>
  <si>
    <t>3.17</t>
  </si>
  <si>
    <t>PREPARAÇÃO DE ESPECIARIAS, MOLHOS, TEMPEROS E CONDIMENTOS</t>
  </si>
  <si>
    <t>3.16</t>
  </si>
  <si>
    <t>FABRICAÇÃO DE MASSAS ALIMENTÍCIAS</t>
  </si>
  <si>
    <t>3.15</t>
  </si>
  <si>
    <t>PRODUÇÃO DE DERIVADOS DO CACAU E ELABORAÇÃO DE CHOCOLATES, BALAS, GOMAS DE MASCAR</t>
  </si>
  <si>
    <t>3.14</t>
  </si>
  <si>
    <t>FABRICAÇÃO DE BISCOITOS E BOLACHAS</t>
  </si>
  <si>
    <t>21.2</t>
  </si>
  <si>
    <t>FABRICAÇÃO DE PRODUTOS DE PADARIA, CONFEITARIA E PASTELARIA</t>
  </si>
  <si>
    <t>FABRICAÇÃO DE CAFÉ SOLÚVEL</t>
  </si>
  <si>
    <t>3.13</t>
  </si>
  <si>
    <t>TORREFAÇÃO E MOAGEM DE CAFÉ</t>
  </si>
  <si>
    <t>REFINO E MOAGEM DE AÇÚCAR</t>
  </si>
  <si>
    <t>USINAS DE AÇÚCAR</t>
  </si>
  <si>
    <t>3.12</t>
  </si>
  <si>
    <t>BENEFICIAMENTO, MOAGEM E PREPARAÇÃO DE OUTROS PRODUTOS DE ORIGEM VEGETAL</t>
  </si>
  <si>
    <t>1.7</t>
  </si>
  <si>
    <t>FABRICAÇÃO DE RAÇÕES BALANCEADAS PARA ANIMAIS</t>
  </si>
  <si>
    <t>3.11</t>
  </si>
  <si>
    <t>FABRICAÇÃO DE AMIDOS E FÉCULAS DE VEGETAIS E FABRICAÇÃO DE ÓLEOS DE MILHO</t>
  </si>
  <si>
    <t>3.10</t>
  </si>
  <si>
    <t>FABRICAÇÃO DE FARINHA DE MILHO E DERIVADOS</t>
  </si>
  <si>
    <t>3.9</t>
  </si>
  <si>
    <t>FABRICAÇÃO DE FARINHA DE MANDIOCA E DERIVADOS</t>
  </si>
  <si>
    <t>3.8</t>
  </si>
  <si>
    <t>MOAGEM DE TRIGO E FABRICAÇÃO DE DERIVADOS</t>
  </si>
  <si>
    <t>3.7</t>
  </si>
  <si>
    <t>BENEFICIAMENTO DE ARROZ E FABRICAÇÃO DE PRODUTOS DO ARROZ</t>
  </si>
  <si>
    <t>21.1</t>
  </si>
  <si>
    <t>FABRICAÇÃO DE SORVETES</t>
  </si>
  <si>
    <t>1.6</t>
  </si>
  <si>
    <t>FABRICAÇÃO DE PRODUTOS DO LATICÍNIO</t>
  </si>
  <si>
    <t>1.5</t>
  </si>
  <si>
    <t>PREPARAÇÃO DO LEITE</t>
  </si>
  <si>
    <t>3.6</t>
  </si>
  <si>
    <t>PREPARAÇÃO DE MARGARINA E DE OUTRAS GORDURAS VEGETAIS E DE ÓLEOS DE ORIGEM ANIMAL NÃO COMESTÍVEIS</t>
  </si>
  <si>
    <t>3.5</t>
  </si>
  <si>
    <t>REFINO DE ÓLEOS VEGETAIS</t>
  </si>
  <si>
    <t>3.4</t>
  </si>
  <si>
    <t>PRODUÇÃO DE ÓLEOS VEGETAIS EM BRUTO</t>
  </si>
  <si>
    <t>3.3</t>
  </si>
  <si>
    <t>PRODUÇÃO DE SUCOS DE FRUTAS E DE LEGUMES</t>
  </si>
  <si>
    <t>3.2</t>
  </si>
  <si>
    <t>PROCESSAMENTO, PRESERVAÇÃO E PRODUÇÃO DE CONSERVAS DE LEGUMES E OUTROS VEGETAIS</t>
  </si>
  <si>
    <t>3.1</t>
  </si>
  <si>
    <t>PROCESSAMENTO, PRESERVAÇÃO E PRODUÇÃO DE CONSERVAS DE FRUTAS</t>
  </si>
  <si>
    <t>1.4</t>
  </si>
  <si>
    <t>PREPARAÇÃO E PRESERVAÇÃO DO PESCADO E FABRICAÇÃO DE CONSERVAS DE PEIXES, CRUSTÁCEOS E MOLUSCOS</t>
  </si>
  <si>
    <t>1.3</t>
  </si>
  <si>
    <t>PREPARAÇÃO DE CARNE, BANHA E PRODUTOS DE SALSICHARIA NÃO ASSOCIADA AO ABATE</t>
  </si>
  <si>
    <t>1.2</t>
  </si>
  <si>
    <t>ABATE DE AVES E OUTROS PEQUENOS ANIMAIS E PREPARAÇÃO DE PRODUTOS DE CARNE</t>
  </si>
  <si>
    <t>1.1</t>
  </si>
  <si>
    <t>ABATE DE RESES, PREPARAÇÃO DE PRODUTOS DE CARNE</t>
  </si>
  <si>
    <t>Ind Extrativa</t>
  </si>
  <si>
    <t>10.2</t>
  </si>
  <si>
    <t>EXTRAÇÃO DE OUTROS MINERAIS NÃOMETÁLICOS</t>
  </si>
  <si>
    <t>EXTRAÇÃO E REFINO DE SAL MARINHO E SALGEMA</t>
  </si>
  <si>
    <t>EXTRAÇÃO DE MINERAIS PARA FABRICAÇÃO DE ADUBOS, FERTILIZANTES E PRODUTOS QUÍMICOS</t>
  </si>
  <si>
    <t>10.1</t>
  </si>
  <si>
    <t>EXTRAÇÃO DE PEDRA, AREIA E ARGILA</t>
  </si>
  <si>
    <t>EXTRAÇÃO DE OUTROS MINERAIS METÁLICOS NÃOFERROSOS</t>
  </si>
  <si>
    <t>EXTRAÇÃO DE MINÉRIO DE METAIS PRECIOSOS</t>
  </si>
  <si>
    <t>EXTRAÇÃO DE MINÉRIO DE FERRO</t>
  </si>
  <si>
    <t>12.1</t>
  </si>
  <si>
    <t>ATIVIDADES DE SERVIÇOS RELACIONADOS COM A EXTRAÇÃO DE PETRÓLEO E GÁS EXCETO A PROSPECÇÃO REALIZADA POR TERCEIROS</t>
  </si>
  <si>
    <t>EXTRAÇÃO DE CARVÃO MINERAL</t>
  </si>
  <si>
    <t>% Emprego Reg Foz no PR</t>
  </si>
  <si>
    <t>Permilagem &gt; 1 ?</t>
  </si>
  <si>
    <t>complemento</t>
  </si>
  <si>
    <t>Num Trab na Reg Foz na função 3</t>
  </si>
  <si>
    <t>Num Trab no PR na função 3</t>
  </si>
  <si>
    <t>% na função 3</t>
  </si>
  <si>
    <t>função dinâmica 3</t>
  </si>
  <si>
    <t>Num Trab na Reg Foz na função 2</t>
  </si>
  <si>
    <t>Num Trab no PR na função 2</t>
  </si>
  <si>
    <t>% na função 2</t>
  </si>
  <si>
    <t>função dinâmica 2</t>
  </si>
  <si>
    <t>Num Trab na Reg Foz na função 1</t>
  </si>
  <si>
    <t>Num Trab no PR na função 1</t>
  </si>
  <si>
    <t>% na função 1</t>
  </si>
  <si>
    <t>função dinâmica 1</t>
  </si>
  <si>
    <t>Num Trab na Reg Foz na cadeia 3</t>
  </si>
  <si>
    <t>Num Trab no PR na cadeia 3</t>
  </si>
  <si>
    <t>% na cadeia 3</t>
  </si>
  <si>
    <t>cadeia 3</t>
  </si>
  <si>
    <t>Num Trab na Reg Foz na cadeia 2</t>
  </si>
  <si>
    <t>Num Trab no PR na cadeia 2</t>
  </si>
  <si>
    <t>% na cadeia 2</t>
  </si>
  <si>
    <t>cadeia 2</t>
  </si>
  <si>
    <t>Num Trab na AmoCac na cadeia 1</t>
  </si>
  <si>
    <t>Num Trab no PR na cadeia 1</t>
  </si>
  <si>
    <t>% na cadeia 1</t>
  </si>
  <si>
    <t>cadeia 1 (ou conexão de mercado)</t>
  </si>
  <si>
    <t>setor</t>
  </si>
  <si>
    <t>Permilagem de Trab da AmoCac</t>
  </si>
  <si>
    <t>Num Trab AmoCac</t>
  </si>
  <si>
    <t>Permilagem de Trab no PR</t>
  </si>
  <si>
    <t>Num Trab PR</t>
  </si>
  <si>
    <t>QL da Ativ</t>
  </si>
  <si>
    <t>Cód3 Ativ</t>
  </si>
  <si>
    <t>Cód2 Ativ</t>
  </si>
  <si>
    <t>Cód1 Ativ</t>
  </si>
  <si>
    <t>Num Ativ Urb</t>
  </si>
  <si>
    <r>
      <rPr>
        <b/>
        <sz val="8"/>
        <color theme="1"/>
        <rFont val="Times New Roman"/>
        <family val="1"/>
      </rPr>
      <t>Glossário</t>
    </r>
    <r>
      <rPr>
        <sz val="8"/>
        <color theme="1"/>
        <rFont val="Times New Roman"/>
        <family val="2"/>
      </rPr>
      <t>: Prot Anim Agroal = Proteína Animal Agroalimentar; Agroal de Base Vegetal = Agroalimentar de Base Vegetal; Mad-Mob-Pap = Madeira para Móveis e Papel; Prod Dist Energia = Produção e Distribuição de Energia; Cons Civil = Construção Civil; SPE = Serviços Prestados às Empresas; SPB-Educação = Serviços Publicos Básicos para Educação; SPB-Saúde = Serviços Públicos Básicos para Saúde; SOS = Serviços de Organização Social; SIUP Local = Serviços Industriais de Utilidade Pública Local; SPF = Serviços Prestados às Famílias; Ativ Inex AmoCac = Atividades Inexistentes na AmoCac;</t>
    </r>
  </si>
  <si>
    <t>Total Ativ Inex AmoCac</t>
  </si>
  <si>
    <t>Total S P F</t>
  </si>
  <si>
    <t>Total SIUP Local</t>
  </si>
  <si>
    <t>Total Comunicação</t>
  </si>
  <si>
    <t>Total S O S</t>
  </si>
  <si>
    <t>Total Multi-Cadeia</t>
  </si>
  <si>
    <t>Total Indeterminada</t>
  </si>
  <si>
    <t>Total Transporte e Logística</t>
  </si>
  <si>
    <t>Total Têxtil-Vest-Calç</t>
  </si>
  <si>
    <t>Total S P B - Saúde</t>
  </si>
  <si>
    <t>Total S P B - Educação</t>
  </si>
  <si>
    <t>Total S P E</t>
  </si>
  <si>
    <t>Total Cons Civil</t>
  </si>
  <si>
    <t>Gov Propulsiva</t>
  </si>
  <si>
    <t>Total Administração Pública</t>
  </si>
  <si>
    <t>TrS Propulsiva</t>
  </si>
  <si>
    <t>Total Turismo e Lazer</t>
  </si>
  <si>
    <t>Total Farmacêutica</t>
  </si>
  <si>
    <t>Total Prod Dist Energia</t>
  </si>
  <si>
    <t>Total Material de Transporte</t>
  </si>
  <si>
    <t>Total Mad-Mob-Pap</t>
  </si>
  <si>
    <t>Total Agroal de Base Vegetal</t>
  </si>
  <si>
    <t>Total Insumo Industrial Agrícola</t>
  </si>
  <si>
    <t>Total Prot Anim Agroal</t>
  </si>
  <si>
    <t>Total Agroalimentar</t>
  </si>
  <si>
    <t>-</t>
  </si>
  <si>
    <t>TOTAL</t>
  </si>
  <si>
    <t>Função Dinâmica na AmoCac</t>
  </si>
  <si>
    <t>QL da Cadeia (D/B)</t>
  </si>
  <si>
    <t>% do Emprego da AmoCac no PR</t>
  </si>
  <si>
    <t>% do Emprego da Cadeia na AmoCac (D)</t>
  </si>
  <si>
    <t>Num Emp AmoCac (C)</t>
  </si>
  <si>
    <t>% Emprego da Cadeia no PR (B)</t>
  </si>
  <si>
    <t>Num Emp PR (A)</t>
  </si>
  <si>
    <t>Código / Número da Cadeia</t>
  </si>
  <si>
    <t>Total Inexistente na AmoCac</t>
  </si>
  <si>
    <t>17.108</t>
  </si>
  <si>
    <t>% Emprego AmoCac no PR</t>
  </si>
  <si>
    <t>Num Trab na AMOCAC na função</t>
  </si>
  <si>
    <t>Num Trab no PR na função</t>
  </si>
  <si>
    <t>% na função</t>
  </si>
  <si>
    <t>função dinâmica</t>
  </si>
  <si>
    <t>Num Trab na AmoCac na cadeia</t>
  </si>
  <si>
    <t>Num Trab no PR na cadeia</t>
  </si>
  <si>
    <t>% na cadeia</t>
  </si>
  <si>
    <t>cadeia (ou conexão de mercado)</t>
  </si>
  <si>
    <t>Num Ati Urb</t>
  </si>
  <si>
    <t>Total Transp e Logística</t>
  </si>
  <si>
    <t>Total Tex Vest e Calç</t>
  </si>
  <si>
    <t xml:space="preserve">Total SPE </t>
  </si>
  <si>
    <t>Total SIUP</t>
  </si>
  <si>
    <t>Total Sist Financeiro</t>
  </si>
  <si>
    <t>Total Serv Ind Privados</t>
  </si>
  <si>
    <t>Total Química, Plas e Bor</t>
  </si>
  <si>
    <t>Total Papel e Papelão</t>
  </si>
  <si>
    <t>Total Outros Serv</t>
  </si>
  <si>
    <t>Total Min ñ Met</t>
  </si>
  <si>
    <t>Total Metalmecânica</t>
  </si>
  <si>
    <t>Total Mad e Mobilia</t>
  </si>
  <si>
    <t>Total Ind Extrativa</t>
  </si>
  <si>
    <t>Total Ind Diversas</t>
  </si>
  <si>
    <t>Total Ind Alimentos</t>
  </si>
  <si>
    <t>Total Eletroeletrônica</t>
  </si>
  <si>
    <t>Total Edit Graf e Audio</t>
  </si>
  <si>
    <t>Total Cons Naval</t>
  </si>
  <si>
    <t>Total Comércio</t>
  </si>
  <si>
    <t>Total Adm Pública</t>
  </si>
  <si>
    <t>QL do Setor            (D / B)</t>
  </si>
  <si>
    <t>% Emprego do Setor na AmoCac (D)</t>
  </si>
  <si>
    <t xml:space="preserve">Num Emp AmoCac (C) </t>
  </si>
  <si>
    <t>% Emprego do Setor no PR (B)</t>
  </si>
  <si>
    <t>Setor</t>
  </si>
  <si>
    <t>Ativ Inex AmoCac</t>
  </si>
  <si>
    <t>QL do CAMFD (D / B)</t>
  </si>
  <si>
    <t>% Emprego do CAMFD na AmoCac (D)</t>
  </si>
  <si>
    <t>% Emprego do CAMFD no PR (B)</t>
  </si>
  <si>
    <t>Conjunto das Atividades com a mesma Função Dinâmica (CAMFD)</t>
  </si>
  <si>
    <t>x</t>
  </si>
  <si>
    <t>Mult Pond s/Indet s/ñClas</t>
  </si>
  <si>
    <t>Mult Pond Geral</t>
  </si>
  <si>
    <t>Mult Simp s/Indet e s/ñClas</t>
  </si>
  <si>
    <t>Multipli Simples Geral</t>
  </si>
  <si>
    <t>(Refl + Indeter) / Propuls</t>
  </si>
  <si>
    <t>Reflexas / Propulsivas</t>
  </si>
  <si>
    <t>Reflexo</t>
  </si>
  <si>
    <t>Total Reflexas</t>
  </si>
  <si>
    <t>Reflexas por Consumo</t>
  </si>
  <si>
    <t>Reflexo-Genéricas</t>
  </si>
  <si>
    <t>Mistas + Indetermin</t>
  </si>
  <si>
    <t>Atividades Indeterminadas</t>
  </si>
  <si>
    <t>Propulsiva</t>
  </si>
  <si>
    <t>Total Propulsiva</t>
  </si>
  <si>
    <t>G Propulsiva</t>
  </si>
  <si>
    <t>Adm Pub</t>
  </si>
  <si>
    <t>M Propulsiva</t>
  </si>
  <si>
    <t>Mad-Mob-Pab</t>
  </si>
  <si>
    <t>Material de Transp</t>
  </si>
  <si>
    <t>Farmac</t>
  </si>
  <si>
    <t>Out Agroalim</t>
  </si>
  <si>
    <t>Agroalim Geral</t>
  </si>
  <si>
    <t>Agroalim Prot Anim</t>
  </si>
  <si>
    <t>TOTAL GERAL</t>
  </si>
  <si>
    <t>Organismos Internacionais e Outras Instituições Extraterritoriais</t>
  </si>
  <si>
    <t>Serviços Domésticos</t>
  </si>
  <si>
    <t>Outras Atividades de Serviços Pessoais, não Especificadas Anteriormente</t>
  </si>
  <si>
    <t>Atividades Funerárias e Serviços Relacionados</t>
  </si>
  <si>
    <t>Cabeleireiros e Outros Tratamentos de Beleza</t>
  </si>
  <si>
    <t>Lavanderias e Tinturarias</t>
  </si>
  <si>
    <t>Outras Atividades Relacionadas ao Lazer</t>
  </si>
  <si>
    <t>Atividades Desportivas</t>
  </si>
  <si>
    <t>Atividades de Jardins Botânicos, Zoológicos, Parques Nacionais e Reservas Ecológicas</t>
  </si>
  <si>
    <t>Atividades de Agências de Notícias</t>
  </si>
  <si>
    <t>Outras Atividades de Espetáculos, não Especificadas Anteriormente</t>
  </si>
  <si>
    <t>Gestão de Salas de Espetáculos</t>
  </si>
  <si>
    <t>Atividades de Teatro, Música e Outras Atividades Artísticas e Literárias</t>
  </si>
  <si>
    <t>Atividades de Televisão</t>
  </si>
  <si>
    <t>Atividades de Rádio</t>
  </si>
  <si>
    <t>Projeção de Filmes e de Vídeos</t>
  </si>
  <si>
    <t>Produção de Filmes Cinematográficos e Fitas de Vídeo</t>
  </si>
  <si>
    <t>Outras Atividades Associativas, não Especificadas Anteriormente</t>
  </si>
  <si>
    <t>Atividades de Organizações Políticas</t>
  </si>
  <si>
    <t>Atividades de Organizações Religiosas</t>
  </si>
  <si>
    <t>Atividades de Organizações Sindicais</t>
  </si>
  <si>
    <t>Atividades de Organizações Profissionais</t>
  </si>
  <si>
    <t>Atividades de Organizações Empresariais e Patronais</t>
  </si>
  <si>
    <t>Limpeza Urbana e Esgoto e Atividades Relacionadas</t>
  </si>
  <si>
    <t>Serviços Sociais sem Alojamento</t>
  </si>
  <si>
    <t>Serviços Sociais com Alojamento</t>
  </si>
  <si>
    <t>Serviços Veterinários</t>
  </si>
  <si>
    <t>Outras Atividades Relacionadas com a Atenção À Saúde</t>
  </si>
  <si>
    <t>Atividades de Outros Profissionais da Área de Saúde</t>
  </si>
  <si>
    <t>Atividades de Serviços de Complementação Diagnóstica ou Terapêutica</t>
  </si>
  <si>
    <t>Atividades de Atenção Ambulatorial</t>
  </si>
  <si>
    <t>Atividades de Atendimento a Urgências e Emergências</t>
  </si>
  <si>
    <t>Atividades de Atendimento Hospitalar</t>
  </si>
  <si>
    <t>Outras Atividades de Ensino</t>
  </si>
  <si>
    <t>Educação Profissional de Nível Técnico</t>
  </si>
  <si>
    <t>Educação Superior Pósgraduação e Extensão</t>
  </si>
  <si>
    <t>Educação Superior Graduação e Pósgraduação</t>
  </si>
  <si>
    <t>Educação Superior Graduação</t>
  </si>
  <si>
    <t>Ensino Médio</t>
  </si>
  <si>
    <t>Ensino Fundamental</t>
  </si>
  <si>
    <t>Educação Infantilpréescola</t>
  </si>
  <si>
    <t>Educação Infantilcreche</t>
  </si>
  <si>
    <t>Seguridade Social</t>
  </si>
  <si>
    <t>Justiça</t>
  </si>
  <si>
    <t>Defesa</t>
  </si>
  <si>
    <t>Regulação das Atividades Sociais e Culturais</t>
  </si>
  <si>
    <t>Administração Pública em Geral</t>
  </si>
  <si>
    <t>Outras Atividades de Serviços Prestados Principalmente Às Empresas, não Especificadas Anteriormente</t>
  </si>
  <si>
    <t>Atividades de Envasamento e Empacotamento, por Conta de Terceiros</t>
  </si>
  <si>
    <t>Atividades Fotográficas</t>
  </si>
  <si>
    <t>Atividades de Imunização, Higienização e de Limpeza em Prédios e em Domicílios</t>
  </si>
  <si>
    <t>Atividades de Investigação, Vigilância e Segurança</t>
  </si>
  <si>
    <t>Seleção, Agenciamento e Locação de Mãodeobra</t>
  </si>
  <si>
    <t>Publicidade</t>
  </si>
  <si>
    <t>Ensaios de Materiais e de Produtos</t>
  </si>
  <si>
    <t>Serviços de Arquitetura e Engenharia e de Assessoramento Técnico Especializado</t>
  </si>
  <si>
    <t>Atividades de Assessoria em Gestão Empresarial</t>
  </si>
  <si>
    <t>Gestão de Participações Societárias (Holdings)</t>
  </si>
  <si>
    <t>Pesquisas de Mercado e de Opinião Pública</t>
  </si>
  <si>
    <t>Atividades de Contabilidade e Auditoria</t>
  </si>
  <si>
    <t>Atividades Jurídicas</t>
  </si>
  <si>
    <t>Pesquisa e Desenvolvimento das Ciências Físicas e Naturais</t>
  </si>
  <si>
    <t>Outras Atividades de Informática, não Especificadas Anteriormente</t>
  </si>
  <si>
    <t>Manutenção e Reparação de Máquinas de Escritório e de Informática</t>
  </si>
  <si>
    <t>Atividades de Banco de Dados e Distribuição Online de Conteúdo Eletrônico</t>
  </si>
  <si>
    <t>Processamento de Dados</t>
  </si>
  <si>
    <t>Desenvolvimento de Softwares Sob Encomenda e Outras Consultorias em Software</t>
  </si>
  <si>
    <t>Desenvolvimento e Edição de Softwares Prontos para Uso</t>
  </si>
  <si>
    <t>Consultoria em Hardware</t>
  </si>
  <si>
    <t>Aluguel de Objetos Pessoais e Domésticos</t>
  </si>
  <si>
    <t>Aluguel de Máquinas e Equipamentos de Outros Tipos, não Especificados Anteriormente</t>
  </si>
  <si>
    <t>Aluguel de Máquinas e Equipamentos para Escritórios</t>
  </si>
  <si>
    <t>Aluguel de Máquinas e Equipamentos para Construção e Engenharia Civil</t>
  </si>
  <si>
    <t>Aluguel de Máquinas e Equipamentos Agrícolas</t>
  </si>
  <si>
    <t>Aluguel de Outros Meios de Transporte Terrestre</t>
  </si>
  <si>
    <t>Aluguel de Automóveis</t>
  </si>
  <si>
    <t>Condomínios Prediais</t>
  </si>
  <si>
    <t>Administração de Imóveis por Conta de Terceiros</t>
  </si>
  <si>
    <t>Corretagem e Avaliação de Imóveis</t>
  </si>
  <si>
    <t>Aluguel de Imóveis</t>
  </si>
  <si>
    <t>Incorporação e Compra e Venda de Imóveis</t>
  </si>
  <si>
    <t>Atividades Auxiliares dos Seguros e da Previdência Complementar</t>
  </si>
  <si>
    <t>Outras Atividades Auxiliares da Intermediação Financeira, não Especificadas Anteriormente</t>
  </si>
  <si>
    <t>Atividades de Intermediários em Transações de Títulos e Valores Mobiliários</t>
  </si>
  <si>
    <t>Planos de Saúde</t>
  </si>
  <si>
    <t>Previdência Complementar Aberta</t>
  </si>
  <si>
    <t>Seguros Nãovida</t>
  </si>
  <si>
    <t>Seguros de Vida</t>
  </si>
  <si>
    <t>Outras Atividades de Intermediação Financeira, não Especificadas Anteriormente</t>
  </si>
  <si>
    <t>Gestão de Ativos Intangíveis não Financeiros</t>
  </si>
  <si>
    <t>Outras Atividades de Concessão de Crédito</t>
  </si>
  <si>
    <t>Sociedades de Crédito, Financiamento e Investimento</t>
  </si>
  <si>
    <t>Crédito Imobiliário</t>
  </si>
  <si>
    <t>Crédito Cooperativo</t>
  </si>
  <si>
    <t>Caixas Econômicas</t>
  </si>
  <si>
    <t>Bancos Múltiplos (Com Carteira Comercial)</t>
  </si>
  <si>
    <t>Telecomunicações</t>
  </si>
  <si>
    <t>Atividades de Malote e Entrega</t>
  </si>
  <si>
    <t>Atividades de Correio Nacional</t>
  </si>
  <si>
    <t>Atividades Relacionadas À Organização do Transporte de Cargas</t>
  </si>
  <si>
    <t>Atividades de Agências de Viagens e Organizadores de Viagem</t>
  </si>
  <si>
    <t>Atividades Auxiliares dos Transportes Aéreos</t>
  </si>
  <si>
    <t>Atividades Auxiliares dos Transportes Aquaviários</t>
  </si>
  <si>
    <t>Atividades Auxiliares dos Transportes Terrestres</t>
  </si>
  <si>
    <t>Armazenamento e Depósitos de Cargas</t>
  </si>
  <si>
    <t>Carga e Descarga</t>
  </si>
  <si>
    <t>Transporte Espacial</t>
  </si>
  <si>
    <t>Transporte Aéreo, não Regular</t>
  </si>
  <si>
    <t>Transporte Aéreo, Regular</t>
  </si>
  <si>
    <t>Transporte Aquaviário Urbano</t>
  </si>
  <si>
    <t>Transporte por Navegação Interior de Carga</t>
  </si>
  <si>
    <t>Transporte por Navegação Interior de Passageiros</t>
  </si>
  <si>
    <t>Transporte Marítimo de Cabotagem</t>
  </si>
  <si>
    <t>Transporte Rodoviário de Mudanças</t>
  </si>
  <si>
    <t>Transporte Rodoviário de Produtos Perigosos</t>
  </si>
  <si>
    <t>Transporte Rodoviário de Cargas, em Geral</t>
  </si>
  <si>
    <t>Transporte Rodoviário de Passageiros, não Regular</t>
  </si>
  <si>
    <t>Transporte Rodoviário de Passageiros, Regular, não Urbano</t>
  </si>
  <si>
    <t>Transporte Rodoviário de Passageiros, Regular, Urbano</t>
  </si>
  <si>
    <t>Outros Serviços de Alimentação</t>
  </si>
  <si>
    <t>Fornecimento de Comida Preparada</t>
  </si>
  <si>
    <t>Cantinas (Serviços de Alimentação Privativos)</t>
  </si>
  <si>
    <t>Lanchonetes e Similares</t>
  </si>
  <si>
    <t>Restaurantes e Estabelecimentos de Bebidas, com Serviço Completo</t>
  </si>
  <si>
    <t>Outros Tipos de Alojamento</t>
  </si>
  <si>
    <t>Estabelecimentos Hoteleiros</t>
  </si>
  <si>
    <t>Reparação de Outros Objetos Pessoais e Domésticos</t>
  </si>
  <si>
    <t>Reparação de Calçados</t>
  </si>
  <si>
    <t>Reparação e Manutenção de Máquinas e de Aparelhos Eletrodomésticos</t>
  </si>
  <si>
    <t>Comércio Varejista de Artigos Usados</t>
  </si>
  <si>
    <t>Comércio Varejista de Outros Produtos não Especificados Anteriormente</t>
  </si>
  <si>
    <t>Comércio Varejista de Gás Liquefeito de Petróleo (Glp)</t>
  </si>
  <si>
    <t>Comércio Varejista de Livros, Jornais, Revistas e Papelaria</t>
  </si>
  <si>
    <t>Comércio Varejista de Equipamentos e Materiais para Escritório</t>
  </si>
  <si>
    <t>Comércio Varejista de Material de Construção, Ferragens e Ferramentas Manuais</t>
  </si>
  <si>
    <t>Comércio Varejista de Móveis, Artigos de Iluminação e Outros Artigos para Residência</t>
  </si>
  <si>
    <t>Comércio Varejista de Máquinas e Aparelhos de Usos Doméstico e Pessoal, Discos e Instrumentos Musicais</t>
  </si>
  <si>
    <t>Comércio Varejista de Produtos Farmacêuticos, Artigos Médicos e Ortopédicos, de Perfumaria e Cosméticos</t>
  </si>
  <si>
    <t>Comércio Varejista de Calçados, Artigos de Couro e Viagem</t>
  </si>
  <si>
    <t>Comércio Varejista de Artigos do Vestuário e Complementos</t>
  </si>
  <si>
    <t>Comércio Varejista de Tecidos e Artigos de Armarinho</t>
  </si>
  <si>
    <t>Comércio Varejista de Outros Produtos Alimentícios não Especificados Anteriormente e de Produtos do Fumo</t>
  </si>
  <si>
    <t>Comércio Varejista de Bebidas</t>
  </si>
  <si>
    <t>Comércio Varejista de Carnes Açougues</t>
  </si>
  <si>
    <t>Comércio Varejista de Balas, Bombons e Semelhantes</t>
  </si>
  <si>
    <t>Comércio Varejista de Produtos de Padaria, de Laticínio, Frios e Conservas</t>
  </si>
  <si>
    <t>Comércio Varejista não Especializado, sem Predominância de Produtos Alimentícios</t>
  </si>
  <si>
    <t>Comércio Varejista de Merc. Geral, c/ Pred. Prod. Alim., com Área de Venda Inferior a 300 Metros Quadrados Excet</t>
  </si>
  <si>
    <t>Comércio Varej. de Merc. Geral, c/ Pred. Prod. Alim., com Área de Venda Entre 300 e 5000 Metros Quadrados Sup</t>
  </si>
  <si>
    <t>Comércio Var. de Merc. Geral, c/ Pred. Prod. Alim., com Área de Venda Superior a 5000 Metros Quadrados Hipe</t>
  </si>
  <si>
    <t>Comércio Atacadista Especializado em Mercadorias não Especificadas Anteriormente</t>
  </si>
  <si>
    <t>Comércio Atacadista de Mercadorias em Geral (Não Especializado)</t>
  </si>
  <si>
    <t>Comércio Atacadista de Máquinas, Aparelhos e Equipamentos para Usos Industrial, Técnico e Profissional, e Outros Usos, não Especificados Anterio</t>
  </si>
  <si>
    <t>Comércio Atacadista de Computadores, Equipamentos de Telefonia e Comunicação, Partes e Peças</t>
  </si>
  <si>
    <t>Comércio Atacadista de Máquinas e Equipamentos para O Comércio e Escritório</t>
  </si>
  <si>
    <t>Comércio Atacadista de Máquinas, Aparelhos e Equipamentos para Uso Agropecuário</t>
  </si>
  <si>
    <t>Comércio Atacadista de Outros Produtos Intermediários não Agropecuários, não Especificados Anteriormente</t>
  </si>
  <si>
    <t>Comércio Atacadista de Resíduos e Sucatas</t>
  </si>
  <si>
    <t>Comércio Atacadista de Produtos Químicos</t>
  </si>
  <si>
    <t>Comércio Atacadista de Madeira, Material de Construção, Ferragens e Ferramentas</t>
  </si>
  <si>
    <t>Comércio Atacadista de Produtos Extrativos de Origem Mineral</t>
  </si>
  <si>
    <t>Comércio Atacadista de Combustíveis</t>
  </si>
  <si>
    <t>Comércio Atacadista de Outros Artigos de Usos Pessoal e Doméstico, não Especificados Anteriormente</t>
  </si>
  <si>
    <t>Comércio Atacadista de Artigos de Escritório e de Papelaria</t>
  </si>
  <si>
    <t>Comércio Atacadista de Cosméticos e Produtos de Perfumaria</t>
  </si>
  <si>
    <t>Comércio Atacadista de Produtos Farmacêuticos, Médicos, Ortopédicos e Odontológicos</t>
  </si>
  <si>
    <t>Comércio Atacadista de Eletrodomésticos e Outros Equipamentos de Usos Pessoal e Doméstico</t>
  </si>
  <si>
    <t>Comércio Atacadista de Calçados</t>
  </si>
  <si>
    <t>Comércio Atacadista de Artigos do Vestuário e Complementos</t>
  </si>
  <si>
    <t>Comércio Atacadista de Fios Têxteis, Tecidos, Artefatos de Tecidos e de Armarinho</t>
  </si>
  <si>
    <t>Comércio Atacadista de Outros Produtos Alimentícios, não Especificados Anteriormente</t>
  </si>
  <si>
    <t>Comércio Atacadista de Produtos do Fumo</t>
  </si>
  <si>
    <t>Comércio Atacadista de Bebidas</t>
  </si>
  <si>
    <t>Comércio Atacadista de Pescados</t>
  </si>
  <si>
    <t>Comércio Atacadista de Carnes e Produtos da Carne</t>
  </si>
  <si>
    <t>Comércio Atacadista de Hortifrutigranjeiros</t>
  </si>
  <si>
    <t>Comércio Atacadista de Cereais Beneficiados e Leguminosas, Farinhas, Amidos e Féculas</t>
  </si>
  <si>
    <t>Comércio Atacadista de Leite e Produtos do Leite</t>
  </si>
  <si>
    <t>Comércio Atacadista de Animais Vivos</t>
  </si>
  <si>
    <t>Comércio Atacadista de Matérias Primas Agrícolas e Produtos Semiacabados</t>
  </si>
  <si>
    <t>Representantes Comerciais e Agentes do Comércio de Mercadorias em Geral (Não Especializados)</t>
  </si>
  <si>
    <t>Representantes Comerciais e Agentes do Comércio Especializado em Produtos não Especificados Anteriormente</t>
  </si>
  <si>
    <t>Representantes Comerciais e Agentes do Comércio de Produtos Alimentícios, Bebidas e Fumo</t>
  </si>
  <si>
    <t>Representantes Comerciais e Agentes do Comércio de Têxteis, Vestuário, Calçados e Artigos de Couro</t>
  </si>
  <si>
    <t>Representantes Comerciais e Agentes do Comércio de Móveis e Artigos de Uso Doméstico</t>
  </si>
  <si>
    <t>Representantes Comerciais e Agentes do Comércio de Máquinas, Equipamentos Industriais, Embarcações e Aeronaves</t>
  </si>
  <si>
    <t>Representantes Comerciais e Agentes do Comércio de Madeira, Material de Construção e Ferragens</t>
  </si>
  <si>
    <t>Representantes Comerciais e Agentes do Comércio de Combustíveis, Minerais, Metais e Produtos Químicos Industriais</t>
  </si>
  <si>
    <t>Representantes Comerciais e Agentes do Comércio de Matériasprimas Agrícolas, Animais Vivos, Matérias Primas Têxteis e Produtos Semiacabados</t>
  </si>
  <si>
    <t>Comércio a Varejo de Combustíveis</t>
  </si>
  <si>
    <t>Manutenção e Reparação de Motocicletas</t>
  </si>
  <si>
    <t>Comércio a Varejo e por Atacado de Motocicletas, Partes, Peças e Acessórios</t>
  </si>
  <si>
    <t>Comércio a Varejo e por Atacado de Peças e Acessórios para Veículos Automotores</t>
  </si>
  <si>
    <t>Manutenção e Reparação de Veículos Automotores</t>
  </si>
  <si>
    <t>Comércio a Varejo e por Atacado de Veículos Automotores</t>
  </si>
  <si>
    <t>Aluguel de Equipamentos de Construção e Demolição com Operários</t>
  </si>
  <si>
    <t>Obras de Acabamento</t>
  </si>
  <si>
    <t>Outras Obras de Instalações</t>
  </si>
  <si>
    <t>Instalações Hidráulicas, Sanitárias, de Gás e de Sistema de Prevenção Contra Incêndio</t>
  </si>
  <si>
    <t>Instalações de Sistemas de Ar Condicionado, de Ventilação e Refrigeração</t>
  </si>
  <si>
    <t>Instalações Elétricas</t>
  </si>
  <si>
    <t>Obras para Telecomunicações</t>
  </si>
  <si>
    <t>Obras para Geração e Distribuição de Energia Elétrica</t>
  </si>
  <si>
    <t>Obras de Outros Tipos</t>
  </si>
  <si>
    <t>Obras de Montagem</t>
  </si>
  <si>
    <t>Obras de Arte Especiais</t>
  </si>
  <si>
    <t>Obras Viárias</t>
  </si>
  <si>
    <t>Edificações (Residenciais, Industriais, Comerciais e de Serviços)</t>
  </si>
  <si>
    <t>Grandes Movimentações de Terra</t>
  </si>
  <si>
    <t>Sondagens e Fundações Destinadas À Construção</t>
  </si>
  <si>
    <t>Demolição e Preparação do Terreno</t>
  </si>
  <si>
    <t>Captação, Tratamento e Distribuição de Água</t>
  </si>
  <si>
    <t>Distribuição de Energia Elétrica</t>
  </si>
  <si>
    <t>Produção de Energia Elétrica</t>
  </si>
  <si>
    <t>Reciclagem de Sucatas Nãometálicas</t>
  </si>
  <si>
    <t>Reciclagem de Sucatas Metálicas</t>
  </si>
  <si>
    <t>Fabricação de Produtos Diversos</t>
  </si>
  <si>
    <t>Fabricação de Escovas, Pincéis e Vassouras</t>
  </si>
  <si>
    <t>Fabricação de Canetas, Lápis, Fitas Impressoras para Máquinas e Outros Artigos para Escritório</t>
  </si>
  <si>
    <t>Fabricação de Brinquedos e de Jogos Recreativos</t>
  </si>
  <si>
    <t>Fabricação de Artefatos para Caça, Pesca e Esporte</t>
  </si>
  <si>
    <t>Lapidação de Pedras Preciosas e Semipreciosas, Fabricação de Artefatos de Ourivesaria e Joalheria</t>
  </si>
  <si>
    <t>Fabricação de Colchões</t>
  </si>
  <si>
    <t>Fabricação de Móveis de Outros Materiais</t>
  </si>
  <si>
    <t>Fabricação de Móveis com Predominância de Metal</t>
  </si>
  <si>
    <t>Fabricação de Móveis com Predominância de Madeira</t>
  </si>
  <si>
    <t>Fabricação de Outros Equipamentos de Transporte</t>
  </si>
  <si>
    <t>Reparação de Aeronaves</t>
  </si>
  <si>
    <t>Fabricação de Peças e Acessórios para Veículos Ferroviários</t>
  </si>
  <si>
    <t>Construção e Reparação de Embarcações para Esporte e Lazer</t>
  </si>
  <si>
    <t>Construção e Reparação de Embarcações e Estruturas Flutuantes</t>
  </si>
  <si>
    <t>Recondicionamento ou Recuperação de Motores para Veículos Automotores</t>
  </si>
  <si>
    <t>Fabricação de Outras Peças e Acessórios para Veículos Automotores não Especificadas Anteriormente</t>
  </si>
  <si>
    <t>Fabricação de Peças e Acessórios para O Sistema de Direção e Suspensão</t>
  </si>
  <si>
    <t>Fabricação de Peças e Acessórios para O Sistema Motor</t>
  </si>
  <si>
    <t>Fabricação de Cabines, Carrocerias e Reboques para Outros Veículos</t>
  </si>
  <si>
    <t>Fabricação de Carrocerias para Ônibus</t>
  </si>
  <si>
    <t>Fabricação de Cabines, Carrocerias e Reboques para Caminhão</t>
  </si>
  <si>
    <t>Manutenção e Reparação de Aparelhos e Instrumentos de Medida, Teste e Controle Exceto Equipamentos de Controle de Processos Industriais</t>
  </si>
  <si>
    <t>Manutenção e Reparação de Equipamentos Médicohospitalares, Odontológicos e de Laboratório</t>
  </si>
  <si>
    <t>Fabricação de Aparelhos, Instrumentos e Materiais Ópticos, Fotográficos e Cinematográficos</t>
  </si>
  <si>
    <t>Fabricação de Aparelhos e Instrumentos de Medida, Teste e Controle Exceto Equipamentos para Controle de Processos Industriais</t>
  </si>
  <si>
    <t>Fabricação de Aparelhos e Instrumentos para Usos Médicohospitalares, Odontológicos e de Laboratórios e Aparelhos Ortopédicos</t>
  </si>
  <si>
    <t>Fabricação de Aparelhos Receptores de Rádio e Televisão e de Reprodução, Gravação ou Amplificação de Som e Vídeo</t>
  </si>
  <si>
    <t>Fabricação de Equipamentos Transmissores de Rádio e Televisão e de Equipamentos para Estações Telefônicas, para Radiotelefonia e Radiotelegrafia</t>
  </si>
  <si>
    <t>Fabricação de Material Eletrônico Básico</t>
  </si>
  <si>
    <t>Fabricação de Outros Aparelhos ou Equipamentos Elétricos</t>
  </si>
  <si>
    <t>Manutenção e Reparação de Máquinas, Aparelhos e Materiais Elétricos não Especificados Anteriormente</t>
  </si>
  <si>
    <t>Manutenção e Reparação de Geradores, Transformadores e Motores Elétricos</t>
  </si>
  <si>
    <t>Fabricação de Material Elétrico para Veículos  Exceto Baterias</t>
  </si>
  <si>
    <t>Fabricação de Luminárias e Equipamentos de Iluminação Exceto para Veículos</t>
  </si>
  <si>
    <t>Fabricação de Lâmpadas</t>
  </si>
  <si>
    <t>Fabricação de Baterias e Acumuladores para Veículos</t>
  </si>
  <si>
    <t>Fabricação de Fios, Cabos e Condutores Elétricos Isolados</t>
  </si>
  <si>
    <t>Fabricação de Material Elétrico para Instalações em Circuito de Consumo</t>
  </si>
  <si>
    <t>Fabricação de Subestações, Quadros de Comando, Reguladores de Voltagem e Outros Aparelhos e Equipamentos para Distribuição e Controle de Energia</t>
  </si>
  <si>
    <t>Fabricação de Motores Elétricos</t>
  </si>
  <si>
    <t>Fabricação de Transformadores, Indutores, Conversores, Sincronizadores e Semelhantes</t>
  </si>
  <si>
    <t>Fabricação de Geradores de Corrente Contínua ou Alternada</t>
  </si>
  <si>
    <t>Fabricação de Equipamentos Periféricos para Máquinas Eletrônicas para Tratamento de Informações</t>
  </si>
  <si>
    <t>Fabricação de Computadores</t>
  </si>
  <si>
    <t>Manutenção e Reparação de Máquinas e Equipamentos de Uso Específico</t>
  </si>
  <si>
    <t>Manutenção e Reparação de Máquinas e Equipamentos de Uso na Extração Mineral e Construção</t>
  </si>
  <si>
    <t>Manutenção e Reparação de Máquinasferramenta</t>
  </si>
  <si>
    <t>Manutenção e Reparação de Tratores e de Máquinas e Equipamentos para Agriculutra, Avicultura e Obtenção de Produtos Animais</t>
  </si>
  <si>
    <t>Manutenção e Reparação de Máquinas e Equipamentos de Uso Geral</t>
  </si>
  <si>
    <t>Manutenção e Reparação de Motores, Bombas, Compressores e Equipamentos de Transmissão</t>
  </si>
  <si>
    <t>Fabricação de Outros Aparelhos Eletrodomésticos</t>
  </si>
  <si>
    <t>Fabricação de Fogões, Refrigeradores e Máquinas de Lavar e Secar para Uso Doméstico</t>
  </si>
  <si>
    <t>Fabricação de Outras Máquinas e Equipamentos de Uso Específico</t>
  </si>
  <si>
    <t>Fabricação de Máquinas e Equipamentos para as Indústrias de Celulose, Papel e Papelão e Artefatos</t>
  </si>
  <si>
    <t>Fabricação de Máquinas e Equipamentos para as Indústrias Alimentar, de Bebida e Fumo</t>
  </si>
  <si>
    <t>Fabricação de Máquinas para a Indústria Metalúrgica Exceto Máquinasferramenta</t>
  </si>
  <si>
    <t>Fabricação de Máquinas e Equipamentos de Terraplenagem e Pavimentação</t>
  </si>
  <si>
    <t>Fabricação de Máquinasferramenta</t>
  </si>
  <si>
    <t>Fabricação de Tratores Agrícolas</t>
  </si>
  <si>
    <t>Fabricação de Máquinas e Equipamentos para Agricultura, Avicultura e Obtenção de Produtos Animais</t>
  </si>
  <si>
    <t>Fabricação de Outras Máquinas e Equipamentos de Uso Geral</t>
  </si>
  <si>
    <t>Fabricação de Aparelhos de Arcondicionado</t>
  </si>
  <si>
    <t>Fabricação de Máquinas e Aparelhos de Refrigeração e Ventilação de Usos Industrial e Comercial</t>
  </si>
  <si>
    <t>Fabricação de Máquinas, Equipamentos e Aparelhos para Transporte e Elevação de Cargas e Pessoas</t>
  </si>
  <si>
    <t>Fabricação de Fornos Industriais, Aparelhos e Equipamentos Nãoelétricos para Instalações Térmicas</t>
  </si>
  <si>
    <t>Fabricação de Equipamentos de Transmissão para Fins Industriais Inclusive Rolamentos</t>
  </si>
  <si>
    <t>Fabricação de Compressores</t>
  </si>
  <si>
    <t>Fabricação de Bombas e Carneiros Hidráulicos</t>
  </si>
  <si>
    <t>Fabricação de Motores Estacionários de Combustão Interna, Turbinas e Outras Máquinas Motrizes Nãoelétricas Exceto para Aviões e Veículos Rodovi</t>
  </si>
  <si>
    <t>Fabricação de Outros Produtos Elaborados de Metal</t>
  </si>
  <si>
    <t>Fabricação de Artigos de Funilaria e de Artigos de Metal para Usos Doméstico e Pessoal</t>
  </si>
  <si>
    <t>Fabricação de Artefatos de Trefilados</t>
  </si>
  <si>
    <t>Manutenção e Reparação de Tanques, Reservatórios Metálicos e Caldeiras para Aquecimento Central</t>
  </si>
  <si>
    <t>Fabricação de Ferramentas Manuais</t>
  </si>
  <si>
    <t>Fabricação de Artigos de Serralheria Exceto Esquadrias</t>
  </si>
  <si>
    <t>Fabricação de Artigos de Cutelaria</t>
  </si>
  <si>
    <t>Têmpera, Cementação e Tratamento Térmico do Aço, Serviços de Usinagem, Galvanotécnica e Solda</t>
  </si>
  <si>
    <t>Fabricação de Artefatos Estampados de Metal</t>
  </si>
  <si>
    <t>Produção de Forjados de Metais Nãoferrosos e Suas Ligas</t>
  </si>
  <si>
    <t>Fabricação de Tanques, Reservatórios Metálicos e Caldeiras para Aquecimento Central</t>
  </si>
  <si>
    <t>Fabricação de Esquadrias de Metal</t>
  </si>
  <si>
    <t>Fabricação de Estruturas Metálicas para Edifícios, Pontes, Torres de Transmissão, Andaimes e Outros Fins</t>
  </si>
  <si>
    <t>Fabricação de Peças Fundidas de Metais Nãoferrosos e Suas Ligas</t>
  </si>
  <si>
    <t>Fabricação de Peças Fundidas de Ferro e Aço</t>
  </si>
  <si>
    <t>Metalurgia de Outros Metais Nãoferrosos e Suas Ligas</t>
  </si>
  <si>
    <t>Metalurgia do Alumínio e Suas Ligas</t>
  </si>
  <si>
    <t>Fabricação de Outros Tubos de Ferro e Aço</t>
  </si>
  <si>
    <t>Produção de Relaminados, Trefilados e Perfilados de Aço</t>
  </si>
  <si>
    <t>Produção de Laminados Planos de Aço</t>
  </si>
  <si>
    <t>Produção de Ferroligas</t>
  </si>
  <si>
    <t>Fabricação de Outros Produtos de Minerais Nãometálicos</t>
  </si>
  <si>
    <t>Fabricação de Cal Virgem, Cal Hidratada e Gesso</t>
  </si>
  <si>
    <t>Britamento, Aparelhamento e Outros Trabalhos em Pedras (Não Associados À Extração)</t>
  </si>
  <si>
    <t>Fabricação de Produtos Cerâmicos Nãorefratários para Usos Diversos</t>
  </si>
  <si>
    <t>Fabricação de Produtos Cerâmicos Nãorefratários para Uso Estrutural na Construção Civil</t>
  </si>
  <si>
    <t>Fabricação de Artefatos de Concreto, Cimento, Fibrocimento, Gesso e Estuque</t>
  </si>
  <si>
    <t>Fabricação de Artigos de Vidro</t>
  </si>
  <si>
    <t>Fabricação de Vidro Plano e de Segurança</t>
  </si>
  <si>
    <t>Fabricação de Artefatos Diversos de Plástico</t>
  </si>
  <si>
    <t>Fabricação de Embalagem de Plástico</t>
  </si>
  <si>
    <t>Fabricação de Laminados Planos e Tubulares de Plástico</t>
  </si>
  <si>
    <t>Fabricação de Artefatos Diversos de Borracha</t>
  </si>
  <si>
    <t>Recondicionamento de Pneumáticos</t>
  </si>
  <si>
    <t>Fabricação de Outros Produtos Químicos não Especificados Anteriormente</t>
  </si>
  <si>
    <t>Fabricação de Discos e Fitas Virgens</t>
  </si>
  <si>
    <t>Fabricação de Aditivos de Uso Industrial</t>
  </si>
  <si>
    <t>Fabricação de Explosivos</t>
  </si>
  <si>
    <t>Fabricação de Adesivos e Selantes</t>
  </si>
  <si>
    <t>Fabricação de Tintas de Impressão</t>
  </si>
  <si>
    <t>Fabricação de Tintas, Vernizes, Esmaltes e Lacas</t>
  </si>
  <si>
    <t>Fabricação de Artigos de Perfumaria e Cosméticos</t>
  </si>
  <si>
    <t>Fabricação de Produtos de Limpeza e Polimento</t>
  </si>
  <si>
    <t>Fabricação de Sabões, Sabonetes e Detergentes Sintéticos</t>
  </si>
  <si>
    <t>Fabricação de Outros Defensivos Agrícolas</t>
  </si>
  <si>
    <t>Fabricação de Materiais para Usos Médicos, Hospitalares e Odontológicos</t>
  </si>
  <si>
    <t>Fabricação de Medicamentos para Uso Humano</t>
  </si>
  <si>
    <t>Fabricação de Produtos Farmoquímicos</t>
  </si>
  <si>
    <t>Fabricação de Fibras, Fios, Cabos e Filamentos Contínuos Sintéticos</t>
  </si>
  <si>
    <t>Fabricação de Outros Produtos Químicos Orgânicos</t>
  </si>
  <si>
    <t>Fabricação de Fertilizantes Fosfatados, Nitrogenados e Potássicos</t>
  </si>
  <si>
    <t>Outras Formas de Produção de Derivados do Petróleo</t>
  </si>
  <si>
    <t>Refino de Petróleo</t>
  </si>
  <si>
    <t>Reprodução de Fitas de Vídeos</t>
  </si>
  <si>
    <t>Execução de Outros Serviços Gráficos</t>
  </si>
  <si>
    <t>Impressão de Material Escolar e de Material para Usos Industrial e Comercial</t>
  </si>
  <si>
    <t>Impressão de Jornais, Revistas e Livros</t>
  </si>
  <si>
    <t>Edição</t>
  </si>
  <si>
    <t>Edição e Impressão de Revistas</t>
  </si>
  <si>
    <t>Edição e Impressão de Jornais</t>
  </si>
  <si>
    <t>Edição e Impressão de Livros</t>
  </si>
  <si>
    <t>Edição de Livros, Revistas e Jornais</t>
  </si>
  <si>
    <t>Fabricação de Outros Artefatos de Pastas, Papel, Papelão, Cartolina e Cartão</t>
  </si>
  <si>
    <t>Fabricação de Fitas e Formulários Contínuos Impressos ou Não</t>
  </si>
  <si>
    <t>Fabricação de Artefatos de Papel, Papelão, Cartolina e Cartão para Escritório</t>
  </si>
  <si>
    <t>Fabricação de Embalagens de Papelão Inclusive a Fabricação de Papelão Corrugado</t>
  </si>
  <si>
    <t>Fabricação de Embalagens de Papel</t>
  </si>
  <si>
    <t>Fabricação de Papel</t>
  </si>
  <si>
    <t>Fabricação de Celulose e Outras Pastas para a Fabricação de Papel</t>
  </si>
  <si>
    <t>Fabricação de Artefatos Diversos de Madeira, Palha, Cortiça e Material Trançado Exceto Móveis</t>
  </si>
  <si>
    <t>Fabricação de Artefatos de Tanoaria e Embalagens de Madeira</t>
  </si>
  <si>
    <t>Fabricação de Esquadrias de Madeira, de Casas de Madeira Préfabricadas, de Estruturas de Madeira e Artigos de Carpintaria</t>
  </si>
  <si>
    <t>Fabricação de Madeira Laminada e de Chapas de Madeira Compensada, Prensada ou Aglomerada</t>
  </si>
  <si>
    <t>Desdobramento de Madeira</t>
  </si>
  <si>
    <t>Fabricação de Calçados de Outros Materiais</t>
  </si>
  <si>
    <t>Fabricação de Calçados de Couro</t>
  </si>
  <si>
    <t>Fabricação de Outros Artefatos de Couro</t>
  </si>
  <si>
    <t>Fabricação de Malas, Bolsas, Valises e Outros Artefatos para Viagem, de Qualquer Material</t>
  </si>
  <si>
    <t>Curtimento e Outras Preparações de Couro</t>
  </si>
  <si>
    <t>Fabricação de Acessórios para Segurança Industrial e Pessoal</t>
  </si>
  <si>
    <t>Fabricação de Acessórios do Vestuário</t>
  </si>
  <si>
    <t>Confecção de Roupas Profissionais</t>
  </si>
  <si>
    <t>Confecção de Peças do Vestuário Exceto Roupas Íntimas, Blusas, Camisas e Semelhantes</t>
  </si>
  <si>
    <t>Confecção de Roupas Íntimas, Blusas, Camisas e Semelhantes</t>
  </si>
  <si>
    <t>Fabricação de Outros Artigos do Vestuário Produzidos em Malharias (Tricotagens)</t>
  </si>
  <si>
    <t>Fabricação de Tecidos de Malha</t>
  </si>
  <si>
    <t>Fabricação de Tecidos Especiais Inclusive Artefatos</t>
  </si>
  <si>
    <t>Fabricação de Artefatos de Cordoaria</t>
  </si>
  <si>
    <t>Fabricação de Artefatos de Tapeçaria</t>
  </si>
  <si>
    <t>Acabamentos em Fios, Tecidos e Artigos Têxteis, por Terceiros</t>
  </si>
  <si>
    <t>Fabricação de Outros Artefatos Têxteis, Incluindo Tecelagem</t>
  </si>
  <si>
    <t>Fabricação de Artigos de Tecido de Uso Doméstico, Incluindo Tecelagem</t>
  </si>
  <si>
    <t>Tecelagem de Fios de Fibras Têxteis Naturais, Exceto Algodão</t>
  </si>
  <si>
    <t>Fiação de Algodão</t>
  </si>
  <si>
    <t>Fabricação de Refrigerantes e Refrescos</t>
  </si>
  <si>
    <t>Engarrafamento e Gaseificação de Águas Minerais</t>
  </si>
  <si>
    <t>Fabricação de Malte, Cervejas e Chopes</t>
  </si>
  <si>
    <t>Fabricação de Vinho</t>
  </si>
  <si>
    <t>Fabricação, Retificação, Homogeneização e Mistura de Aguardentes e Outras Bebidas Destiladas</t>
  </si>
  <si>
    <t>Fabricação de Outros Produtos Alimentícios</t>
  </si>
  <si>
    <t>Preparação de Especiarias, Molhos, Temperos e Condimentos</t>
  </si>
  <si>
    <t>Fabricação de Massas Alimentícias</t>
  </si>
  <si>
    <t>Produção de Derivados do Cacau e Elaboração de Chocolates, Balas, Gomas de Mascar</t>
  </si>
  <si>
    <t>Fabricação de Biscoitos e Bolachas</t>
  </si>
  <si>
    <t>Fabricação de Produtos de Padaria, Confeitaria e Pastelaria</t>
  </si>
  <si>
    <t>Torrefação e Moagem de Café</t>
  </si>
  <si>
    <t>Beneficiamento, Moagem e Preparação de Outros Produtos de Origem Vegetal</t>
  </si>
  <si>
    <t>Fabricação de Rações Balanceadas para Animais</t>
  </si>
  <si>
    <t>Fabricação de Amidos e Féculas de Vegetais e Fabricação de Óleos de Milho</t>
  </si>
  <si>
    <t>Fabricação de Farinha de Milho e Derivados</t>
  </si>
  <si>
    <t>Fabricação de Farinha de Mandioca e Derivados</t>
  </si>
  <si>
    <t>Moagem de Trigo e Fabricação de Derivados</t>
  </si>
  <si>
    <t>Beneficiamento de Arroz e Fabricação de Produtos do Arroz</t>
  </si>
  <si>
    <t>Fabricação de Sorvetes</t>
  </si>
  <si>
    <t>Fabricação de Produtos do Laticínio</t>
  </si>
  <si>
    <t>Preparação do Leite</t>
  </si>
  <si>
    <t>Preparação de Margarina e de Outras Gorduras Vegetais e de Óleos de Origem Animal não Comestíveis</t>
  </si>
  <si>
    <t>Produção de Óleos Vegetais em Bruto</t>
  </si>
  <si>
    <t>Produção de Sucos de Frutas e de Legumes</t>
  </si>
  <si>
    <t>Processamento, Preservação e Produção de Conservas de Legumes e Outros Vegetais</t>
  </si>
  <si>
    <t>Processamento, Preservação e Produção de Conservas de Frutas</t>
  </si>
  <si>
    <t>Preparação e Preservação do Pescado e Fabricação de Conservas de Peixes, Crustáceos e Moluscos</t>
  </si>
  <si>
    <t>Preparação de Carne, Banha e Produtos de Salsicharia não Associada ao Abate</t>
  </si>
  <si>
    <t>Abate de Aves e Outros Pequenos Animais e Preparação de Produtos de Carne</t>
  </si>
  <si>
    <t>Abate de Reses, Preparação de Produtos de Carne</t>
  </si>
  <si>
    <t>Extração de Outros Minerais Nãometálicos</t>
  </si>
  <si>
    <t>Extração de Pedra, Areia e Argila</t>
  </si>
  <si>
    <t>Atividades de Serviços Relacionados com a Extração de Petróleo e Gás Exceto a Prospecção Realizada por Terceiros</t>
  </si>
  <si>
    <t>AqÜIcultura e Serviços Relacionados</t>
  </si>
  <si>
    <t>Pesca e Serviços Relacionados</t>
  </si>
  <si>
    <t>Atividades de Serviços Relacionados com a Silvicultura e a Exploração Florestal</t>
  </si>
  <si>
    <t>Exploração Florestal</t>
  </si>
  <si>
    <t>Silvicultura</t>
  </si>
  <si>
    <t>Atividades de Serviços Relacionados com a Pecuária, Exceto Atividades Veterinárias</t>
  </si>
  <si>
    <t>Atividades de Serviços Relacionados com a Agricultura</t>
  </si>
  <si>
    <t>Criação de Outros Animais</t>
  </si>
  <si>
    <t>Criação de Aves</t>
  </si>
  <si>
    <t>Criação de Suínos</t>
  </si>
  <si>
    <t>Criação de Ovinos</t>
  </si>
  <si>
    <t>Criação de Outros Animais de Grande Porte</t>
  </si>
  <si>
    <t>Criação de Bovinos</t>
  </si>
  <si>
    <t>Cultivo de Outros Produtos de Lavoura Permanente</t>
  </si>
  <si>
    <t>Cultivo de Uva</t>
  </si>
  <si>
    <t>Cultivo de Café</t>
  </si>
  <si>
    <t>Cultivo de Flores, Plantas Ornamentais e Produtos de Viveiro</t>
  </si>
  <si>
    <t>Cultivo de Hortaliças, Legumes e Outros Produtos da Horticultura</t>
  </si>
  <si>
    <t>Cultivo de Outros Produtos de Lavoura Temporária</t>
  </si>
  <si>
    <t>Cultivo de Soja</t>
  </si>
  <si>
    <t>Cultivo de Fumo</t>
  </si>
  <si>
    <t>Cultivo de Cereais para Grãos</t>
  </si>
  <si>
    <t>Vera Cruz do Oeste</t>
  </si>
  <si>
    <t>Ubirata</t>
  </si>
  <si>
    <t>Tupassi</t>
  </si>
  <si>
    <t>Tres Barras do Parana</t>
  </si>
  <si>
    <t>Toledo</t>
  </si>
  <si>
    <t>Terra Roxa</t>
  </si>
  <si>
    <t>Serranopolis do Iguacu</t>
  </si>
  <si>
    <t>Sao Pedro do Iguacu</t>
  </si>
  <si>
    <t>Sao Miguel do Iguacu</t>
  </si>
  <si>
    <t>Sao Jose das Palmeiras</t>
  </si>
  <si>
    <t>Santa Terezinha de Itaipu</t>
  </si>
  <si>
    <t>Santa Tereza do Oeste</t>
  </si>
  <si>
    <t>Santa Lucia</t>
  </si>
  <si>
    <t>Santa Helena</t>
  </si>
  <si>
    <t>Ramilandia</t>
  </si>
  <si>
    <t>Quedas do Iguacu</t>
  </si>
  <si>
    <t>Quatro Pontes</t>
  </si>
  <si>
    <t>Pato Bragado</t>
  </si>
  <si>
    <t>Palotina</t>
  </si>
  <si>
    <t>Ouro Verde do Oeste</t>
  </si>
  <si>
    <t>Nova Santa Rosa</t>
  </si>
  <si>
    <t>Nova Laranjeiras</t>
  </si>
  <si>
    <t>Nova Aurora</t>
  </si>
  <si>
    <t>Missal</t>
  </si>
  <si>
    <t>Mercedes</t>
  </si>
  <si>
    <t>Medianeira</t>
  </si>
  <si>
    <t>Matelandia</t>
  </si>
  <si>
    <t>Maripa</t>
  </si>
  <si>
    <t>Marechal Candido Rondon</t>
  </si>
  <si>
    <t>Lindoeste</t>
  </si>
  <si>
    <t>Jesuitas</t>
  </si>
  <si>
    <t>Itaipulandia</t>
  </si>
  <si>
    <t>Iracema do Oeste</t>
  </si>
  <si>
    <t>Iguatu</t>
  </si>
  <si>
    <t>Ibema</t>
  </si>
  <si>
    <t>Guaraniacu</t>
  </si>
  <si>
    <t>Guaira</t>
  </si>
  <si>
    <t>Foz do Iguacu</t>
  </si>
  <si>
    <t>Formosa do Oeste</t>
  </si>
  <si>
    <t>Entre Rios do Oeste</t>
  </si>
  <si>
    <t>Diamante D Oeste</t>
  </si>
  <si>
    <t>Diamante do Sul</t>
  </si>
  <si>
    <t>Corbelia</t>
  </si>
  <si>
    <t>Ceu Azul</t>
  </si>
  <si>
    <t>Catanduvas</t>
  </si>
  <si>
    <t>Cascavel</t>
  </si>
  <si>
    <t>Capitao Leonidas Marques</t>
  </si>
  <si>
    <t>Campo Bonito</t>
  </si>
  <si>
    <t>Cafelandia</t>
  </si>
  <si>
    <t>Brasilândia do Sul</t>
  </si>
  <si>
    <t>Braganey</t>
  </si>
  <si>
    <t>Boa Vista da Aparecida</t>
  </si>
  <si>
    <t>Assis Chateaubriand</t>
  </si>
  <si>
    <t>Anahy</t>
  </si>
  <si>
    <t>Reg Cascavel</t>
  </si>
  <si>
    <t>Reg Toledo</t>
  </si>
  <si>
    <t>Reg Foz-Med</t>
  </si>
  <si>
    <t>AmoCac</t>
  </si>
  <si>
    <t>Paraná</t>
  </si>
  <si>
    <t>Atividade</t>
  </si>
  <si>
    <t>Cog IBGE</t>
  </si>
  <si>
    <t>Cod Sub-região</t>
  </si>
  <si>
    <t>Total Urbano</t>
  </si>
  <si>
    <t>Ubiratã</t>
  </si>
  <si>
    <t>Tupãssi</t>
  </si>
  <si>
    <t>Três Barras do Paraná</t>
  </si>
  <si>
    <t>Serranópolis do Iguaçu</t>
  </si>
  <si>
    <t>São Pedro do Iguaçu</t>
  </si>
  <si>
    <t>São Miguel do Iguaçu</t>
  </si>
  <si>
    <t>São José das Palmeiras</t>
  </si>
  <si>
    <t>Santa Lúcia</t>
  </si>
  <si>
    <t>Ramilândia</t>
  </si>
  <si>
    <t>Quedas do Iguaçu</t>
  </si>
  <si>
    <t>Matelândia</t>
  </si>
  <si>
    <t>Maripá</t>
  </si>
  <si>
    <t>Marechal Cândido Rondon</t>
  </si>
  <si>
    <t>Jesuítas</t>
  </si>
  <si>
    <t>Itaipulândia</t>
  </si>
  <si>
    <t>Guaraniaçu</t>
  </si>
  <si>
    <t>Guaíra</t>
  </si>
  <si>
    <t>Foz do Iguaçu</t>
  </si>
  <si>
    <t>Diamante D'Oeste</t>
  </si>
  <si>
    <t>Corbélia</t>
  </si>
  <si>
    <t>Céu Azul</t>
  </si>
  <si>
    <t>Capitão Leônidas Marques</t>
  </si>
  <si>
    <t>Cafelândia</t>
  </si>
  <si>
    <t>AMOP+CACIOPAR</t>
  </si>
  <si>
    <t>Mun / Terr</t>
  </si>
  <si>
    <t>Código IBGE</t>
  </si>
  <si>
    <t>Código Sub-Região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</si>
</sst>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-* #,##0.00_-;\-* #,##0.00_-;_-* \-??_-;_-@_-"/>
    <numFmt numFmtId="165" formatCode="_-* #,##0_-;\-* #,##0_-;_-* &quot;-&quot;??_-;_-@_-"/>
    <numFmt numFmtId="166" formatCode="#,##0.00000_ ;\-#,##0.00000\ "/>
    <numFmt numFmtId="167" formatCode="0.000"/>
    <numFmt numFmtId="168" formatCode="#,##0.000_ ;\-#,##0.000\ "/>
  </numFmts>
  <fonts count="16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Times New Roman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Times New Roman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60"/>
        <bgColor indexed="53"/>
      </patternFill>
    </fill>
    <fill>
      <patternFill patternType="solid">
        <fgColor indexed="47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164" fontId="8" fillId="0" borderId="0" applyFill="0" applyBorder="0" applyAlignment="0" applyProtection="0"/>
    <xf numFmtId="43" fontId="8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Fill="1"/>
    <xf numFmtId="9" fontId="0" fillId="0" borderId="0" xfId="2" applyFont="1" applyFill="1"/>
    <xf numFmtId="1" fontId="0" fillId="0" borderId="0" xfId="2" applyNumberFormat="1" applyFont="1" applyFill="1" applyAlignment="1">
      <alignment horizontal="center"/>
    </xf>
    <xf numFmtId="9" fontId="0" fillId="0" borderId="0" xfId="2" applyFont="1" applyFill="1" applyAlignment="1">
      <alignment horizontal="center"/>
    </xf>
    <xf numFmtId="0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2" applyNumberFormat="1" applyFont="1" applyFill="1" applyAlignment="1">
      <alignment horizontal="center"/>
    </xf>
    <xf numFmtId="10" fontId="0" fillId="0" borderId="0" xfId="2" applyNumberFormat="1" applyFont="1" applyFill="1" applyBorder="1"/>
    <xf numFmtId="10" fontId="0" fillId="0" borderId="1" xfId="2" applyNumberFormat="1" applyFont="1" applyFill="1" applyBorder="1"/>
    <xf numFmtId="0" fontId="0" fillId="0" borderId="1" xfId="0" applyFill="1" applyBorder="1"/>
    <xf numFmtId="165" fontId="0" fillId="0" borderId="1" xfId="2" applyNumberFormat="1" applyFont="1" applyFill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0" fontId="0" fillId="0" borderId="1" xfId="2" applyNumberFormat="1" applyFont="1" applyFill="1" applyBorder="1" applyAlignment="1">
      <alignment horizontal="center"/>
    </xf>
    <xf numFmtId="166" fontId="0" fillId="0" borderId="1" xfId="1" applyNumberFormat="1" applyFont="1" applyFill="1" applyBorder="1"/>
    <xf numFmtId="165" fontId="0" fillId="0" borderId="1" xfId="1" applyNumberFormat="1" applyFont="1" applyFill="1" applyBorder="1"/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1" fontId="0" fillId="0" borderId="1" xfId="2" applyNumberFormat="1" applyFont="1" applyFill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/>
    <xf numFmtId="0" fontId="4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10" fontId="2" fillId="0" borderId="4" xfId="2" applyNumberFormat="1" applyFont="1" applyBorder="1"/>
    <xf numFmtId="10" fontId="0" fillId="0" borderId="4" xfId="2" applyNumberFormat="1" applyFont="1" applyBorder="1"/>
    <xf numFmtId="3" fontId="0" fillId="0" borderId="4" xfId="0" applyNumberForma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2" fontId="2" fillId="0" borderId="4" xfId="0" applyNumberFormat="1" applyFont="1" applyBorder="1"/>
    <xf numFmtId="3" fontId="0" fillId="0" borderId="4" xfId="0" applyNumberFormat="1" applyFill="1" applyBorder="1"/>
    <xf numFmtId="0" fontId="4" fillId="5" borderId="7" xfId="0" applyFont="1" applyFill="1" applyBorder="1" applyAlignment="1">
      <alignment horizontal="right"/>
    </xf>
    <xf numFmtId="0" fontId="0" fillId="0" borderId="8" xfId="0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0" fontId="2" fillId="0" borderId="1" xfId="2" applyNumberFormat="1" applyFont="1" applyBorder="1"/>
    <xf numFmtId="10" fontId="0" fillId="0" borderId="1" xfId="2" applyNumberFormat="1" applyFont="1" applyBorder="1"/>
    <xf numFmtId="3" fontId="0" fillId="0" borderId="1" xfId="0" applyNumberFormat="1" applyBorder="1"/>
    <xf numFmtId="0" fontId="4" fillId="0" borderId="7" xfId="0" applyFont="1" applyBorder="1" applyAlignment="1">
      <alignment horizontal="right"/>
    </xf>
    <xf numFmtId="0" fontId="4" fillId="0" borderId="9" xfId="0" applyFont="1" applyBorder="1"/>
    <xf numFmtId="2" fontId="2" fillId="0" borderId="1" xfId="0" applyNumberFormat="1" applyFont="1" applyBorder="1"/>
    <xf numFmtId="0" fontId="0" fillId="0" borderId="9" xfId="0" applyBorder="1" applyAlignment="1">
      <alignment horizontal="right"/>
    </xf>
    <xf numFmtId="0" fontId="0" fillId="5" borderId="9" xfId="0" applyFill="1" applyBorder="1" applyAlignment="1">
      <alignment horizontal="right"/>
    </xf>
    <xf numFmtId="0" fontId="4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0" fontId="2" fillId="0" borderId="11" xfId="2" applyNumberFormat="1" applyFont="1" applyBorder="1"/>
    <xf numFmtId="3" fontId="2" fillId="0" borderId="11" xfId="0" applyNumberFormat="1" applyFont="1" applyFill="1" applyBorder="1"/>
    <xf numFmtId="0" fontId="2" fillId="0" borderId="12" xfId="0" applyFont="1" applyBorder="1"/>
    <xf numFmtId="0" fontId="2" fillId="0" borderId="13" xfId="0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/>
    <xf numFmtId="0" fontId="2" fillId="0" borderId="7" xfId="0" applyFont="1" applyBorder="1"/>
    <xf numFmtId="0" fontId="2" fillId="0" borderId="9" xfId="0" applyFont="1" applyBorder="1"/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165" fontId="4" fillId="0" borderId="1" xfId="1" applyNumberFormat="1" applyFont="1" applyFill="1" applyBorder="1"/>
    <xf numFmtId="9" fontId="4" fillId="0" borderId="1" xfId="2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8" fontId="4" fillId="0" borderId="1" xfId="1" applyNumberFormat="1" applyFont="1" applyFill="1" applyBorder="1"/>
    <xf numFmtId="2" fontId="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center" wrapText="1"/>
    </xf>
    <xf numFmtId="49" fontId="0" fillId="0" borderId="1" xfId="0" applyNumberFormat="1" applyFill="1" applyBorder="1"/>
    <xf numFmtId="0" fontId="0" fillId="0" borderId="1" xfId="0" applyFill="1" applyBorder="1" applyAlignment="1">
      <alignment horizontal="left" vertical="center" wrapText="1"/>
    </xf>
    <xf numFmtId="3" fontId="0" fillId="0" borderId="0" xfId="0" applyNumberFormat="1"/>
    <xf numFmtId="2" fontId="0" fillId="0" borderId="3" xfId="0" applyNumberFormat="1" applyBorder="1"/>
    <xf numFmtId="10" fontId="2" fillId="0" borderId="4" xfId="2" applyNumberFormat="1" applyFont="1" applyBorder="1" applyAlignment="1">
      <alignment horizontal="center"/>
    </xf>
    <xf numFmtId="0" fontId="0" fillId="0" borderId="18" xfId="0" applyBorder="1"/>
    <xf numFmtId="2" fontId="0" fillId="0" borderId="8" xfId="0" applyNumberFormat="1" applyBorder="1"/>
    <xf numFmtId="10" fontId="2" fillId="0" borderId="1" xfId="2" applyNumberFormat="1" applyFont="1" applyBorder="1" applyAlignment="1">
      <alignment horizontal="center"/>
    </xf>
    <xf numFmtId="0" fontId="0" fillId="0" borderId="19" xfId="0" applyBorder="1"/>
    <xf numFmtId="2" fontId="2" fillId="0" borderId="8" xfId="0" applyNumberFormat="1" applyFont="1" applyBorder="1"/>
    <xf numFmtId="0" fontId="0" fillId="0" borderId="19" xfId="0" applyFill="1" applyBorder="1"/>
    <xf numFmtId="0" fontId="4" fillId="0" borderId="8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19" xfId="0" applyFont="1" applyBorder="1"/>
    <xf numFmtId="0" fontId="0" fillId="0" borderId="0" xfId="0" applyBorder="1"/>
    <xf numFmtId="3" fontId="0" fillId="0" borderId="0" xfId="0" applyNumberFormat="1" applyBorder="1"/>
    <xf numFmtId="0" fontId="4" fillId="0" borderId="9" xfId="0" applyFont="1" applyFill="1" applyBorder="1"/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2" fillId="0" borderId="6" xfId="0" applyFont="1" applyBorder="1"/>
    <xf numFmtId="2" fontId="0" fillId="0" borderId="8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1" xfId="2" applyNumberFormat="1" applyFont="1" applyBorder="1" applyAlignment="1">
      <alignment horizontal="center"/>
    </xf>
    <xf numFmtId="10" fontId="0" fillId="0" borderId="11" xfId="2" applyNumberFormat="1" applyFont="1" applyBorder="1"/>
    <xf numFmtId="0" fontId="0" fillId="0" borderId="20" xfId="0" applyBorder="1"/>
    <xf numFmtId="2" fontId="2" fillId="0" borderId="21" xfId="0" applyNumberFormat="1" applyFont="1" applyBorder="1"/>
    <xf numFmtId="10" fontId="2" fillId="0" borderId="21" xfId="2" applyNumberFormat="1" applyFont="1" applyBorder="1"/>
    <xf numFmtId="10" fontId="0" fillId="0" borderId="21" xfId="2" applyNumberFormat="1" applyFont="1" applyBorder="1"/>
    <xf numFmtId="3" fontId="0" fillId="0" borderId="21" xfId="0" applyNumberFormat="1" applyBorder="1"/>
    <xf numFmtId="0" fontId="2" fillId="0" borderId="22" xfId="0" applyFont="1" applyBorder="1"/>
    <xf numFmtId="0" fontId="0" fillId="5" borderId="0" xfId="0" applyFill="1"/>
    <xf numFmtId="0" fontId="4" fillId="5" borderId="8" xfId="0" applyFont="1" applyFill="1" applyBorder="1"/>
    <xf numFmtId="2" fontId="4" fillId="5" borderId="1" xfId="0" applyNumberFormat="1" applyFont="1" applyFill="1" applyBorder="1"/>
    <xf numFmtId="10" fontId="4" fillId="5" borderId="1" xfId="2" applyNumberFormat="1" applyFont="1" applyFill="1" applyBorder="1"/>
    <xf numFmtId="3" fontId="4" fillId="5" borderId="1" xfId="0" applyNumberFormat="1" applyFont="1" applyFill="1" applyBorder="1"/>
    <xf numFmtId="0" fontId="4" fillId="5" borderId="9" xfId="0" applyFont="1" applyFill="1" applyBorder="1"/>
    <xf numFmtId="0" fontId="0" fillId="5" borderId="8" xfId="0" applyFill="1" applyBorder="1"/>
    <xf numFmtId="2" fontId="2" fillId="5" borderId="1" xfId="0" applyNumberFormat="1" applyFont="1" applyFill="1" applyBorder="1"/>
    <xf numFmtId="10" fontId="2" fillId="5" borderId="1" xfId="2" applyNumberFormat="1" applyFont="1" applyFill="1" applyBorder="1"/>
    <xf numFmtId="10" fontId="0" fillId="5" borderId="1" xfId="2" applyNumberFormat="1" applyFont="1" applyFill="1" applyBorder="1"/>
    <xf numFmtId="3" fontId="0" fillId="5" borderId="1" xfId="0" applyNumberFormat="1" applyFill="1" applyBorder="1"/>
    <xf numFmtId="0" fontId="2" fillId="5" borderId="9" xfId="0" applyFont="1" applyFill="1" applyBorder="1"/>
    <xf numFmtId="0" fontId="0" fillId="0" borderId="8" xfId="0" applyBorder="1"/>
    <xf numFmtId="2" fontId="4" fillId="0" borderId="1" xfId="0" applyNumberFormat="1" applyFont="1" applyBorder="1"/>
    <xf numFmtId="10" fontId="4" fillId="0" borderId="1" xfId="2" applyNumberFormat="1" applyFont="1" applyBorder="1"/>
    <xf numFmtId="0" fontId="4" fillId="0" borderId="0" xfId="0" applyFont="1"/>
    <xf numFmtId="0" fontId="4" fillId="0" borderId="8" xfId="0" applyFont="1" applyBorder="1"/>
    <xf numFmtId="0" fontId="2" fillId="0" borderId="9" xfId="0" applyFont="1" applyFill="1" applyBorder="1"/>
    <xf numFmtId="0" fontId="2" fillId="0" borderId="8" xfId="0" applyFont="1" applyBorder="1"/>
    <xf numFmtId="0" fontId="10" fillId="0" borderId="0" xfId="8"/>
    <xf numFmtId="0" fontId="15" fillId="0" borderId="0" xfId="8" applyFont="1"/>
    <xf numFmtId="0" fontId="10" fillId="0" borderId="0" xfId="8" applyAlignment="1">
      <alignment wrapText="1"/>
    </xf>
    <xf numFmtId="0" fontId="10" fillId="0" borderId="3" xfId="8" applyBorder="1" applyAlignment="1">
      <alignment vertical="center"/>
    </xf>
    <xf numFmtId="0" fontId="10" fillId="0" borderId="4" xfId="8" applyBorder="1" applyAlignment="1">
      <alignment vertical="center"/>
    </xf>
    <xf numFmtId="0" fontId="15" fillId="0" borderId="4" xfId="8" applyFont="1" applyBorder="1" applyAlignment="1">
      <alignment vertical="center"/>
    </xf>
    <xf numFmtId="0" fontId="10" fillId="0" borderId="6" xfId="8" applyBorder="1" applyAlignment="1">
      <alignment wrapText="1"/>
    </xf>
    <xf numFmtId="0" fontId="10" fillId="0" borderId="8" xfId="8" applyBorder="1" applyAlignment="1">
      <alignment vertical="center"/>
    </xf>
    <xf numFmtId="0" fontId="10" fillId="0" borderId="1" xfId="8" applyBorder="1" applyAlignment="1">
      <alignment vertical="center"/>
    </xf>
    <xf numFmtId="0" fontId="15" fillId="0" borderId="1" xfId="8" applyFont="1" applyBorder="1" applyAlignment="1">
      <alignment vertical="center"/>
    </xf>
    <xf numFmtId="0" fontId="10" fillId="0" borderId="9" xfId="8" applyBorder="1" applyAlignment="1">
      <alignment wrapText="1"/>
    </xf>
    <xf numFmtId="0" fontId="15" fillId="0" borderId="23" xfId="8" applyFont="1" applyBorder="1" applyAlignment="1">
      <alignment vertical="center"/>
    </xf>
    <xf numFmtId="0" fontId="15" fillId="0" borderId="24" xfId="8" applyFont="1" applyBorder="1" applyAlignment="1">
      <alignment vertical="center"/>
    </xf>
    <xf numFmtId="0" fontId="15" fillId="0" borderId="25" xfId="8" applyFont="1" applyBorder="1" applyAlignment="1">
      <alignment wrapText="1"/>
    </xf>
    <xf numFmtId="0" fontId="10" fillId="0" borderId="14" xfId="8" applyBorder="1"/>
    <xf numFmtId="0" fontId="10" fillId="0" borderId="15" xfId="8" applyBorder="1"/>
    <xf numFmtId="0" fontId="15" fillId="0" borderId="15" xfId="8" applyFont="1" applyBorder="1"/>
    <xf numFmtId="0" fontId="10" fillId="0" borderId="17" xfId="8" applyBorder="1" applyAlignment="1">
      <alignment wrapText="1"/>
    </xf>
    <xf numFmtId="0" fontId="0" fillId="6" borderId="0" xfId="0" applyFill="1"/>
    <xf numFmtId="0" fontId="0" fillId="0" borderId="3" xfId="0" applyBorder="1"/>
    <xf numFmtId="0" fontId="0" fillId="0" borderId="4" xfId="0" applyBorder="1"/>
    <xf numFmtId="0" fontId="0" fillId="6" borderId="4" xfId="0" applyFill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6" borderId="1" xfId="0" applyFill="1" applyBorder="1"/>
    <xf numFmtId="0" fontId="0" fillId="0" borderId="7" xfId="0" applyBorder="1"/>
    <xf numFmtId="0" fontId="0" fillId="0" borderId="9" xfId="0" applyBorder="1"/>
    <xf numFmtId="0" fontId="0" fillId="0" borderId="26" xfId="0" applyBorder="1"/>
    <xf numFmtId="0" fontId="0" fillId="0" borderId="27" xfId="0" applyBorder="1"/>
    <xf numFmtId="0" fontId="0" fillId="6" borderId="27" xfId="0" applyFill="1" applyBorder="1"/>
    <xf numFmtId="0" fontId="0" fillId="0" borderId="28" xfId="0" applyBorder="1"/>
    <xf numFmtId="0" fontId="0" fillId="0" borderId="29" xfId="0" applyBorder="1"/>
    <xf numFmtId="0" fontId="4" fillId="0" borderId="3" xfId="0" applyFont="1" applyBorder="1"/>
    <xf numFmtId="0" fontId="4" fillId="0" borderId="4" xfId="0" applyFont="1" applyBorder="1"/>
    <xf numFmtId="0" fontId="4" fillId="6" borderId="4" xfId="0" applyFont="1" applyFill="1" applyBorder="1"/>
    <xf numFmtId="0" fontId="4" fillId="0" borderId="5" xfId="0" applyFont="1" applyBorder="1"/>
    <xf numFmtId="0" fontId="4" fillId="0" borderId="10" xfId="0" applyFont="1" applyBorder="1"/>
    <xf numFmtId="0" fontId="4" fillId="0" borderId="11" xfId="0" applyFont="1" applyBorder="1"/>
    <xf numFmtId="0" fontId="4" fillId="6" borderId="11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0" fillId="0" borderId="10" xfId="0" applyBorder="1"/>
    <xf numFmtId="0" fontId="0" fillId="0" borderId="11" xfId="0" applyBorder="1"/>
    <xf numFmtId="0" fontId="0" fillId="6" borderId="11" xfId="0" applyFill="1" applyBorder="1"/>
    <xf numFmtId="0" fontId="0" fillId="0" borderId="12" xfId="0" applyBorder="1"/>
    <xf numFmtId="0" fontId="0" fillId="0" borderId="13" xfId="0" applyBorder="1"/>
  </cellXfs>
  <cellStyles count="20">
    <cellStyle name="Excel Built-in Normal" xfId="3"/>
    <cellStyle name="Hyperlink 2" xfId="4"/>
    <cellStyle name="Hyperlink 3" xfId="5"/>
    <cellStyle name="Normal" xfId="0" builtinId="0"/>
    <cellStyle name="Normal 2" xfId="6"/>
    <cellStyle name="Normal 3" xfId="7"/>
    <cellStyle name="Normal 4" xfId="8"/>
    <cellStyle name="Porcentagem" xfId="2" builtinId="5"/>
    <cellStyle name="Sem título1" xfId="9"/>
    <cellStyle name="Sem título2" xfId="10"/>
    <cellStyle name="Sem título3" xfId="11"/>
    <cellStyle name="Sem título4" xfId="12"/>
    <cellStyle name="Sem título5" xfId="13"/>
    <cellStyle name="Sem título6" xfId="14"/>
    <cellStyle name="Sem título7" xfId="15"/>
    <cellStyle name="Sem título8" xfId="16"/>
    <cellStyle name="Sem título9" xfId="17"/>
    <cellStyle name="Separador de milhares" xfId="1" builtinId="3"/>
    <cellStyle name="Separador de milhares 2" xfId="18"/>
    <cellStyle name="Separador de milhares 2 2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&#237;ntese%20Cadeia%20AmoCac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íntese Cadeia AmoCa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workbookViewId="0">
      <selection sqref="A1:O1"/>
    </sheetView>
  </sheetViews>
  <sheetFormatPr defaultColWidth="8.85546875" defaultRowHeight="15"/>
  <cols>
    <col min="1" max="1" width="11.7109375" customWidth="1"/>
    <col min="2" max="2" width="23.5703125" bestFit="1" customWidth="1"/>
    <col min="15" max="15" width="11.7109375" customWidth="1"/>
  </cols>
  <sheetData>
    <row r="1" spans="1:15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7" t="s">
        <v>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7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7" t="s">
        <v>11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>
      <c r="A11" s="7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7" t="s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7" t="s">
        <v>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7" t="s">
        <v>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6">
      <c r="A17" s="7" t="s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6">
      <c r="A19" s="8" t="s">
        <v>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6">
      <c r="A22" s="6" t="s">
        <v>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 ht="19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6" ht="19.5">
      <c r="A27" s="5" t="s">
        <v>1</v>
      </c>
      <c r="B27" s="5" t="s"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6" ht="19.5">
      <c r="A28" s="3">
        <v>1</v>
      </c>
      <c r="B28" s="2" t="e">
        <f>RIGHT('[1]Síntese Cadeia AmoCac'!A4,LEN('[1]Síntese Cadeia AmoCac'!A4)-6)</f>
        <v>#REF!</v>
      </c>
      <c r="C28" s="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5" customHeight="1">
      <c r="A29" s="3">
        <v>2</v>
      </c>
      <c r="B29" s="2" t="e">
        <f>RIGHT('[1]Síntese Cadeia AmoCac'!A5,LEN('[1]Síntese Cadeia AmoCac'!A5)-6)</f>
        <v>#REF!</v>
      </c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5" customHeight="1">
      <c r="A30" s="3">
        <v>3</v>
      </c>
      <c r="B30" s="2" t="e">
        <f>RIGHT('[1]Síntese Cadeia AmoCac'!A6,LEN('[1]Síntese Cadeia AmoCac'!A6)-6)</f>
        <v>#REF!</v>
      </c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5" customHeight="1">
      <c r="A31" s="3">
        <v>4</v>
      </c>
      <c r="B31" s="2" t="e">
        <f>RIGHT('[1]Síntese Cadeia AmoCac'!A7,LEN('[1]Síntese Cadeia AmoCac'!A7)-6)</f>
        <v>#REF!</v>
      </c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5" customHeight="1">
      <c r="A32" s="3">
        <v>5</v>
      </c>
      <c r="B32" s="2" t="e">
        <f>RIGHT('[1]Síntese Cadeia AmoCac'!A8,LEN('[1]Síntese Cadeia AmoCac'!A8)-6)</f>
        <v>#REF!</v>
      </c>
      <c r="C32" s="1"/>
    </row>
    <row r="33" spans="1:3" ht="15" customHeight="1">
      <c r="A33" s="3">
        <v>6</v>
      </c>
      <c r="B33" s="2" t="e">
        <f>RIGHT('[1]Síntese Cadeia AmoCac'!A9,LEN('[1]Síntese Cadeia AmoCac'!A9)-6)</f>
        <v>#REF!</v>
      </c>
      <c r="C33" s="1"/>
    </row>
    <row r="34" spans="1:3" ht="15" customHeight="1">
      <c r="A34" s="3">
        <v>7</v>
      </c>
      <c r="B34" s="2" t="e">
        <f>RIGHT('[1]Síntese Cadeia AmoCac'!A10,LEN('[1]Síntese Cadeia AmoCac'!A10)-6)</f>
        <v>#REF!</v>
      </c>
      <c r="C34" s="1"/>
    </row>
    <row r="35" spans="1:3" ht="15" customHeight="1">
      <c r="A35" s="3">
        <v>8</v>
      </c>
      <c r="B35" s="2" t="e">
        <f>RIGHT('[1]Síntese Cadeia AmoCac'!A11,LEN('[1]Síntese Cadeia AmoCac'!A11)-6)</f>
        <v>#REF!</v>
      </c>
      <c r="C35" s="1"/>
    </row>
    <row r="36" spans="1:3">
      <c r="A36" s="3">
        <v>9</v>
      </c>
      <c r="B36" s="2" t="e">
        <f>RIGHT('[1]Síntese Cadeia AmoCac'!A12,LEN('[1]Síntese Cadeia AmoCac'!A12)-6)</f>
        <v>#REF!</v>
      </c>
      <c r="C36" s="1"/>
    </row>
    <row r="37" spans="1:3">
      <c r="A37" s="3">
        <v>10</v>
      </c>
      <c r="B37" s="2" t="e">
        <f>RIGHT('[1]Síntese Cadeia AmoCac'!A13,LEN('[1]Síntese Cadeia AmoCac'!A13)-6)</f>
        <v>#REF!</v>
      </c>
      <c r="C37" s="1"/>
    </row>
    <row r="38" spans="1:3">
      <c r="A38" s="3">
        <v>11</v>
      </c>
      <c r="B38" s="2" t="e">
        <f>RIGHT('[1]Síntese Cadeia AmoCac'!A14,LEN('[1]Síntese Cadeia AmoCac'!A14)-6)</f>
        <v>#REF!</v>
      </c>
      <c r="C38" s="1"/>
    </row>
    <row r="39" spans="1:3">
      <c r="A39" s="3">
        <v>12</v>
      </c>
      <c r="B39" s="2" t="e">
        <f>RIGHT('[1]Síntese Cadeia AmoCac'!A15,LEN('[1]Síntese Cadeia AmoCac'!A15)-6)</f>
        <v>#REF!</v>
      </c>
      <c r="C39" s="1"/>
    </row>
    <row r="40" spans="1:3">
      <c r="A40" s="3">
        <v>13</v>
      </c>
      <c r="B40" s="2" t="e">
        <f>RIGHT('[1]Síntese Cadeia AmoCac'!A16,LEN('[1]Síntese Cadeia AmoCac'!A16)-6)</f>
        <v>#REF!</v>
      </c>
      <c r="C40" s="1"/>
    </row>
    <row r="41" spans="1:3">
      <c r="A41" s="3">
        <v>14</v>
      </c>
      <c r="B41" s="2" t="e">
        <f>RIGHT('[1]Síntese Cadeia AmoCac'!A17,LEN('[1]Síntese Cadeia AmoCac'!A17)-6)</f>
        <v>#REF!</v>
      </c>
      <c r="C41" s="1"/>
    </row>
    <row r="42" spans="1:3">
      <c r="A42" s="3">
        <v>15</v>
      </c>
      <c r="B42" s="2" t="e">
        <f>RIGHT('[1]Síntese Cadeia AmoCac'!A18,LEN('[1]Síntese Cadeia AmoCac'!A18)-6)</f>
        <v>#REF!</v>
      </c>
      <c r="C42" s="1"/>
    </row>
    <row r="43" spans="1:3">
      <c r="A43" s="3">
        <v>16</v>
      </c>
      <c r="B43" s="2" t="e">
        <f>RIGHT('[1]Síntese Cadeia AmoCac'!A19,LEN('[1]Síntese Cadeia AmoCac'!A19)-6)</f>
        <v>#REF!</v>
      </c>
      <c r="C43" s="1"/>
    </row>
    <row r="44" spans="1:3">
      <c r="A44" s="3">
        <v>17</v>
      </c>
      <c r="B44" s="2" t="e">
        <f>RIGHT('[1]Síntese Cadeia AmoCac'!A20,LEN('[1]Síntese Cadeia AmoCac'!A20)-6)</f>
        <v>#REF!</v>
      </c>
      <c r="C44" s="1"/>
    </row>
    <row r="45" spans="1:3">
      <c r="A45" s="3">
        <v>18</v>
      </c>
      <c r="B45" s="2" t="e">
        <f>RIGHT('[1]Síntese Cadeia AmoCac'!A21,LEN('[1]Síntese Cadeia AmoCac'!A21)-6)</f>
        <v>#REF!</v>
      </c>
      <c r="C45" s="1"/>
    </row>
    <row r="46" spans="1:3">
      <c r="A46" s="3">
        <v>19</v>
      </c>
      <c r="B46" s="2" t="e">
        <f>RIGHT('[1]Síntese Cadeia AmoCac'!A22,LEN('[1]Síntese Cadeia AmoCac'!A22)-6)</f>
        <v>#REF!</v>
      </c>
      <c r="C46" s="1"/>
    </row>
    <row r="47" spans="1:3">
      <c r="A47" s="3">
        <v>20</v>
      </c>
      <c r="B47" s="2" t="e">
        <f>RIGHT('[1]Síntese Cadeia AmoCac'!A23,LEN('[1]Síntese Cadeia AmoCac'!A23)-6)</f>
        <v>#REF!</v>
      </c>
      <c r="C47" s="1"/>
    </row>
    <row r="48" spans="1:3">
      <c r="A48" s="3">
        <v>21</v>
      </c>
      <c r="B48" s="2" t="e">
        <f>RIGHT('[1]Síntese Cadeia AmoCac'!A24,LEN('[1]Síntese Cadeia AmoCac'!A24)-6)</f>
        <v>#REF!</v>
      </c>
      <c r="C48" s="1"/>
    </row>
    <row r="49" spans="1:3">
      <c r="A49" s="3">
        <v>22</v>
      </c>
      <c r="B49" s="2" t="e">
        <f>RIGHT('[1]Síntese Cadeia AmoCac'!A25,LEN('[1]Síntese Cadeia AmoCac'!A25)-6)</f>
        <v>#REF!</v>
      </c>
      <c r="C49" s="1"/>
    </row>
  </sheetData>
  <mergeCells count="18">
    <mergeCell ref="A19:O20"/>
    <mergeCell ref="A21:O21"/>
    <mergeCell ref="A22:O25"/>
    <mergeCell ref="A7:O10"/>
    <mergeCell ref="A11:O11"/>
    <mergeCell ref="A12:O12"/>
    <mergeCell ref="A13:O13"/>
    <mergeCell ref="A14:O14"/>
    <mergeCell ref="A15:O15"/>
    <mergeCell ref="A16:O16"/>
    <mergeCell ref="A17:O17"/>
    <mergeCell ref="A18:O18"/>
    <mergeCell ref="A6:O6"/>
    <mergeCell ref="A1:O1"/>
    <mergeCell ref="A2:O2"/>
    <mergeCell ref="A3:O3"/>
    <mergeCell ref="A4:O4"/>
    <mergeCell ref="A5:O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525"/>
  <sheetViews>
    <sheetView workbookViewId="0">
      <pane xSplit="2" ySplit="1" topLeftCell="C502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ColWidth="8.85546875" defaultRowHeight="15"/>
  <cols>
    <col min="1" max="1" width="5.140625" style="9" bestFit="1" customWidth="1"/>
    <col min="2" max="2" width="48.85546875" style="9" customWidth="1"/>
    <col min="3" max="6" width="8.140625" style="9" customWidth="1"/>
    <col min="7" max="7" width="11.5703125" style="9" bestFit="1" customWidth="1"/>
    <col min="8" max="8" width="10" style="9" customWidth="1"/>
    <col min="9" max="9" width="9.28515625" style="9" customWidth="1"/>
    <col min="10" max="10" width="10" style="9" customWidth="1"/>
    <col min="11" max="11" width="16" style="9" customWidth="1"/>
    <col min="12" max="12" width="21.140625" style="14" customWidth="1"/>
    <col min="13" max="13" width="8.85546875" style="12" customWidth="1"/>
    <col min="14" max="14" width="8.85546875" style="11" customWidth="1"/>
    <col min="15" max="15" width="10.140625" style="11" customWidth="1"/>
    <col min="16" max="16" width="19.28515625" style="13" customWidth="1"/>
    <col min="17" max="17" width="7.28515625" style="12" customWidth="1"/>
    <col min="18" max="18" width="7.28515625" style="11" customWidth="1"/>
    <col min="19" max="19" width="10.140625" style="11" customWidth="1"/>
    <col min="20" max="20" width="18.85546875" style="13" customWidth="1"/>
    <col min="21" max="21" width="7.28515625" style="12" customWidth="1"/>
    <col min="22" max="22" width="7.28515625" style="11" customWidth="1"/>
    <col min="23" max="23" width="10.42578125" style="11" customWidth="1"/>
    <col min="24" max="24" width="17.42578125" style="9" customWidth="1"/>
    <col min="25" max="27" width="12.42578125" style="10" customWidth="1"/>
    <col min="28" max="28" width="15.42578125" style="9" customWidth="1"/>
    <col min="29" max="31" width="12.42578125" style="10" customWidth="1"/>
    <col min="32" max="32" width="12.42578125" style="9" customWidth="1"/>
    <col min="33" max="35" width="12.42578125" style="10" customWidth="1"/>
    <col min="36" max="36" width="13.28515625" style="9" customWidth="1"/>
    <col min="37" max="38" width="8.85546875" style="9"/>
    <col min="39" max="39" width="9.42578125" style="9" bestFit="1" customWidth="1"/>
    <col min="40" max="16384" width="8.85546875" style="9"/>
  </cols>
  <sheetData>
    <row r="1" spans="1:38" ht="90">
      <c r="A1" s="26" t="s">
        <v>1097</v>
      </c>
      <c r="B1" s="26"/>
      <c r="C1" s="26" t="s">
        <v>1096</v>
      </c>
      <c r="D1" s="26" t="s">
        <v>1095</v>
      </c>
      <c r="E1" s="26" t="s">
        <v>1094</v>
      </c>
      <c r="F1" s="26" t="s">
        <v>1093</v>
      </c>
      <c r="G1" s="26" t="s">
        <v>1092</v>
      </c>
      <c r="H1" s="26" t="s">
        <v>1091</v>
      </c>
      <c r="I1" s="26" t="s">
        <v>1090</v>
      </c>
      <c r="J1" s="26" t="s">
        <v>1089</v>
      </c>
      <c r="K1" s="26" t="s">
        <v>1088</v>
      </c>
      <c r="L1" s="26" t="s">
        <v>1087</v>
      </c>
      <c r="M1" s="27" t="s">
        <v>1086</v>
      </c>
      <c r="N1" s="28" t="s">
        <v>1085</v>
      </c>
      <c r="O1" s="28" t="s">
        <v>1084</v>
      </c>
      <c r="P1" s="29" t="s">
        <v>1083</v>
      </c>
      <c r="Q1" s="27" t="s">
        <v>1082</v>
      </c>
      <c r="R1" s="28" t="s">
        <v>1081</v>
      </c>
      <c r="S1" s="28" t="s">
        <v>1080</v>
      </c>
      <c r="T1" s="29" t="s">
        <v>1079</v>
      </c>
      <c r="U1" s="27" t="s">
        <v>1078</v>
      </c>
      <c r="V1" s="28" t="s">
        <v>1077</v>
      </c>
      <c r="W1" s="28" t="s">
        <v>1076</v>
      </c>
      <c r="X1" s="26" t="s">
        <v>1075</v>
      </c>
      <c r="Y1" s="27" t="s">
        <v>1074</v>
      </c>
      <c r="Z1" s="28" t="s">
        <v>1073</v>
      </c>
      <c r="AA1" s="28" t="s">
        <v>1072</v>
      </c>
      <c r="AB1" s="26" t="s">
        <v>1071</v>
      </c>
      <c r="AC1" s="27" t="s">
        <v>1070</v>
      </c>
      <c r="AD1" s="28" t="s">
        <v>1069</v>
      </c>
      <c r="AE1" s="28" t="s">
        <v>1068</v>
      </c>
      <c r="AF1" s="26" t="s">
        <v>1067</v>
      </c>
      <c r="AG1" s="27" t="s">
        <v>1066</v>
      </c>
      <c r="AH1" s="28" t="s">
        <v>1065</v>
      </c>
      <c r="AI1" s="28" t="s">
        <v>1064</v>
      </c>
      <c r="AJ1" s="26" t="s">
        <v>1063</v>
      </c>
      <c r="AK1" s="26" t="s">
        <v>1062</v>
      </c>
      <c r="AL1" s="26" t="s">
        <v>1061</v>
      </c>
    </row>
    <row r="2" spans="1:38">
      <c r="A2" s="18">
        <v>1</v>
      </c>
      <c r="B2" s="18" t="s">
        <v>1060</v>
      </c>
      <c r="C2" s="18" t="s">
        <v>19</v>
      </c>
      <c r="D2" s="18" t="s">
        <v>19</v>
      </c>
      <c r="E2" s="18" t="s">
        <v>19</v>
      </c>
      <c r="F2" s="25">
        <v>0</v>
      </c>
      <c r="G2" s="24">
        <v>357</v>
      </c>
      <c r="H2" s="23">
        <v>0.12685309452261129</v>
      </c>
      <c r="I2" s="24">
        <v>0</v>
      </c>
      <c r="J2" s="23">
        <f>I2/$I$521*1000</f>
        <v>0</v>
      </c>
      <c r="K2" s="19">
        <v>0</v>
      </c>
      <c r="L2" s="19">
        <v>0</v>
      </c>
      <c r="M2" s="21">
        <v>0</v>
      </c>
      <c r="N2" s="20">
        <f>$G2*M2</f>
        <v>0</v>
      </c>
      <c r="O2" s="20">
        <f>$I2*M2</f>
        <v>0</v>
      </c>
      <c r="P2" s="22"/>
      <c r="Q2" s="21">
        <v>0</v>
      </c>
      <c r="R2" s="20">
        <f>$G2*Q2</f>
        <v>0</v>
      </c>
      <c r="S2" s="20">
        <f>$I2*Q2</f>
        <v>0</v>
      </c>
      <c r="T2" s="22"/>
      <c r="U2" s="21">
        <v>0</v>
      </c>
      <c r="V2" s="20">
        <f>$G2*U2</f>
        <v>0</v>
      </c>
      <c r="W2" s="20">
        <f>$I2*U2</f>
        <v>0</v>
      </c>
      <c r="X2" s="19">
        <v>0</v>
      </c>
      <c r="Y2" s="21">
        <v>0</v>
      </c>
      <c r="Z2" s="20">
        <f>$G2*Y2</f>
        <v>0</v>
      </c>
      <c r="AA2" s="20">
        <f>$I2*Y2</f>
        <v>0</v>
      </c>
      <c r="AB2" s="19"/>
      <c r="AC2" s="21">
        <v>0</v>
      </c>
      <c r="AD2" s="20">
        <f>$G2*AC2</f>
        <v>0</v>
      </c>
      <c r="AE2" s="20">
        <f>$I2*AC2</f>
        <v>0</v>
      </c>
      <c r="AF2" s="19"/>
      <c r="AG2" s="21">
        <v>0</v>
      </c>
      <c r="AH2" s="20">
        <f>$G2*AG2</f>
        <v>0</v>
      </c>
      <c r="AI2" s="20">
        <f>$I2*AG2</f>
        <v>0</v>
      </c>
      <c r="AJ2" s="19">
        <v>0</v>
      </c>
      <c r="AK2" s="18">
        <f>IF(J2&gt;1,0,1)</f>
        <v>1</v>
      </c>
      <c r="AL2" s="17">
        <f>I2/G2</f>
        <v>0</v>
      </c>
    </row>
    <row r="3" spans="1:38">
      <c r="A3" s="18">
        <v>2</v>
      </c>
      <c r="B3" s="18" t="s">
        <v>1059</v>
      </c>
      <c r="C3" s="18" t="s">
        <v>1058</v>
      </c>
      <c r="D3" s="18" t="s">
        <v>19</v>
      </c>
      <c r="E3" s="18" t="s">
        <v>19</v>
      </c>
      <c r="F3" s="25">
        <v>4.5850695349564674</v>
      </c>
      <c r="G3" s="24">
        <v>2</v>
      </c>
      <c r="H3" s="23">
        <v>7.10661593964209E-4</v>
      </c>
      <c r="I3" s="24">
        <v>1</v>
      </c>
      <c r="J3" s="23">
        <f>I3/$I$521*1000</f>
        <v>3.2584328241488975E-3</v>
      </c>
      <c r="K3" s="19" t="s">
        <v>1048</v>
      </c>
      <c r="L3" s="19" t="s">
        <v>114</v>
      </c>
      <c r="M3" s="21">
        <v>1</v>
      </c>
      <c r="N3" s="20">
        <f>$G3*M3</f>
        <v>2</v>
      </c>
      <c r="O3" s="20">
        <f>$I3*M3</f>
        <v>1</v>
      </c>
      <c r="P3" s="22"/>
      <c r="Q3" s="21">
        <v>0</v>
      </c>
      <c r="R3" s="20">
        <f>$G3*Q3</f>
        <v>0</v>
      </c>
      <c r="S3" s="20">
        <f>$I3*Q3</f>
        <v>0</v>
      </c>
      <c r="T3" s="22"/>
      <c r="U3" s="21">
        <v>0</v>
      </c>
      <c r="V3" s="20">
        <f>$G3*U3</f>
        <v>0</v>
      </c>
      <c r="W3" s="20">
        <f>$I3*U3</f>
        <v>0</v>
      </c>
      <c r="X3" s="19" t="s">
        <v>100</v>
      </c>
      <c r="Y3" s="21">
        <v>1</v>
      </c>
      <c r="Z3" s="20">
        <f>$G3*Y3</f>
        <v>2</v>
      </c>
      <c r="AA3" s="20">
        <f>$I3*Y3</f>
        <v>1</v>
      </c>
      <c r="AB3" s="19"/>
      <c r="AC3" s="21">
        <v>0</v>
      </c>
      <c r="AD3" s="20">
        <f>$G3*AC3</f>
        <v>0</v>
      </c>
      <c r="AE3" s="20">
        <f>$I3*AC3</f>
        <v>0</v>
      </c>
      <c r="AF3" s="19"/>
      <c r="AG3" s="21">
        <v>0</v>
      </c>
      <c r="AH3" s="20">
        <f>$G3*AG3</f>
        <v>0</v>
      </c>
      <c r="AI3" s="20">
        <f>$I3*AG3</f>
        <v>0</v>
      </c>
      <c r="AJ3" s="19">
        <v>0</v>
      </c>
      <c r="AK3" s="18">
        <f>IF(J3&gt;1,0,1)</f>
        <v>1</v>
      </c>
      <c r="AL3" s="17">
        <f>I3/G3</f>
        <v>0.5</v>
      </c>
    </row>
    <row r="4" spans="1:38">
      <c r="A4" s="18">
        <v>3</v>
      </c>
      <c r="B4" s="18" t="s">
        <v>1057</v>
      </c>
      <c r="C4" s="18" t="s">
        <v>19</v>
      </c>
      <c r="D4" s="18" t="s">
        <v>19</v>
      </c>
      <c r="E4" s="18" t="s">
        <v>19</v>
      </c>
      <c r="F4" s="25">
        <v>0</v>
      </c>
      <c r="G4" s="24">
        <v>2</v>
      </c>
      <c r="H4" s="23">
        <v>7.10661593964209E-4</v>
      </c>
      <c r="I4" s="24">
        <v>0</v>
      </c>
      <c r="J4" s="23">
        <f>I4/$I$521*1000</f>
        <v>0</v>
      </c>
      <c r="K4" s="19">
        <v>0</v>
      </c>
      <c r="L4" s="19">
        <v>0</v>
      </c>
      <c r="M4" s="21">
        <v>0</v>
      </c>
      <c r="N4" s="20">
        <f>$G4*M4</f>
        <v>0</v>
      </c>
      <c r="O4" s="20">
        <f>$I4*M4</f>
        <v>0</v>
      </c>
      <c r="P4" s="22"/>
      <c r="Q4" s="21">
        <v>0</v>
      </c>
      <c r="R4" s="20">
        <f>$G4*Q4</f>
        <v>0</v>
      </c>
      <c r="S4" s="20">
        <f>$I4*Q4</f>
        <v>0</v>
      </c>
      <c r="T4" s="22"/>
      <c r="U4" s="21">
        <v>0</v>
      </c>
      <c r="V4" s="20">
        <f>$G4*U4</f>
        <v>0</v>
      </c>
      <c r="W4" s="20">
        <f>$I4*U4</f>
        <v>0</v>
      </c>
      <c r="X4" s="19">
        <v>0</v>
      </c>
      <c r="Y4" s="21">
        <v>0</v>
      </c>
      <c r="Z4" s="20">
        <f>$G4*Y4</f>
        <v>0</v>
      </c>
      <c r="AA4" s="20">
        <f>$I4*Y4</f>
        <v>0</v>
      </c>
      <c r="AB4" s="19"/>
      <c r="AC4" s="21">
        <v>0</v>
      </c>
      <c r="AD4" s="20">
        <f>$G4*AC4</f>
        <v>0</v>
      </c>
      <c r="AE4" s="20">
        <f>$I4*AC4</f>
        <v>0</v>
      </c>
      <c r="AF4" s="19"/>
      <c r="AG4" s="21">
        <v>0</v>
      </c>
      <c r="AH4" s="20">
        <f>$G4*AG4</f>
        <v>0</v>
      </c>
      <c r="AI4" s="20">
        <f>$I4*AG4</f>
        <v>0</v>
      </c>
      <c r="AJ4" s="19">
        <v>0</v>
      </c>
      <c r="AK4" s="18">
        <f>IF(J4&gt;1,0,1)</f>
        <v>1</v>
      </c>
      <c r="AL4" s="17">
        <f>I4/G4</f>
        <v>0</v>
      </c>
    </row>
    <row r="5" spans="1:38">
      <c r="A5" s="18">
        <v>4</v>
      </c>
      <c r="B5" s="18" t="s">
        <v>1056</v>
      </c>
      <c r="C5" s="18" t="s">
        <v>19</v>
      </c>
      <c r="D5" s="18" t="s">
        <v>19</v>
      </c>
      <c r="E5" s="18" t="s">
        <v>19</v>
      </c>
      <c r="F5" s="25">
        <v>0</v>
      </c>
      <c r="G5" s="24">
        <v>310</v>
      </c>
      <c r="H5" s="23">
        <v>0.11015254706445239</v>
      </c>
      <c r="I5" s="24">
        <v>0</v>
      </c>
      <c r="J5" s="23">
        <f>I5/$I$521*1000</f>
        <v>0</v>
      </c>
      <c r="K5" s="19">
        <v>0</v>
      </c>
      <c r="L5" s="19">
        <v>0</v>
      </c>
      <c r="M5" s="21">
        <v>0</v>
      </c>
      <c r="N5" s="20">
        <f>$G5*M5</f>
        <v>0</v>
      </c>
      <c r="O5" s="20">
        <f>$I5*M5</f>
        <v>0</v>
      </c>
      <c r="P5" s="22"/>
      <c r="Q5" s="21">
        <v>0</v>
      </c>
      <c r="R5" s="20">
        <f>$G5*Q5</f>
        <v>0</v>
      </c>
      <c r="S5" s="20">
        <f>$I5*Q5</f>
        <v>0</v>
      </c>
      <c r="T5" s="22"/>
      <c r="U5" s="21">
        <v>0</v>
      </c>
      <c r="V5" s="20">
        <f>$G5*U5</f>
        <v>0</v>
      </c>
      <c r="W5" s="20">
        <f>$I5*U5</f>
        <v>0</v>
      </c>
      <c r="X5" s="19">
        <v>0</v>
      </c>
      <c r="Y5" s="21">
        <v>0</v>
      </c>
      <c r="Z5" s="20">
        <f>$G5*Y5</f>
        <v>0</v>
      </c>
      <c r="AA5" s="20">
        <f>$I5*Y5</f>
        <v>0</v>
      </c>
      <c r="AB5" s="19"/>
      <c r="AC5" s="21">
        <v>0</v>
      </c>
      <c r="AD5" s="20">
        <f>$G5*AC5</f>
        <v>0</v>
      </c>
      <c r="AE5" s="20">
        <f>$I5*AC5</f>
        <v>0</v>
      </c>
      <c r="AF5" s="19"/>
      <c r="AG5" s="21">
        <v>0</v>
      </c>
      <c r="AH5" s="20">
        <f>$G5*AG5</f>
        <v>0</v>
      </c>
      <c r="AI5" s="20">
        <f>$I5*AG5</f>
        <v>0</v>
      </c>
      <c r="AJ5" s="19">
        <v>0</v>
      </c>
      <c r="AK5" s="18">
        <f>IF(J5&gt;1,0,1)</f>
        <v>1</v>
      </c>
      <c r="AL5" s="17">
        <f>I5/G5</f>
        <v>0</v>
      </c>
    </row>
    <row r="6" spans="1:38">
      <c r="A6" s="18">
        <v>5</v>
      </c>
      <c r="B6" s="18" t="s">
        <v>1055</v>
      </c>
      <c r="C6" s="18" t="s">
        <v>19</v>
      </c>
      <c r="D6" s="18" t="s">
        <v>19</v>
      </c>
      <c r="E6" s="18" t="s">
        <v>19</v>
      </c>
      <c r="F6" s="25">
        <v>0</v>
      </c>
      <c r="G6" s="24">
        <v>48</v>
      </c>
      <c r="H6" s="23">
        <v>1.7055878255141016E-2</v>
      </c>
      <c r="I6" s="24">
        <v>0</v>
      </c>
      <c r="J6" s="23">
        <f>I6/$I$521*1000</f>
        <v>0</v>
      </c>
      <c r="K6" s="19">
        <v>0</v>
      </c>
      <c r="L6" s="19">
        <v>0</v>
      </c>
      <c r="M6" s="21">
        <v>0</v>
      </c>
      <c r="N6" s="20">
        <f>$G6*M6</f>
        <v>0</v>
      </c>
      <c r="O6" s="20">
        <f>$I6*M6</f>
        <v>0</v>
      </c>
      <c r="P6" s="22"/>
      <c r="Q6" s="21">
        <v>0</v>
      </c>
      <c r="R6" s="20">
        <f>$G6*Q6</f>
        <v>0</v>
      </c>
      <c r="S6" s="20">
        <f>$I6*Q6</f>
        <v>0</v>
      </c>
      <c r="T6" s="22"/>
      <c r="U6" s="21">
        <v>0</v>
      </c>
      <c r="V6" s="20">
        <f>$G6*U6</f>
        <v>0</v>
      </c>
      <c r="W6" s="20">
        <f>$I6*U6</f>
        <v>0</v>
      </c>
      <c r="X6" s="19">
        <v>0</v>
      </c>
      <c r="Y6" s="21">
        <v>0</v>
      </c>
      <c r="Z6" s="20">
        <f>$G6*Y6</f>
        <v>0</v>
      </c>
      <c r="AA6" s="20">
        <f>$I6*Y6</f>
        <v>0</v>
      </c>
      <c r="AB6" s="19"/>
      <c r="AC6" s="21">
        <v>0</v>
      </c>
      <c r="AD6" s="20">
        <f>$G6*AC6</f>
        <v>0</v>
      </c>
      <c r="AE6" s="20">
        <f>$I6*AC6</f>
        <v>0</v>
      </c>
      <c r="AF6" s="19"/>
      <c r="AG6" s="21">
        <v>0</v>
      </c>
      <c r="AH6" s="20">
        <f>$G6*AG6</f>
        <v>0</v>
      </c>
      <c r="AI6" s="20">
        <f>$I6*AG6</f>
        <v>0</v>
      </c>
      <c r="AJ6" s="19">
        <v>0</v>
      </c>
      <c r="AK6" s="18">
        <f>IF(J6&gt;1,0,1)</f>
        <v>1</v>
      </c>
      <c r="AL6" s="17">
        <f>I6/G6</f>
        <v>0</v>
      </c>
    </row>
    <row r="7" spans="1:38">
      <c r="A7" s="18">
        <v>6</v>
      </c>
      <c r="B7" s="18" t="s">
        <v>1054</v>
      </c>
      <c r="C7" s="18" t="s">
        <v>1053</v>
      </c>
      <c r="D7" s="18" t="s">
        <v>19</v>
      </c>
      <c r="E7" s="18" t="s">
        <v>19</v>
      </c>
      <c r="F7" s="25">
        <v>0.86531949556776466</v>
      </c>
      <c r="G7" s="24">
        <v>4080</v>
      </c>
      <c r="H7" s="23">
        <v>1.4497496516869863</v>
      </c>
      <c r="I7" s="24">
        <v>385</v>
      </c>
      <c r="J7" s="23">
        <f>I7/$I$521*1000</f>
        <v>1.2544966372973254</v>
      </c>
      <c r="K7" s="19" t="s">
        <v>1048</v>
      </c>
      <c r="L7" s="19" t="s">
        <v>167</v>
      </c>
      <c r="M7" s="21">
        <v>1</v>
      </c>
      <c r="N7" s="20">
        <f>$G7*M7</f>
        <v>4080</v>
      </c>
      <c r="O7" s="20">
        <f>$I7*M7</f>
        <v>385</v>
      </c>
      <c r="P7" s="22"/>
      <c r="Q7" s="21">
        <v>0</v>
      </c>
      <c r="R7" s="20">
        <f>$G7*Q7</f>
        <v>0</v>
      </c>
      <c r="S7" s="20">
        <f>$I7*Q7</f>
        <v>0</v>
      </c>
      <c r="T7" s="22"/>
      <c r="U7" s="21">
        <v>0</v>
      </c>
      <c r="V7" s="20">
        <f>$G7*U7</f>
        <v>0</v>
      </c>
      <c r="W7" s="20">
        <f>$I7*U7</f>
        <v>0</v>
      </c>
      <c r="X7" s="19" t="s">
        <v>100</v>
      </c>
      <c r="Y7" s="21">
        <v>1</v>
      </c>
      <c r="Z7" s="20">
        <f>$G7*Y7</f>
        <v>4080</v>
      </c>
      <c r="AA7" s="20">
        <f>$I7*Y7</f>
        <v>385</v>
      </c>
      <c r="AB7" s="19"/>
      <c r="AC7" s="21">
        <v>0</v>
      </c>
      <c r="AD7" s="20">
        <f>$G7*AC7</f>
        <v>0</v>
      </c>
      <c r="AE7" s="20">
        <f>$I7*AC7</f>
        <v>0</v>
      </c>
      <c r="AF7" s="19"/>
      <c r="AG7" s="21">
        <v>0</v>
      </c>
      <c r="AH7" s="20">
        <f>$G7*AG7</f>
        <v>0</v>
      </c>
      <c r="AI7" s="20">
        <f>$I7*AG7</f>
        <v>0</v>
      </c>
      <c r="AJ7" s="19">
        <v>0</v>
      </c>
      <c r="AK7" s="18">
        <f>IF(J7&gt;1,0,1)</f>
        <v>0</v>
      </c>
      <c r="AL7" s="17">
        <f>I7/G7</f>
        <v>9.4362745098039214E-2</v>
      </c>
    </row>
    <row r="8" spans="1:38">
      <c r="A8" s="18">
        <v>7</v>
      </c>
      <c r="B8" s="18" t="s">
        <v>1052</v>
      </c>
      <c r="C8" s="18" t="s">
        <v>19</v>
      </c>
      <c r="D8" s="18" t="s">
        <v>19</v>
      </c>
      <c r="E8" s="18" t="s">
        <v>19</v>
      </c>
      <c r="F8" s="25">
        <v>0</v>
      </c>
      <c r="G8" s="24">
        <v>282</v>
      </c>
      <c r="H8" s="23">
        <v>0.10020328474895346</v>
      </c>
      <c r="I8" s="24">
        <v>0</v>
      </c>
      <c r="J8" s="23">
        <f>I8/$I$521*1000</f>
        <v>0</v>
      </c>
      <c r="K8" s="19">
        <v>0</v>
      </c>
      <c r="L8" s="19">
        <v>0</v>
      </c>
      <c r="M8" s="21">
        <v>0</v>
      </c>
      <c r="N8" s="20">
        <f>$G8*M8</f>
        <v>0</v>
      </c>
      <c r="O8" s="20">
        <f>$I8*M8</f>
        <v>0</v>
      </c>
      <c r="P8" s="22"/>
      <c r="Q8" s="21">
        <v>0</v>
      </c>
      <c r="R8" s="20">
        <f>$G8*Q8</f>
        <v>0</v>
      </c>
      <c r="S8" s="20">
        <f>$I8*Q8</f>
        <v>0</v>
      </c>
      <c r="T8" s="22"/>
      <c r="U8" s="21">
        <v>0</v>
      </c>
      <c r="V8" s="20">
        <f>$G8*U8</f>
        <v>0</v>
      </c>
      <c r="W8" s="20">
        <f>$I8*U8</f>
        <v>0</v>
      </c>
      <c r="X8" s="19">
        <v>0</v>
      </c>
      <c r="Y8" s="21">
        <v>0</v>
      </c>
      <c r="Z8" s="20">
        <f>$G8*Y8</f>
        <v>0</v>
      </c>
      <c r="AA8" s="20">
        <f>$I8*Y8</f>
        <v>0</v>
      </c>
      <c r="AB8" s="19"/>
      <c r="AC8" s="21">
        <v>0</v>
      </c>
      <c r="AD8" s="20">
        <f>$G8*AC8</f>
        <v>0</v>
      </c>
      <c r="AE8" s="20">
        <f>$I8*AC8</f>
        <v>0</v>
      </c>
      <c r="AF8" s="19"/>
      <c r="AG8" s="21">
        <v>0</v>
      </c>
      <c r="AH8" s="20">
        <f>$G8*AG8</f>
        <v>0</v>
      </c>
      <c r="AI8" s="20">
        <f>$I8*AG8</f>
        <v>0</v>
      </c>
      <c r="AJ8" s="19">
        <v>0</v>
      </c>
      <c r="AK8" s="18">
        <f>IF(J8&gt;1,0,1)</f>
        <v>1</v>
      </c>
      <c r="AL8" s="17">
        <f>I8/G8</f>
        <v>0</v>
      </c>
    </row>
    <row r="9" spans="1:38">
      <c r="A9" s="18">
        <v>8</v>
      </c>
      <c r="B9" s="18" t="s">
        <v>1051</v>
      </c>
      <c r="C9" s="18" t="s">
        <v>19</v>
      </c>
      <c r="D9" s="18" t="s">
        <v>19</v>
      </c>
      <c r="E9" s="18" t="s">
        <v>19</v>
      </c>
      <c r="F9" s="25">
        <v>0</v>
      </c>
      <c r="G9" s="24">
        <v>391</v>
      </c>
      <c r="H9" s="23">
        <v>0.13893434162000284</v>
      </c>
      <c r="I9" s="24">
        <v>0</v>
      </c>
      <c r="J9" s="23">
        <f>I9/$I$521*1000</f>
        <v>0</v>
      </c>
      <c r="K9" s="19">
        <v>0</v>
      </c>
      <c r="L9" s="19">
        <v>0</v>
      </c>
      <c r="M9" s="21">
        <v>0</v>
      </c>
      <c r="N9" s="20">
        <f>$G9*M9</f>
        <v>0</v>
      </c>
      <c r="O9" s="20">
        <f>$I9*M9</f>
        <v>0</v>
      </c>
      <c r="P9" s="22"/>
      <c r="Q9" s="21">
        <v>0</v>
      </c>
      <c r="R9" s="20">
        <f>$G9*Q9</f>
        <v>0</v>
      </c>
      <c r="S9" s="20">
        <f>$I9*Q9</f>
        <v>0</v>
      </c>
      <c r="T9" s="22"/>
      <c r="U9" s="21">
        <v>0</v>
      </c>
      <c r="V9" s="20">
        <f>$G9*U9</f>
        <v>0</v>
      </c>
      <c r="W9" s="20">
        <f>$I9*U9</f>
        <v>0</v>
      </c>
      <c r="X9" s="19">
        <v>0</v>
      </c>
      <c r="Y9" s="21">
        <v>0</v>
      </c>
      <c r="Z9" s="20">
        <f>$G9*Y9</f>
        <v>0</v>
      </c>
      <c r="AA9" s="20">
        <f>$I9*Y9</f>
        <v>0</v>
      </c>
      <c r="AB9" s="19"/>
      <c r="AC9" s="21">
        <v>0</v>
      </c>
      <c r="AD9" s="20">
        <f>$G9*AC9</f>
        <v>0</v>
      </c>
      <c r="AE9" s="20">
        <f>$I9*AC9</f>
        <v>0</v>
      </c>
      <c r="AF9" s="19"/>
      <c r="AG9" s="21">
        <v>0</v>
      </c>
      <c r="AH9" s="20">
        <f>$G9*AG9</f>
        <v>0</v>
      </c>
      <c r="AI9" s="20">
        <f>$I9*AG9</f>
        <v>0</v>
      </c>
      <c r="AJ9" s="19">
        <v>0</v>
      </c>
      <c r="AK9" s="18">
        <f>IF(J9&gt;1,0,1)</f>
        <v>1</v>
      </c>
      <c r="AL9" s="17">
        <f>I9/G9</f>
        <v>0</v>
      </c>
    </row>
    <row r="10" spans="1:38">
      <c r="A10" s="18">
        <v>9</v>
      </c>
      <c r="B10" s="18" t="s">
        <v>1050</v>
      </c>
      <c r="C10" s="18" t="s">
        <v>1049</v>
      </c>
      <c r="D10" s="18" t="s">
        <v>19</v>
      </c>
      <c r="E10" s="18" t="s">
        <v>19</v>
      </c>
      <c r="F10" s="25">
        <v>0.87505902235770483</v>
      </c>
      <c r="G10" s="24">
        <v>765</v>
      </c>
      <c r="H10" s="23">
        <v>0.27182805969130991</v>
      </c>
      <c r="I10" s="24">
        <v>73</v>
      </c>
      <c r="J10" s="23">
        <f>I10/$I$521*1000</f>
        <v>0.23786559616286951</v>
      </c>
      <c r="K10" s="19" t="s">
        <v>1048</v>
      </c>
      <c r="L10" s="19" t="s">
        <v>167</v>
      </c>
      <c r="M10" s="21">
        <v>1</v>
      </c>
      <c r="N10" s="20">
        <f>$G10*M10</f>
        <v>765</v>
      </c>
      <c r="O10" s="20">
        <f>$I10*M10</f>
        <v>73</v>
      </c>
      <c r="P10" s="22"/>
      <c r="Q10" s="21">
        <v>0</v>
      </c>
      <c r="R10" s="20">
        <f>$G10*Q10</f>
        <v>0</v>
      </c>
      <c r="S10" s="20">
        <f>$I10*Q10</f>
        <v>0</v>
      </c>
      <c r="T10" s="22"/>
      <c r="U10" s="21">
        <v>0</v>
      </c>
      <c r="V10" s="20">
        <f>$G10*U10</f>
        <v>0</v>
      </c>
      <c r="W10" s="20">
        <f>$I10*U10</f>
        <v>0</v>
      </c>
      <c r="X10" s="19" t="s">
        <v>100</v>
      </c>
      <c r="Y10" s="21">
        <v>1</v>
      </c>
      <c r="Z10" s="20">
        <f>$G10*Y10</f>
        <v>765</v>
      </c>
      <c r="AA10" s="20">
        <f>$I10*Y10</f>
        <v>73</v>
      </c>
      <c r="AB10" s="19"/>
      <c r="AC10" s="21">
        <v>0</v>
      </c>
      <c r="AD10" s="20">
        <f>$G10*AC10</f>
        <v>0</v>
      </c>
      <c r="AE10" s="20">
        <f>$I10*AC10</f>
        <v>0</v>
      </c>
      <c r="AF10" s="19"/>
      <c r="AG10" s="21">
        <v>0</v>
      </c>
      <c r="AH10" s="20">
        <f>$G10*AG10</f>
        <v>0</v>
      </c>
      <c r="AI10" s="20">
        <f>$I10*AG10</f>
        <v>0</v>
      </c>
      <c r="AJ10" s="19">
        <v>0</v>
      </c>
      <c r="AK10" s="18">
        <f>IF(J10&gt;1,0,1)</f>
        <v>1</v>
      </c>
      <c r="AL10" s="17">
        <f>I10/G10</f>
        <v>9.5424836601307184E-2</v>
      </c>
    </row>
    <row r="11" spans="1:38">
      <c r="A11" s="18">
        <v>10</v>
      </c>
      <c r="B11" s="18" t="s">
        <v>1047</v>
      </c>
      <c r="C11" s="18" t="s">
        <v>1046</v>
      </c>
      <c r="D11" s="18" t="s">
        <v>19</v>
      </c>
      <c r="E11" s="18" t="s">
        <v>19</v>
      </c>
      <c r="F11" s="25">
        <v>4.6666516105142897</v>
      </c>
      <c r="G11" s="24">
        <v>23380</v>
      </c>
      <c r="H11" s="23">
        <v>8.3076340334416034</v>
      </c>
      <c r="I11" s="24">
        <v>11898</v>
      </c>
      <c r="J11" s="23">
        <f>I11/$I$521*1000</f>
        <v>38.768833741723583</v>
      </c>
      <c r="K11" s="19" t="s">
        <v>347</v>
      </c>
      <c r="L11" s="19" t="s">
        <v>96</v>
      </c>
      <c r="M11" s="21">
        <v>1</v>
      </c>
      <c r="N11" s="20">
        <f>$G11*M11</f>
        <v>23380</v>
      </c>
      <c r="O11" s="20">
        <f>$I11*M11</f>
        <v>11898</v>
      </c>
      <c r="P11" s="22"/>
      <c r="Q11" s="21">
        <v>0</v>
      </c>
      <c r="R11" s="20">
        <f>$G11*Q11</f>
        <v>0</v>
      </c>
      <c r="S11" s="20">
        <f>$I11*Q11</f>
        <v>0</v>
      </c>
      <c r="T11" s="22"/>
      <c r="U11" s="21">
        <v>0</v>
      </c>
      <c r="V11" s="20">
        <f>$G11*U11</f>
        <v>0</v>
      </c>
      <c r="W11" s="20">
        <f>$I11*U11</f>
        <v>0</v>
      </c>
      <c r="X11" s="19" t="s">
        <v>95</v>
      </c>
      <c r="Y11" s="21">
        <v>1</v>
      </c>
      <c r="Z11" s="20">
        <f>$G11*Y11</f>
        <v>23380</v>
      </c>
      <c r="AA11" s="20">
        <f>$I11*Y11</f>
        <v>11898</v>
      </c>
      <c r="AB11" s="19"/>
      <c r="AC11" s="21">
        <v>0</v>
      </c>
      <c r="AD11" s="20">
        <f>$G11*AC11</f>
        <v>0</v>
      </c>
      <c r="AE11" s="20">
        <f>$I11*AC11</f>
        <v>0</v>
      </c>
      <c r="AF11" s="19"/>
      <c r="AG11" s="21">
        <v>0</v>
      </c>
      <c r="AH11" s="20">
        <f>$G11*AG11</f>
        <v>0</v>
      </c>
      <c r="AI11" s="20">
        <f>$I11*AG11</f>
        <v>0</v>
      </c>
      <c r="AJ11" s="19">
        <v>0</v>
      </c>
      <c r="AK11" s="18">
        <f>IF(J11&gt;1,0,1)</f>
        <v>0</v>
      </c>
      <c r="AL11" s="17">
        <f>I11/G11</f>
        <v>0.50889649272882809</v>
      </c>
    </row>
    <row r="12" spans="1:38">
      <c r="A12" s="18">
        <v>11</v>
      </c>
      <c r="B12" s="18" t="s">
        <v>1045</v>
      </c>
      <c r="C12" s="18" t="s">
        <v>1044</v>
      </c>
      <c r="D12" s="18" t="s">
        <v>19</v>
      </c>
      <c r="E12" s="18" t="s">
        <v>19</v>
      </c>
      <c r="F12" s="25">
        <v>3.2280802462535756</v>
      </c>
      <c r="G12" s="24">
        <v>42185</v>
      </c>
      <c r="H12" s="23">
        <v>14.989629670690077</v>
      </c>
      <c r="I12" s="24">
        <v>14850</v>
      </c>
      <c r="J12" s="23">
        <f>I12/$I$521*1000</f>
        <v>48.387727438611122</v>
      </c>
      <c r="K12" s="19" t="s">
        <v>347</v>
      </c>
      <c r="L12" s="19" t="s">
        <v>96</v>
      </c>
      <c r="M12" s="21">
        <v>1</v>
      </c>
      <c r="N12" s="20">
        <f>$G12*M12</f>
        <v>42185</v>
      </c>
      <c r="O12" s="20">
        <f>$I12*M12</f>
        <v>14850</v>
      </c>
      <c r="P12" s="22"/>
      <c r="Q12" s="21">
        <v>0</v>
      </c>
      <c r="R12" s="20">
        <f>$G12*Q12</f>
        <v>0</v>
      </c>
      <c r="S12" s="20">
        <f>$I12*Q12</f>
        <v>0</v>
      </c>
      <c r="T12" s="22"/>
      <c r="U12" s="21">
        <v>0</v>
      </c>
      <c r="V12" s="20">
        <f>$G12*U12</f>
        <v>0</v>
      </c>
      <c r="W12" s="20">
        <f>$I12*U12</f>
        <v>0</v>
      </c>
      <c r="X12" s="19" t="s">
        <v>95</v>
      </c>
      <c r="Y12" s="21">
        <v>1</v>
      </c>
      <c r="Z12" s="20">
        <f>$G12*Y12</f>
        <v>42185</v>
      </c>
      <c r="AA12" s="20">
        <f>$I12*Y12</f>
        <v>14850</v>
      </c>
      <c r="AB12" s="19"/>
      <c r="AC12" s="21">
        <v>0</v>
      </c>
      <c r="AD12" s="20">
        <f>$G12*AC12</f>
        <v>0</v>
      </c>
      <c r="AE12" s="20">
        <f>$I12*AC12</f>
        <v>0</v>
      </c>
      <c r="AF12" s="19"/>
      <c r="AG12" s="21">
        <v>0</v>
      </c>
      <c r="AH12" s="20">
        <f>$G12*AG12</f>
        <v>0</v>
      </c>
      <c r="AI12" s="20">
        <f>$I12*AG12</f>
        <v>0</v>
      </c>
      <c r="AJ12" s="19">
        <v>0</v>
      </c>
      <c r="AK12" s="18">
        <f>IF(J12&gt;1,0,1)</f>
        <v>0</v>
      </c>
      <c r="AL12" s="17">
        <f>I12/G12</f>
        <v>0.35202086049543679</v>
      </c>
    </row>
    <row r="13" spans="1:38">
      <c r="A13" s="18">
        <v>12</v>
      </c>
      <c r="B13" s="18" t="s">
        <v>1043</v>
      </c>
      <c r="C13" s="18" t="s">
        <v>1042</v>
      </c>
      <c r="D13" s="18" t="s">
        <v>19</v>
      </c>
      <c r="E13" s="18" t="s">
        <v>19</v>
      </c>
      <c r="F13" s="25">
        <v>2.9962695454423622</v>
      </c>
      <c r="G13" s="24">
        <v>1062</v>
      </c>
      <c r="H13" s="23">
        <v>0.37736130639499493</v>
      </c>
      <c r="I13" s="24">
        <v>347</v>
      </c>
      <c r="J13" s="23">
        <f>I13/$I$521*1000</f>
        <v>1.1306761899796673</v>
      </c>
      <c r="K13" s="19" t="s">
        <v>347</v>
      </c>
      <c r="L13" s="19" t="s">
        <v>96</v>
      </c>
      <c r="M13" s="21">
        <v>1</v>
      </c>
      <c r="N13" s="20">
        <f>$G13*M13</f>
        <v>1062</v>
      </c>
      <c r="O13" s="20">
        <f>$I13*M13</f>
        <v>347</v>
      </c>
      <c r="P13" s="22"/>
      <c r="Q13" s="21">
        <v>0</v>
      </c>
      <c r="R13" s="20">
        <f>$G13*Q13</f>
        <v>0</v>
      </c>
      <c r="S13" s="20">
        <f>$I13*Q13</f>
        <v>0</v>
      </c>
      <c r="T13" s="22"/>
      <c r="U13" s="21">
        <v>0</v>
      </c>
      <c r="V13" s="20">
        <f>$G13*U13</f>
        <v>0</v>
      </c>
      <c r="W13" s="20">
        <f>$I13*U13</f>
        <v>0</v>
      </c>
      <c r="X13" s="19" t="s">
        <v>95</v>
      </c>
      <c r="Y13" s="21">
        <v>1</v>
      </c>
      <c r="Z13" s="20">
        <f>$G13*Y13</f>
        <v>1062</v>
      </c>
      <c r="AA13" s="20">
        <f>$I13*Y13</f>
        <v>347</v>
      </c>
      <c r="AB13" s="19"/>
      <c r="AC13" s="21">
        <v>0</v>
      </c>
      <c r="AD13" s="20">
        <f>$G13*AC13</f>
        <v>0</v>
      </c>
      <c r="AE13" s="20">
        <f>$I13*AC13</f>
        <v>0</v>
      </c>
      <c r="AF13" s="19"/>
      <c r="AG13" s="21">
        <v>0</v>
      </c>
      <c r="AH13" s="20">
        <f>$G13*AG13</f>
        <v>0</v>
      </c>
      <c r="AI13" s="20">
        <f>$I13*AG13</f>
        <v>0</v>
      </c>
      <c r="AJ13" s="19">
        <v>0</v>
      </c>
      <c r="AK13" s="18">
        <f>IF(J13&gt;1,0,1)</f>
        <v>0</v>
      </c>
      <c r="AL13" s="17">
        <f>I13/G13</f>
        <v>0.32674199623352168</v>
      </c>
    </row>
    <row r="14" spans="1:38">
      <c r="A14" s="18">
        <v>13</v>
      </c>
      <c r="B14" s="18" t="s">
        <v>1041</v>
      </c>
      <c r="C14" s="18" t="s">
        <v>1040</v>
      </c>
      <c r="D14" s="18" t="s">
        <v>19</v>
      </c>
      <c r="E14" s="18" t="s">
        <v>19</v>
      </c>
      <c r="F14" s="25">
        <v>7.7171240764408147</v>
      </c>
      <c r="G14" s="24">
        <v>284</v>
      </c>
      <c r="H14" s="23">
        <v>0.10091394634291767</v>
      </c>
      <c r="I14" s="24">
        <v>239</v>
      </c>
      <c r="J14" s="23">
        <f>I14/$I$521*1000</f>
        <v>0.7787654449715864</v>
      </c>
      <c r="K14" s="19" t="s">
        <v>347</v>
      </c>
      <c r="L14" s="19" t="s">
        <v>96</v>
      </c>
      <c r="M14" s="21">
        <v>1</v>
      </c>
      <c r="N14" s="20">
        <f>$G14*M14</f>
        <v>284</v>
      </c>
      <c r="O14" s="20">
        <f>$I14*M14</f>
        <v>239</v>
      </c>
      <c r="P14" s="22"/>
      <c r="Q14" s="21">
        <v>0</v>
      </c>
      <c r="R14" s="20">
        <f>$G14*Q14</f>
        <v>0</v>
      </c>
      <c r="S14" s="20">
        <f>$I14*Q14</f>
        <v>0</v>
      </c>
      <c r="T14" s="22"/>
      <c r="U14" s="21">
        <v>0</v>
      </c>
      <c r="V14" s="20">
        <f>$G14*U14</f>
        <v>0</v>
      </c>
      <c r="W14" s="20">
        <f>$I14*U14</f>
        <v>0</v>
      </c>
      <c r="X14" s="19" t="s">
        <v>95</v>
      </c>
      <c r="Y14" s="21">
        <v>1</v>
      </c>
      <c r="Z14" s="20">
        <f>$G14*Y14</f>
        <v>284</v>
      </c>
      <c r="AA14" s="20">
        <f>$I14*Y14</f>
        <v>239</v>
      </c>
      <c r="AB14" s="19"/>
      <c r="AC14" s="21">
        <v>0</v>
      </c>
      <c r="AD14" s="20">
        <f>$G14*AC14</f>
        <v>0</v>
      </c>
      <c r="AE14" s="20">
        <f>$I14*AC14</f>
        <v>0</v>
      </c>
      <c r="AF14" s="19"/>
      <c r="AG14" s="21">
        <v>0</v>
      </c>
      <c r="AH14" s="20">
        <f>$G14*AG14</f>
        <v>0</v>
      </c>
      <c r="AI14" s="20">
        <f>$I14*AG14</f>
        <v>0</v>
      </c>
      <c r="AJ14" s="19">
        <v>0</v>
      </c>
      <c r="AK14" s="18">
        <f>IF(J14&gt;1,0,1)</f>
        <v>1</v>
      </c>
      <c r="AL14" s="17">
        <f>I14/G14</f>
        <v>0.84154929577464788</v>
      </c>
    </row>
    <row r="15" spans="1:38">
      <c r="A15" s="18">
        <v>14</v>
      </c>
      <c r="B15" s="18" t="s">
        <v>1039</v>
      </c>
      <c r="C15" s="18" t="s">
        <v>1038</v>
      </c>
      <c r="D15" s="18" t="s">
        <v>19</v>
      </c>
      <c r="E15" s="18" t="s">
        <v>19</v>
      </c>
      <c r="F15" s="25">
        <v>1.0656430723446224</v>
      </c>
      <c r="G15" s="24">
        <v>327</v>
      </c>
      <c r="H15" s="23">
        <v>0.11619317061314817</v>
      </c>
      <c r="I15" s="24">
        <v>38</v>
      </c>
      <c r="J15" s="23">
        <f>I15/$I$521*1000</f>
        <v>0.12382044731765811</v>
      </c>
      <c r="K15" s="19" t="s">
        <v>347</v>
      </c>
      <c r="L15" s="19" t="s">
        <v>460</v>
      </c>
      <c r="M15" s="21">
        <v>1</v>
      </c>
      <c r="N15" s="20">
        <f>$G15*M15</f>
        <v>327</v>
      </c>
      <c r="O15" s="20">
        <f>$I15*M15</f>
        <v>38</v>
      </c>
      <c r="P15" s="22"/>
      <c r="Q15" s="21">
        <v>0</v>
      </c>
      <c r="R15" s="20">
        <f>$G15*Q15</f>
        <v>0</v>
      </c>
      <c r="S15" s="20">
        <f>$I15*Q15</f>
        <v>0</v>
      </c>
      <c r="T15" s="22"/>
      <c r="U15" s="21">
        <v>0</v>
      </c>
      <c r="V15" s="20">
        <f>$G15*U15</f>
        <v>0</v>
      </c>
      <c r="W15" s="20">
        <f>$I15*U15</f>
        <v>0</v>
      </c>
      <c r="X15" s="19" t="s">
        <v>95</v>
      </c>
      <c r="Y15" s="21">
        <v>1</v>
      </c>
      <c r="Z15" s="20">
        <f>$G15*Y15</f>
        <v>327</v>
      </c>
      <c r="AA15" s="20">
        <f>$I15*Y15</f>
        <v>38</v>
      </c>
      <c r="AB15" s="19"/>
      <c r="AC15" s="21">
        <v>0</v>
      </c>
      <c r="AD15" s="20">
        <f>$G15*AC15</f>
        <v>0</v>
      </c>
      <c r="AE15" s="20">
        <f>$I15*AC15</f>
        <v>0</v>
      </c>
      <c r="AF15" s="19"/>
      <c r="AG15" s="21">
        <v>0</v>
      </c>
      <c r="AH15" s="20">
        <f>$G15*AG15</f>
        <v>0</v>
      </c>
      <c r="AI15" s="20">
        <f>$I15*AG15</f>
        <v>0</v>
      </c>
      <c r="AJ15" s="19">
        <v>0</v>
      </c>
      <c r="AK15" s="18">
        <f>IF(J15&gt;1,0,1)</f>
        <v>1</v>
      </c>
      <c r="AL15" s="17">
        <f>I15/G15</f>
        <v>0.11620795107033639</v>
      </c>
    </row>
    <row r="16" spans="1:38">
      <c r="A16" s="18">
        <v>15</v>
      </c>
      <c r="B16" s="18" t="s">
        <v>1037</v>
      </c>
      <c r="C16" s="18" t="s">
        <v>1036</v>
      </c>
      <c r="D16" s="18" t="s">
        <v>19</v>
      </c>
      <c r="E16" s="18" t="s">
        <v>19</v>
      </c>
      <c r="F16" s="25">
        <v>3.6715030486681486</v>
      </c>
      <c r="G16" s="24">
        <v>532</v>
      </c>
      <c r="H16" s="23">
        <v>0.18903598399447957</v>
      </c>
      <c r="I16" s="24">
        <v>213</v>
      </c>
      <c r="J16" s="23">
        <f>I16/$I$521*1000</f>
        <v>0.69404619154371516</v>
      </c>
      <c r="K16" s="19" t="s">
        <v>347</v>
      </c>
      <c r="L16" s="19" t="s">
        <v>460</v>
      </c>
      <c r="M16" s="21">
        <v>1</v>
      </c>
      <c r="N16" s="20">
        <f>$G16*M16</f>
        <v>532</v>
      </c>
      <c r="O16" s="20">
        <f>$I16*M16</f>
        <v>213</v>
      </c>
      <c r="P16" s="22"/>
      <c r="Q16" s="21">
        <v>0</v>
      </c>
      <c r="R16" s="20">
        <f>$G16*Q16</f>
        <v>0</v>
      </c>
      <c r="S16" s="20">
        <f>$I16*Q16</f>
        <v>0</v>
      </c>
      <c r="T16" s="22"/>
      <c r="U16" s="21">
        <v>0</v>
      </c>
      <c r="V16" s="20">
        <f>$G16*U16</f>
        <v>0</v>
      </c>
      <c r="W16" s="20">
        <f>$I16*U16</f>
        <v>0</v>
      </c>
      <c r="X16" s="19" t="s">
        <v>95</v>
      </c>
      <c r="Y16" s="21">
        <v>1</v>
      </c>
      <c r="Z16" s="20">
        <f>$G16*Y16</f>
        <v>532</v>
      </c>
      <c r="AA16" s="20">
        <f>$I16*Y16</f>
        <v>213</v>
      </c>
      <c r="AB16" s="19"/>
      <c r="AC16" s="21">
        <v>0</v>
      </c>
      <c r="AD16" s="20">
        <f>$G16*AC16</f>
        <v>0</v>
      </c>
      <c r="AE16" s="20">
        <f>$I16*AC16</f>
        <v>0</v>
      </c>
      <c r="AF16" s="19"/>
      <c r="AG16" s="21">
        <v>0</v>
      </c>
      <c r="AH16" s="20">
        <f>$G16*AG16</f>
        <v>0</v>
      </c>
      <c r="AI16" s="20">
        <f>$I16*AG16</f>
        <v>0</v>
      </c>
      <c r="AJ16" s="19">
        <v>0</v>
      </c>
      <c r="AK16" s="18">
        <f>IF(J16&gt;1,0,1)</f>
        <v>1</v>
      </c>
      <c r="AL16" s="17">
        <f>I16/G16</f>
        <v>0.40037593984962405</v>
      </c>
    </row>
    <row r="17" spans="1:38">
      <c r="A17" s="18">
        <v>16</v>
      </c>
      <c r="B17" s="18" t="s">
        <v>1035</v>
      </c>
      <c r="C17" s="18" t="s">
        <v>1034</v>
      </c>
      <c r="D17" s="18" t="s">
        <v>19</v>
      </c>
      <c r="E17" s="18" t="s">
        <v>19</v>
      </c>
      <c r="F17" s="25">
        <v>0.32022707863188027</v>
      </c>
      <c r="G17" s="24">
        <v>315</v>
      </c>
      <c r="H17" s="23">
        <v>0.11192920104936291</v>
      </c>
      <c r="I17" s="24">
        <v>11</v>
      </c>
      <c r="J17" s="23">
        <f>I17/$I$521*1000</f>
        <v>3.5842761065637871E-2</v>
      </c>
      <c r="K17" s="19" t="s">
        <v>347</v>
      </c>
      <c r="L17" s="19" t="s">
        <v>460</v>
      </c>
      <c r="M17" s="21">
        <v>1</v>
      </c>
      <c r="N17" s="20">
        <f>$G17*M17</f>
        <v>315</v>
      </c>
      <c r="O17" s="20">
        <f>$I17*M17</f>
        <v>11</v>
      </c>
      <c r="P17" s="22"/>
      <c r="Q17" s="21">
        <v>0</v>
      </c>
      <c r="R17" s="20">
        <f>$G17*Q17</f>
        <v>0</v>
      </c>
      <c r="S17" s="20">
        <f>$I17*Q17</f>
        <v>0</v>
      </c>
      <c r="T17" s="22"/>
      <c r="U17" s="21">
        <v>0</v>
      </c>
      <c r="V17" s="20">
        <f>$G17*U17</f>
        <v>0</v>
      </c>
      <c r="W17" s="20">
        <f>$I17*U17</f>
        <v>0</v>
      </c>
      <c r="X17" s="19" t="s">
        <v>95</v>
      </c>
      <c r="Y17" s="21">
        <v>1</v>
      </c>
      <c r="Z17" s="20">
        <f>$G17*Y17</f>
        <v>315</v>
      </c>
      <c r="AA17" s="20">
        <f>$I17*Y17</f>
        <v>11</v>
      </c>
      <c r="AB17" s="19"/>
      <c r="AC17" s="21">
        <v>0</v>
      </c>
      <c r="AD17" s="20">
        <f>$G17*AC17</f>
        <v>0</v>
      </c>
      <c r="AE17" s="20">
        <f>$I17*AC17</f>
        <v>0</v>
      </c>
      <c r="AF17" s="19"/>
      <c r="AG17" s="21">
        <v>0</v>
      </c>
      <c r="AH17" s="20">
        <f>$G17*AG17</f>
        <v>0</v>
      </c>
      <c r="AI17" s="20">
        <f>$I17*AG17</f>
        <v>0</v>
      </c>
      <c r="AJ17" s="19">
        <v>0</v>
      </c>
      <c r="AK17" s="18">
        <f>IF(J17&gt;1,0,1)</f>
        <v>1</v>
      </c>
      <c r="AL17" s="17">
        <f>I17/G17</f>
        <v>3.4920634920634921E-2</v>
      </c>
    </row>
    <row r="18" spans="1:38">
      <c r="A18" s="18">
        <v>17</v>
      </c>
      <c r="B18" s="18" t="s">
        <v>1033</v>
      </c>
      <c r="C18" s="18" t="s">
        <v>1032</v>
      </c>
      <c r="D18" s="18" t="s">
        <v>19</v>
      </c>
      <c r="E18" s="18" t="s">
        <v>19</v>
      </c>
      <c r="F18" s="25">
        <v>2.4799747170204793</v>
      </c>
      <c r="G18" s="24">
        <v>2226</v>
      </c>
      <c r="H18" s="23">
        <v>0.79096635408216454</v>
      </c>
      <c r="I18" s="24">
        <v>602</v>
      </c>
      <c r="J18" s="23">
        <f>I18/$I$521*1000</f>
        <v>1.9615765601376365</v>
      </c>
      <c r="K18" s="19" t="s">
        <v>347</v>
      </c>
      <c r="L18" s="19" t="s">
        <v>460</v>
      </c>
      <c r="M18" s="21">
        <v>1</v>
      </c>
      <c r="N18" s="20">
        <f>$G18*M18</f>
        <v>2226</v>
      </c>
      <c r="O18" s="20">
        <f>$I18*M18</f>
        <v>602</v>
      </c>
      <c r="P18" s="22"/>
      <c r="Q18" s="21">
        <v>0</v>
      </c>
      <c r="R18" s="20">
        <f>$G18*Q18</f>
        <v>0</v>
      </c>
      <c r="S18" s="20">
        <f>$I18*Q18</f>
        <v>0</v>
      </c>
      <c r="T18" s="22"/>
      <c r="U18" s="21">
        <v>0</v>
      </c>
      <c r="V18" s="20">
        <f>$G18*U18</f>
        <v>0</v>
      </c>
      <c r="W18" s="20">
        <f>$I18*U18</f>
        <v>0</v>
      </c>
      <c r="X18" s="19" t="s">
        <v>95</v>
      </c>
      <c r="Y18" s="21">
        <v>1</v>
      </c>
      <c r="Z18" s="20">
        <f>$G18*Y18</f>
        <v>2226</v>
      </c>
      <c r="AA18" s="20">
        <f>$I18*Y18</f>
        <v>602</v>
      </c>
      <c r="AB18" s="19"/>
      <c r="AC18" s="21">
        <v>0</v>
      </c>
      <c r="AD18" s="20">
        <f>$G18*AC18</f>
        <v>0</v>
      </c>
      <c r="AE18" s="20">
        <f>$I18*AC18</f>
        <v>0</v>
      </c>
      <c r="AF18" s="19"/>
      <c r="AG18" s="21">
        <v>0</v>
      </c>
      <c r="AH18" s="20">
        <f>$G18*AG18</f>
        <v>0</v>
      </c>
      <c r="AI18" s="20">
        <f>$I18*AG18</f>
        <v>0</v>
      </c>
      <c r="AJ18" s="19">
        <v>0</v>
      </c>
      <c r="AK18" s="18">
        <f>IF(J18&gt;1,0,1)</f>
        <v>0</v>
      </c>
      <c r="AL18" s="17">
        <f>I18/G18</f>
        <v>0.27044025157232704</v>
      </c>
    </row>
    <row r="19" spans="1:38">
      <c r="A19" s="18">
        <v>18</v>
      </c>
      <c r="B19" s="18" t="s">
        <v>1031</v>
      </c>
      <c r="C19" s="18" t="s">
        <v>1030</v>
      </c>
      <c r="D19" s="18" t="s">
        <v>19</v>
      </c>
      <c r="E19" s="18" t="s">
        <v>19</v>
      </c>
      <c r="F19" s="25">
        <v>0</v>
      </c>
      <c r="G19" s="24">
        <v>248</v>
      </c>
      <c r="H19" s="23">
        <v>8.8122037651561916E-2</v>
      </c>
      <c r="I19" s="24">
        <v>0</v>
      </c>
      <c r="J19" s="23">
        <f>I19/$I$521*1000</f>
        <v>0</v>
      </c>
      <c r="K19" s="19" t="s">
        <v>347</v>
      </c>
      <c r="L19" s="19" t="s">
        <v>460</v>
      </c>
      <c r="M19" s="21">
        <v>1</v>
      </c>
      <c r="N19" s="20">
        <f>$G19*M19</f>
        <v>248</v>
      </c>
      <c r="O19" s="20">
        <f>$I19*M19</f>
        <v>0</v>
      </c>
      <c r="P19" s="22"/>
      <c r="Q19" s="21">
        <v>0</v>
      </c>
      <c r="R19" s="20">
        <f>$G19*Q19</f>
        <v>0</v>
      </c>
      <c r="S19" s="20">
        <f>$I19*Q19</f>
        <v>0</v>
      </c>
      <c r="T19" s="22"/>
      <c r="U19" s="21">
        <v>0</v>
      </c>
      <c r="V19" s="20">
        <f>$G19*U19</f>
        <v>0</v>
      </c>
      <c r="W19" s="20">
        <f>$I19*U19</f>
        <v>0</v>
      </c>
      <c r="X19" s="19" t="s">
        <v>95</v>
      </c>
      <c r="Y19" s="21">
        <v>1</v>
      </c>
      <c r="Z19" s="20">
        <f>$G19*Y19</f>
        <v>248</v>
      </c>
      <c r="AA19" s="20">
        <f>$I19*Y19</f>
        <v>0</v>
      </c>
      <c r="AB19" s="19"/>
      <c r="AC19" s="21">
        <v>0</v>
      </c>
      <c r="AD19" s="20">
        <f>$G19*AC19</f>
        <v>0</v>
      </c>
      <c r="AE19" s="20">
        <f>$I19*AC19</f>
        <v>0</v>
      </c>
      <c r="AF19" s="19"/>
      <c r="AG19" s="21">
        <v>0</v>
      </c>
      <c r="AH19" s="20">
        <f>$G19*AG19</f>
        <v>0</v>
      </c>
      <c r="AI19" s="20">
        <f>$I19*AG19</f>
        <v>0</v>
      </c>
      <c r="AJ19" s="19">
        <v>0</v>
      </c>
      <c r="AK19" s="18">
        <f>IF(J19&gt;1,0,1)</f>
        <v>1</v>
      </c>
      <c r="AL19" s="17">
        <f>I19/G19</f>
        <v>0</v>
      </c>
    </row>
    <row r="20" spans="1:38">
      <c r="A20" s="18">
        <v>19</v>
      </c>
      <c r="B20" s="18" t="s">
        <v>1029</v>
      </c>
      <c r="C20" s="18" t="s">
        <v>1028</v>
      </c>
      <c r="D20" s="18" t="s">
        <v>19</v>
      </c>
      <c r="E20" s="18" t="s">
        <v>19</v>
      </c>
      <c r="F20" s="25">
        <v>1.9064738191087182E-2</v>
      </c>
      <c r="G20" s="24">
        <v>962</v>
      </c>
      <c r="H20" s="23">
        <v>0.34182822669678453</v>
      </c>
      <c r="I20" s="24">
        <v>2</v>
      </c>
      <c r="J20" s="23">
        <f>I20/$I$521*1000</f>
        <v>6.5168656482977949E-3</v>
      </c>
      <c r="K20" s="19" t="s">
        <v>347</v>
      </c>
      <c r="L20" s="19" t="s">
        <v>460</v>
      </c>
      <c r="M20" s="21">
        <v>1</v>
      </c>
      <c r="N20" s="20">
        <f>$G20*M20</f>
        <v>962</v>
      </c>
      <c r="O20" s="20">
        <f>$I20*M20</f>
        <v>2</v>
      </c>
      <c r="P20" s="22"/>
      <c r="Q20" s="21">
        <v>0</v>
      </c>
      <c r="R20" s="20">
        <f>$G20*Q20</f>
        <v>0</v>
      </c>
      <c r="S20" s="20">
        <f>$I20*Q20</f>
        <v>0</v>
      </c>
      <c r="T20" s="22"/>
      <c r="U20" s="21">
        <v>0</v>
      </c>
      <c r="V20" s="20">
        <f>$G20*U20</f>
        <v>0</v>
      </c>
      <c r="W20" s="20">
        <f>$I20*U20</f>
        <v>0</v>
      </c>
      <c r="X20" s="19" t="s">
        <v>95</v>
      </c>
      <c r="Y20" s="21">
        <v>1</v>
      </c>
      <c r="Z20" s="20">
        <f>$G20*Y20</f>
        <v>962</v>
      </c>
      <c r="AA20" s="20">
        <f>$I20*Y20</f>
        <v>2</v>
      </c>
      <c r="AB20" s="19"/>
      <c r="AC20" s="21">
        <v>0</v>
      </c>
      <c r="AD20" s="20">
        <f>$G20*AC20</f>
        <v>0</v>
      </c>
      <c r="AE20" s="20">
        <f>$I20*AC20</f>
        <v>0</v>
      </c>
      <c r="AF20" s="19"/>
      <c r="AG20" s="21">
        <v>0</v>
      </c>
      <c r="AH20" s="20">
        <f>$G20*AG20</f>
        <v>0</v>
      </c>
      <c r="AI20" s="20">
        <f>$I20*AG20</f>
        <v>0</v>
      </c>
      <c r="AJ20" s="19">
        <v>0</v>
      </c>
      <c r="AK20" s="18">
        <f>IF(J20&gt;1,0,1)</f>
        <v>1</v>
      </c>
      <c r="AL20" s="17">
        <f>I20/G20</f>
        <v>2.0790020790020791E-3</v>
      </c>
    </row>
    <row r="21" spans="1:38">
      <c r="A21" s="18">
        <v>20</v>
      </c>
      <c r="B21" s="18" t="s">
        <v>1027</v>
      </c>
      <c r="C21" s="18" t="s">
        <v>1026</v>
      </c>
      <c r="D21" s="18" t="s">
        <v>19</v>
      </c>
      <c r="E21" s="18" t="s">
        <v>19</v>
      </c>
      <c r="F21" s="25">
        <v>3.1463766053212381</v>
      </c>
      <c r="G21" s="24">
        <v>1125</v>
      </c>
      <c r="H21" s="23">
        <v>0.39974714660486754</v>
      </c>
      <c r="I21" s="24">
        <v>386</v>
      </c>
      <c r="J21" s="23">
        <f>I21/$I$521*1000</f>
        <v>1.2577550701214744</v>
      </c>
      <c r="K21" s="19" t="s">
        <v>347</v>
      </c>
      <c r="L21" s="19" t="s">
        <v>96</v>
      </c>
      <c r="M21" s="21">
        <v>1</v>
      </c>
      <c r="N21" s="20">
        <f>$G21*M21</f>
        <v>1125</v>
      </c>
      <c r="O21" s="20">
        <f>$I21*M21</f>
        <v>386</v>
      </c>
      <c r="P21" s="22"/>
      <c r="Q21" s="21">
        <v>0</v>
      </c>
      <c r="R21" s="20">
        <f>$G21*Q21</f>
        <v>0</v>
      </c>
      <c r="S21" s="20">
        <f>$I21*Q21</f>
        <v>0</v>
      </c>
      <c r="T21" s="22"/>
      <c r="U21" s="21">
        <v>0</v>
      </c>
      <c r="V21" s="20">
        <f>$G21*U21</f>
        <v>0</v>
      </c>
      <c r="W21" s="20">
        <f>$I21*U21</f>
        <v>0</v>
      </c>
      <c r="X21" s="19" t="s">
        <v>95</v>
      </c>
      <c r="Y21" s="21">
        <v>1</v>
      </c>
      <c r="Z21" s="20">
        <f>$G21*Y21</f>
        <v>1125</v>
      </c>
      <c r="AA21" s="20">
        <f>$I21*Y21</f>
        <v>386</v>
      </c>
      <c r="AB21" s="19"/>
      <c r="AC21" s="21">
        <v>0</v>
      </c>
      <c r="AD21" s="20">
        <f>$G21*AC21</f>
        <v>0</v>
      </c>
      <c r="AE21" s="20">
        <f>$I21*AC21</f>
        <v>0</v>
      </c>
      <c r="AF21" s="19"/>
      <c r="AG21" s="21">
        <v>0</v>
      </c>
      <c r="AH21" s="20">
        <f>$G21*AG21</f>
        <v>0</v>
      </c>
      <c r="AI21" s="20">
        <f>$I21*AG21</f>
        <v>0</v>
      </c>
      <c r="AJ21" s="19">
        <v>0</v>
      </c>
      <c r="AK21" s="18">
        <f>IF(J21&gt;1,0,1)</f>
        <v>0</v>
      </c>
      <c r="AL21" s="17">
        <f>I21/G21</f>
        <v>0.34311111111111109</v>
      </c>
    </row>
    <row r="22" spans="1:38">
      <c r="A22" s="18">
        <v>21</v>
      </c>
      <c r="B22" s="18" t="s">
        <v>1025</v>
      </c>
      <c r="C22" s="18" t="s">
        <v>1024</v>
      </c>
      <c r="D22" s="18" t="s">
        <v>19</v>
      </c>
      <c r="E22" s="18" t="s">
        <v>19</v>
      </c>
      <c r="F22" s="25">
        <v>2.4295867562008726</v>
      </c>
      <c r="G22" s="24">
        <v>7243</v>
      </c>
      <c r="H22" s="23">
        <v>2.5736609625413829</v>
      </c>
      <c r="I22" s="24">
        <v>1919</v>
      </c>
      <c r="J22" s="23">
        <f>I22/$I$521*1000</f>
        <v>6.252932589541734</v>
      </c>
      <c r="K22" s="19" t="s">
        <v>347</v>
      </c>
      <c r="L22" s="19" t="s">
        <v>96</v>
      </c>
      <c r="M22" s="21">
        <v>1</v>
      </c>
      <c r="N22" s="20">
        <f>$G22*M22</f>
        <v>7243</v>
      </c>
      <c r="O22" s="20">
        <f>$I22*M22</f>
        <v>1919</v>
      </c>
      <c r="P22" s="22"/>
      <c r="Q22" s="21">
        <v>0</v>
      </c>
      <c r="R22" s="20">
        <f>$G22*Q22</f>
        <v>0</v>
      </c>
      <c r="S22" s="20">
        <f>$I22*Q22</f>
        <v>0</v>
      </c>
      <c r="T22" s="22"/>
      <c r="U22" s="21">
        <v>0</v>
      </c>
      <c r="V22" s="20">
        <f>$G22*U22</f>
        <v>0</v>
      </c>
      <c r="W22" s="20">
        <f>$I22*U22</f>
        <v>0</v>
      </c>
      <c r="X22" s="19" t="s">
        <v>95</v>
      </c>
      <c r="Y22" s="21">
        <v>1</v>
      </c>
      <c r="Z22" s="20">
        <f>$G22*Y22</f>
        <v>7243</v>
      </c>
      <c r="AA22" s="20">
        <f>$I22*Y22</f>
        <v>1919</v>
      </c>
      <c r="AB22" s="19"/>
      <c r="AC22" s="21">
        <v>0</v>
      </c>
      <c r="AD22" s="20">
        <f>$G22*AC22</f>
        <v>0</v>
      </c>
      <c r="AE22" s="20">
        <f>$I22*AC22</f>
        <v>0</v>
      </c>
      <c r="AF22" s="19"/>
      <c r="AG22" s="21">
        <v>0</v>
      </c>
      <c r="AH22" s="20">
        <f>$G22*AG22</f>
        <v>0</v>
      </c>
      <c r="AI22" s="20">
        <f>$I22*AG22</f>
        <v>0</v>
      </c>
      <c r="AJ22" s="19">
        <v>0</v>
      </c>
      <c r="AK22" s="18">
        <f>IF(J22&gt;1,0,1)</f>
        <v>0</v>
      </c>
      <c r="AL22" s="17">
        <f>I22/G22</f>
        <v>0.26494546458649731</v>
      </c>
    </row>
    <row r="23" spans="1:38">
      <c r="A23" s="18">
        <v>22</v>
      </c>
      <c r="B23" s="18" t="s">
        <v>1023</v>
      </c>
      <c r="C23" s="18" t="s">
        <v>1022</v>
      </c>
      <c r="D23" s="18" t="s">
        <v>19</v>
      </c>
      <c r="E23" s="18" t="s">
        <v>19</v>
      </c>
      <c r="F23" s="25">
        <v>1.1299697432120202</v>
      </c>
      <c r="G23" s="24">
        <v>1055</v>
      </c>
      <c r="H23" s="23">
        <v>0.37487399081612022</v>
      </c>
      <c r="I23" s="24">
        <v>130</v>
      </c>
      <c r="J23" s="23">
        <f>I23/$I$521*1000</f>
        <v>0.42359626713935661</v>
      </c>
      <c r="K23" s="19" t="s">
        <v>347</v>
      </c>
      <c r="L23" s="19" t="s">
        <v>23</v>
      </c>
      <c r="M23" s="21">
        <v>1</v>
      </c>
      <c r="N23" s="20">
        <f>$G23*M23</f>
        <v>1055</v>
      </c>
      <c r="O23" s="20">
        <f>$I23*M23</f>
        <v>130</v>
      </c>
      <c r="P23" s="22"/>
      <c r="Q23" s="21">
        <v>0</v>
      </c>
      <c r="R23" s="20">
        <f>$G23*Q23</f>
        <v>0</v>
      </c>
      <c r="S23" s="20">
        <f>$I23*Q23</f>
        <v>0</v>
      </c>
      <c r="T23" s="22"/>
      <c r="U23" s="21">
        <v>0</v>
      </c>
      <c r="V23" s="20">
        <f>$G23*U23</f>
        <v>0</v>
      </c>
      <c r="W23" s="20">
        <f>$I23*U23</f>
        <v>0</v>
      </c>
      <c r="X23" s="19" t="s">
        <v>22</v>
      </c>
      <c r="Y23" s="21">
        <v>1</v>
      </c>
      <c r="Z23" s="20">
        <f>$G23*Y23</f>
        <v>1055</v>
      </c>
      <c r="AA23" s="20">
        <f>$I23*Y23</f>
        <v>130</v>
      </c>
      <c r="AB23" s="19"/>
      <c r="AC23" s="21">
        <v>0</v>
      </c>
      <c r="AD23" s="20">
        <f>$G23*AC23</f>
        <v>0</v>
      </c>
      <c r="AE23" s="20">
        <f>$I23*AC23</f>
        <v>0</v>
      </c>
      <c r="AF23" s="19"/>
      <c r="AG23" s="21">
        <v>0</v>
      </c>
      <c r="AH23" s="20">
        <f>$G23*AG23</f>
        <v>0</v>
      </c>
      <c r="AI23" s="20">
        <f>$I23*AG23</f>
        <v>0</v>
      </c>
      <c r="AJ23" s="19">
        <v>0</v>
      </c>
      <c r="AK23" s="18">
        <f>IF(J23&gt;1,0,1)</f>
        <v>1</v>
      </c>
      <c r="AL23" s="17">
        <f>I23/G23</f>
        <v>0.12322274881516587</v>
      </c>
    </row>
    <row r="24" spans="1:38">
      <c r="A24" s="18">
        <v>23</v>
      </c>
      <c r="B24" s="18" t="s">
        <v>1021</v>
      </c>
      <c r="C24" s="18" t="s">
        <v>1020</v>
      </c>
      <c r="D24" s="18" t="s">
        <v>19</v>
      </c>
      <c r="E24" s="18" t="s">
        <v>19</v>
      </c>
      <c r="F24" s="25">
        <v>0.78404061815261072</v>
      </c>
      <c r="G24" s="24">
        <v>1462</v>
      </c>
      <c r="H24" s="23">
        <v>0.51949362518783671</v>
      </c>
      <c r="I24" s="24">
        <v>125</v>
      </c>
      <c r="J24" s="23">
        <f>I24/$I$521*1000</f>
        <v>0.4073041030186122</v>
      </c>
      <c r="K24" s="19" t="s">
        <v>347</v>
      </c>
      <c r="L24" s="19" t="s">
        <v>460</v>
      </c>
      <c r="M24" s="21">
        <v>1</v>
      </c>
      <c r="N24" s="20">
        <f>$G24*M24</f>
        <v>1462</v>
      </c>
      <c r="O24" s="20">
        <f>$I24*M24</f>
        <v>125</v>
      </c>
      <c r="P24" s="22"/>
      <c r="Q24" s="21">
        <v>0</v>
      </c>
      <c r="R24" s="20">
        <f>$G24*Q24</f>
        <v>0</v>
      </c>
      <c r="S24" s="20">
        <f>$I24*Q24</f>
        <v>0</v>
      </c>
      <c r="T24" s="22"/>
      <c r="U24" s="21">
        <v>0</v>
      </c>
      <c r="V24" s="20">
        <f>$G24*U24</f>
        <v>0</v>
      </c>
      <c r="W24" s="20">
        <f>$I24*U24</f>
        <v>0</v>
      </c>
      <c r="X24" s="19" t="s">
        <v>95</v>
      </c>
      <c r="Y24" s="21">
        <v>1</v>
      </c>
      <c r="Z24" s="20">
        <f>$G24*Y24</f>
        <v>1462</v>
      </c>
      <c r="AA24" s="20">
        <f>$I24*Y24</f>
        <v>125</v>
      </c>
      <c r="AB24" s="19"/>
      <c r="AC24" s="21">
        <v>0</v>
      </c>
      <c r="AD24" s="20">
        <f>$G24*AC24</f>
        <v>0</v>
      </c>
      <c r="AE24" s="20">
        <f>$I24*AC24</f>
        <v>0</v>
      </c>
      <c r="AF24" s="19"/>
      <c r="AG24" s="21">
        <v>0</v>
      </c>
      <c r="AH24" s="20">
        <f>$G24*AG24</f>
        <v>0</v>
      </c>
      <c r="AI24" s="20">
        <f>$I24*AG24</f>
        <v>0</v>
      </c>
      <c r="AJ24" s="19">
        <v>0</v>
      </c>
      <c r="AK24" s="18">
        <f>IF(J24&gt;1,0,1)</f>
        <v>1</v>
      </c>
      <c r="AL24" s="17">
        <f>I24/G24</f>
        <v>8.5499316005471962E-2</v>
      </c>
    </row>
    <row r="25" spans="1:38">
      <c r="A25" s="18">
        <v>24</v>
      </c>
      <c r="B25" s="18" t="s">
        <v>1019</v>
      </c>
      <c r="C25" s="18" t="s">
        <v>1018</v>
      </c>
      <c r="D25" s="18" t="s">
        <v>19</v>
      </c>
      <c r="E25" s="18" t="s">
        <v>19</v>
      </c>
      <c r="F25" s="25">
        <v>1.9830812555576625</v>
      </c>
      <c r="G25" s="24">
        <v>3556</v>
      </c>
      <c r="H25" s="23">
        <v>1.2635563140683634</v>
      </c>
      <c r="I25" s="24">
        <v>769</v>
      </c>
      <c r="J25" s="23">
        <f>I25/$I$521*1000</f>
        <v>2.5057348417705021</v>
      </c>
      <c r="K25" s="19" t="s">
        <v>347</v>
      </c>
      <c r="L25" s="19" t="s">
        <v>460</v>
      </c>
      <c r="M25" s="21">
        <v>1</v>
      </c>
      <c r="N25" s="20">
        <f>$G25*M25</f>
        <v>3556</v>
      </c>
      <c r="O25" s="20">
        <f>$I25*M25</f>
        <v>769</v>
      </c>
      <c r="P25" s="22"/>
      <c r="Q25" s="21">
        <v>0</v>
      </c>
      <c r="R25" s="20">
        <f>$G25*Q25</f>
        <v>0</v>
      </c>
      <c r="S25" s="20">
        <f>$I25*Q25</f>
        <v>0</v>
      </c>
      <c r="T25" s="22"/>
      <c r="U25" s="21">
        <v>0</v>
      </c>
      <c r="V25" s="20">
        <f>$G25*U25</f>
        <v>0</v>
      </c>
      <c r="W25" s="20">
        <f>$I25*U25</f>
        <v>0</v>
      </c>
      <c r="X25" s="19" t="s">
        <v>95</v>
      </c>
      <c r="Y25" s="21">
        <v>1</v>
      </c>
      <c r="Z25" s="20">
        <f>$G25*Y25</f>
        <v>3556</v>
      </c>
      <c r="AA25" s="20">
        <f>$I25*Y25</f>
        <v>769</v>
      </c>
      <c r="AB25" s="19"/>
      <c r="AC25" s="21">
        <v>0</v>
      </c>
      <c r="AD25" s="20">
        <f>$G25*AC25</f>
        <v>0</v>
      </c>
      <c r="AE25" s="20">
        <f>$I25*AC25</f>
        <v>0</v>
      </c>
      <c r="AF25" s="19"/>
      <c r="AG25" s="21">
        <v>0</v>
      </c>
      <c r="AH25" s="20">
        <f>$G25*AG25</f>
        <v>0</v>
      </c>
      <c r="AI25" s="20">
        <f>$I25*AG25</f>
        <v>0</v>
      </c>
      <c r="AJ25" s="19">
        <v>0</v>
      </c>
      <c r="AK25" s="18">
        <f>IF(J25&gt;1,0,1)</f>
        <v>0</v>
      </c>
      <c r="AL25" s="17">
        <f>I25/G25</f>
        <v>0.21625421822272217</v>
      </c>
    </row>
    <row r="26" spans="1:38">
      <c r="A26" s="18">
        <v>25</v>
      </c>
      <c r="B26" s="18" t="s">
        <v>1017</v>
      </c>
      <c r="C26" s="18" t="s">
        <v>1016</v>
      </c>
      <c r="D26" s="18" t="s">
        <v>19</v>
      </c>
      <c r="E26" s="18" t="s">
        <v>19</v>
      </c>
      <c r="F26" s="25">
        <v>1.2652787514497355</v>
      </c>
      <c r="G26" s="24">
        <v>1464</v>
      </c>
      <c r="H26" s="23">
        <v>0.52020428678180097</v>
      </c>
      <c r="I26" s="24">
        <v>202</v>
      </c>
      <c r="J26" s="23">
        <f>I26/$I$521*1000</f>
        <v>0.65820343047807728</v>
      </c>
      <c r="K26" s="19" t="s">
        <v>347</v>
      </c>
      <c r="L26" s="19" t="s">
        <v>460</v>
      </c>
      <c r="M26" s="21">
        <v>1</v>
      </c>
      <c r="N26" s="20">
        <f>$G26*M26</f>
        <v>1464</v>
      </c>
      <c r="O26" s="20">
        <f>$I26*M26</f>
        <v>202</v>
      </c>
      <c r="P26" s="22"/>
      <c r="Q26" s="21">
        <v>0</v>
      </c>
      <c r="R26" s="20">
        <f>$G26*Q26</f>
        <v>0</v>
      </c>
      <c r="S26" s="20">
        <f>$I26*Q26</f>
        <v>0</v>
      </c>
      <c r="T26" s="22"/>
      <c r="U26" s="21">
        <v>0</v>
      </c>
      <c r="V26" s="20">
        <f>$G26*U26</f>
        <v>0</v>
      </c>
      <c r="W26" s="20">
        <f>$I26*U26</f>
        <v>0</v>
      </c>
      <c r="X26" s="19" t="s">
        <v>95</v>
      </c>
      <c r="Y26" s="21">
        <v>1</v>
      </c>
      <c r="Z26" s="20">
        <f>$G26*Y26</f>
        <v>1464</v>
      </c>
      <c r="AA26" s="20">
        <f>$I26*Y26</f>
        <v>202</v>
      </c>
      <c r="AB26" s="19"/>
      <c r="AC26" s="21">
        <v>0</v>
      </c>
      <c r="AD26" s="20">
        <f>$G26*AC26</f>
        <v>0</v>
      </c>
      <c r="AE26" s="20">
        <f>$I26*AC26</f>
        <v>0</v>
      </c>
      <c r="AF26" s="19"/>
      <c r="AG26" s="21">
        <v>0</v>
      </c>
      <c r="AH26" s="20">
        <f>$G26*AG26</f>
        <v>0</v>
      </c>
      <c r="AI26" s="20">
        <f>$I26*AG26</f>
        <v>0</v>
      </c>
      <c r="AJ26" s="19">
        <v>0</v>
      </c>
      <c r="AK26" s="18">
        <f>IF(J26&gt;1,0,1)</f>
        <v>1</v>
      </c>
      <c r="AL26" s="17">
        <f>I26/G26</f>
        <v>0.13797814207650272</v>
      </c>
    </row>
    <row r="27" spans="1:38">
      <c r="A27" s="18">
        <v>26</v>
      </c>
      <c r="B27" s="18" t="s">
        <v>1015</v>
      </c>
      <c r="C27" s="18" t="s">
        <v>1014</v>
      </c>
      <c r="D27" s="18" t="s">
        <v>19</v>
      </c>
      <c r="E27" s="18" t="s">
        <v>19</v>
      </c>
      <c r="F27" s="25">
        <v>9.3793711966064633E-2</v>
      </c>
      <c r="G27" s="24">
        <v>1271</v>
      </c>
      <c r="H27" s="23">
        <v>0.45162544296425478</v>
      </c>
      <c r="I27" s="24">
        <v>13</v>
      </c>
      <c r="J27" s="23">
        <f>I27/$I$521*1000</f>
        <v>4.2359626713935665E-2</v>
      </c>
      <c r="K27" s="19" t="s">
        <v>347</v>
      </c>
      <c r="L27" s="19" t="s">
        <v>460</v>
      </c>
      <c r="M27" s="21">
        <v>1</v>
      </c>
      <c r="N27" s="20">
        <f>$G27*M27</f>
        <v>1271</v>
      </c>
      <c r="O27" s="20">
        <f>$I27*M27</f>
        <v>13</v>
      </c>
      <c r="P27" s="22"/>
      <c r="Q27" s="21">
        <v>0</v>
      </c>
      <c r="R27" s="20">
        <f>$G27*Q27</f>
        <v>0</v>
      </c>
      <c r="S27" s="20">
        <f>$I27*Q27</f>
        <v>0</v>
      </c>
      <c r="T27" s="22"/>
      <c r="U27" s="21">
        <v>0</v>
      </c>
      <c r="V27" s="20">
        <f>$G27*U27</f>
        <v>0</v>
      </c>
      <c r="W27" s="20">
        <f>$I27*U27</f>
        <v>0</v>
      </c>
      <c r="X27" s="19" t="s">
        <v>95</v>
      </c>
      <c r="Y27" s="21">
        <v>1</v>
      </c>
      <c r="Z27" s="20">
        <f>$G27*Y27</f>
        <v>1271</v>
      </c>
      <c r="AA27" s="20">
        <f>$I27*Y27</f>
        <v>13</v>
      </c>
      <c r="AB27" s="19"/>
      <c r="AC27" s="21">
        <v>0</v>
      </c>
      <c r="AD27" s="20">
        <f>$G27*AC27</f>
        <v>0</v>
      </c>
      <c r="AE27" s="20">
        <f>$I27*AC27</f>
        <v>0</v>
      </c>
      <c r="AF27" s="19"/>
      <c r="AG27" s="21">
        <v>0</v>
      </c>
      <c r="AH27" s="20">
        <f>$G27*AG27</f>
        <v>0</v>
      </c>
      <c r="AI27" s="20">
        <f>$I27*AG27</f>
        <v>0</v>
      </c>
      <c r="AJ27" s="19">
        <v>0</v>
      </c>
      <c r="AK27" s="18">
        <f>IF(J27&gt;1,0,1)</f>
        <v>1</v>
      </c>
      <c r="AL27" s="17">
        <f>I27/G27</f>
        <v>1.0228166797797011E-2</v>
      </c>
    </row>
    <row r="28" spans="1:38">
      <c r="A28" s="18">
        <v>27</v>
      </c>
      <c r="B28" s="18" t="s">
        <v>1013</v>
      </c>
      <c r="C28" s="18" t="s">
        <v>1012</v>
      </c>
      <c r="D28" s="18" t="s">
        <v>19</v>
      </c>
      <c r="E28" s="18" t="s">
        <v>19</v>
      </c>
      <c r="F28" s="25">
        <v>2.2098531857003301</v>
      </c>
      <c r="G28" s="24">
        <v>2440</v>
      </c>
      <c r="H28" s="23">
        <v>0.86700714463633488</v>
      </c>
      <c r="I28" s="24">
        <v>588</v>
      </c>
      <c r="J28" s="23">
        <f>I28/$I$521*1000</f>
        <v>1.9159585005995516</v>
      </c>
      <c r="K28" s="19" t="s">
        <v>347</v>
      </c>
      <c r="L28" s="19" t="s">
        <v>460</v>
      </c>
      <c r="M28" s="21">
        <v>1</v>
      </c>
      <c r="N28" s="20">
        <f>$G28*M28</f>
        <v>2440</v>
      </c>
      <c r="O28" s="20">
        <f>$I28*M28</f>
        <v>588</v>
      </c>
      <c r="P28" s="22"/>
      <c r="Q28" s="21">
        <v>0</v>
      </c>
      <c r="R28" s="20">
        <f>$G28*Q28</f>
        <v>0</v>
      </c>
      <c r="S28" s="20">
        <f>$I28*Q28</f>
        <v>0</v>
      </c>
      <c r="T28" s="22"/>
      <c r="U28" s="21">
        <v>0</v>
      </c>
      <c r="V28" s="20">
        <f>$G28*U28</f>
        <v>0</v>
      </c>
      <c r="W28" s="20">
        <f>$I28*U28</f>
        <v>0</v>
      </c>
      <c r="X28" s="19" t="s">
        <v>95</v>
      </c>
      <c r="Y28" s="21">
        <v>1</v>
      </c>
      <c r="Z28" s="20">
        <f>$G28*Y28</f>
        <v>2440</v>
      </c>
      <c r="AA28" s="20">
        <f>$I28*Y28</f>
        <v>588</v>
      </c>
      <c r="AB28" s="19"/>
      <c r="AC28" s="21">
        <v>0</v>
      </c>
      <c r="AD28" s="20">
        <f>$G28*AC28</f>
        <v>0</v>
      </c>
      <c r="AE28" s="20">
        <f>$I28*AC28</f>
        <v>0</v>
      </c>
      <c r="AF28" s="19"/>
      <c r="AG28" s="21">
        <v>0</v>
      </c>
      <c r="AH28" s="20">
        <f>$G28*AG28</f>
        <v>0</v>
      </c>
      <c r="AI28" s="20">
        <f>$I28*AG28</f>
        <v>0</v>
      </c>
      <c r="AJ28" s="19">
        <v>0</v>
      </c>
      <c r="AK28" s="18">
        <f>IF(J28&gt;1,0,1)</f>
        <v>0</v>
      </c>
      <c r="AL28" s="17">
        <f>I28/G28</f>
        <v>0.24098360655737705</v>
      </c>
    </row>
    <row r="29" spans="1:38">
      <c r="A29" s="18">
        <v>28</v>
      </c>
      <c r="B29" s="18" t="s">
        <v>1011</v>
      </c>
      <c r="C29" s="18" t="s">
        <v>1010</v>
      </c>
      <c r="D29" s="18" t="s">
        <v>19</v>
      </c>
      <c r="E29" s="18" t="s">
        <v>19</v>
      </c>
      <c r="F29" s="25">
        <v>2.2819047762843625</v>
      </c>
      <c r="G29" s="24">
        <v>5823</v>
      </c>
      <c r="H29" s="23">
        <v>2.0690912308267944</v>
      </c>
      <c r="I29" s="24">
        <v>1449</v>
      </c>
      <c r="J29" s="23">
        <f>I29/$I$521*1000</f>
        <v>4.7214691621917524</v>
      </c>
      <c r="K29" s="19" t="s">
        <v>347</v>
      </c>
      <c r="L29" s="19" t="s">
        <v>96</v>
      </c>
      <c r="M29" s="21">
        <v>1</v>
      </c>
      <c r="N29" s="20">
        <f>$G29*M29</f>
        <v>5823</v>
      </c>
      <c r="O29" s="20">
        <f>$I29*M29</f>
        <v>1449</v>
      </c>
      <c r="P29" s="22"/>
      <c r="Q29" s="21">
        <v>0</v>
      </c>
      <c r="R29" s="20">
        <f>$G29*Q29</f>
        <v>0</v>
      </c>
      <c r="S29" s="20">
        <f>$I29*Q29</f>
        <v>0</v>
      </c>
      <c r="T29" s="22"/>
      <c r="U29" s="21">
        <v>0</v>
      </c>
      <c r="V29" s="20">
        <f>$G29*U29</f>
        <v>0</v>
      </c>
      <c r="W29" s="20">
        <f>$I29*U29</f>
        <v>0</v>
      </c>
      <c r="X29" s="19" t="s">
        <v>95</v>
      </c>
      <c r="Y29" s="21">
        <v>1</v>
      </c>
      <c r="Z29" s="20">
        <f>$G29*Y29</f>
        <v>5823</v>
      </c>
      <c r="AA29" s="20">
        <f>$I29*Y29</f>
        <v>1449</v>
      </c>
      <c r="AB29" s="19"/>
      <c r="AC29" s="21">
        <v>0</v>
      </c>
      <c r="AD29" s="20">
        <f>$G29*AC29</f>
        <v>0</v>
      </c>
      <c r="AE29" s="20">
        <f>$I29*AC29</f>
        <v>0</v>
      </c>
      <c r="AF29" s="19"/>
      <c r="AG29" s="21">
        <v>0</v>
      </c>
      <c r="AH29" s="20">
        <f>$G29*AG29</f>
        <v>0</v>
      </c>
      <c r="AI29" s="20">
        <f>$I29*AG29</f>
        <v>0</v>
      </c>
      <c r="AJ29" s="19">
        <v>0</v>
      </c>
      <c r="AK29" s="18">
        <f>IF(J29&gt;1,0,1)</f>
        <v>0</v>
      </c>
      <c r="AL29" s="17">
        <f>I29/G29</f>
        <v>0.24884080370942813</v>
      </c>
    </row>
    <row r="30" spans="1:38">
      <c r="A30" s="18">
        <v>29</v>
      </c>
      <c r="B30" s="18" t="s">
        <v>1009</v>
      </c>
      <c r="C30" s="18" t="s">
        <v>1008</v>
      </c>
      <c r="D30" s="18" t="s">
        <v>19</v>
      </c>
      <c r="E30" s="18" t="s">
        <v>19</v>
      </c>
      <c r="F30" s="25">
        <v>3.4620230374441094</v>
      </c>
      <c r="G30" s="24">
        <v>4344</v>
      </c>
      <c r="H30" s="23">
        <v>1.5435569820902619</v>
      </c>
      <c r="I30" s="24">
        <v>1640</v>
      </c>
      <c r="J30" s="23">
        <f>I30/$I$521*1000</f>
        <v>5.3438298316041912</v>
      </c>
      <c r="K30" s="19" t="s">
        <v>347</v>
      </c>
      <c r="L30" s="19" t="s">
        <v>460</v>
      </c>
      <c r="M30" s="21">
        <v>1</v>
      </c>
      <c r="N30" s="20">
        <f>$G30*M30</f>
        <v>4344</v>
      </c>
      <c r="O30" s="20">
        <f>$I30*M30</f>
        <v>1640</v>
      </c>
      <c r="P30" s="22"/>
      <c r="Q30" s="21">
        <v>0</v>
      </c>
      <c r="R30" s="20">
        <f>$G30*Q30</f>
        <v>0</v>
      </c>
      <c r="S30" s="20">
        <f>$I30*Q30</f>
        <v>0</v>
      </c>
      <c r="T30" s="22"/>
      <c r="U30" s="21">
        <v>0</v>
      </c>
      <c r="V30" s="20">
        <f>$G30*U30</f>
        <v>0</v>
      </c>
      <c r="W30" s="20">
        <f>$I30*U30</f>
        <v>0</v>
      </c>
      <c r="X30" s="19" t="s">
        <v>95</v>
      </c>
      <c r="Y30" s="21">
        <v>1</v>
      </c>
      <c r="Z30" s="20">
        <f>$G30*Y30</f>
        <v>4344</v>
      </c>
      <c r="AA30" s="20">
        <f>$I30*Y30</f>
        <v>1640</v>
      </c>
      <c r="AB30" s="19"/>
      <c r="AC30" s="21">
        <v>0</v>
      </c>
      <c r="AD30" s="20">
        <f>$G30*AC30</f>
        <v>0</v>
      </c>
      <c r="AE30" s="20">
        <f>$I30*AC30</f>
        <v>0</v>
      </c>
      <c r="AF30" s="19"/>
      <c r="AG30" s="21">
        <v>0</v>
      </c>
      <c r="AH30" s="20">
        <f>$G30*AG30</f>
        <v>0</v>
      </c>
      <c r="AI30" s="20">
        <f>$I30*AG30</f>
        <v>0</v>
      </c>
      <c r="AJ30" s="19">
        <v>0</v>
      </c>
      <c r="AK30" s="18">
        <f>IF(J30&gt;1,0,1)</f>
        <v>0</v>
      </c>
      <c r="AL30" s="17">
        <f>I30/G30</f>
        <v>0.37753222836095762</v>
      </c>
    </row>
    <row r="31" spans="1:38">
      <c r="A31" s="18">
        <v>30</v>
      </c>
      <c r="B31" s="18" t="s">
        <v>1007</v>
      </c>
      <c r="C31" s="18" t="s">
        <v>19</v>
      </c>
      <c r="D31" s="18" t="s">
        <v>19</v>
      </c>
      <c r="E31" s="18" t="s">
        <v>19</v>
      </c>
      <c r="F31" s="25">
        <v>0</v>
      </c>
      <c r="G31" s="24">
        <v>31078</v>
      </c>
      <c r="H31" s="23">
        <v>11.042970508609843</v>
      </c>
      <c r="I31" s="24">
        <v>0</v>
      </c>
      <c r="J31" s="23">
        <f>I31/$I$521*1000</f>
        <v>0</v>
      </c>
      <c r="K31" s="19">
        <v>0</v>
      </c>
      <c r="L31" s="19">
        <v>0</v>
      </c>
      <c r="M31" s="21">
        <v>0</v>
      </c>
      <c r="N31" s="20">
        <f>$G31*M31</f>
        <v>0</v>
      </c>
      <c r="O31" s="20">
        <f>$I31*M31</f>
        <v>0</v>
      </c>
      <c r="P31" s="22"/>
      <c r="Q31" s="21">
        <v>0</v>
      </c>
      <c r="R31" s="20">
        <f>$G31*Q31</f>
        <v>0</v>
      </c>
      <c r="S31" s="20">
        <f>$I31*Q31</f>
        <v>0</v>
      </c>
      <c r="T31" s="22"/>
      <c r="U31" s="21">
        <v>0</v>
      </c>
      <c r="V31" s="20">
        <f>$G31*U31</f>
        <v>0</v>
      </c>
      <c r="W31" s="20">
        <f>$I31*U31</f>
        <v>0</v>
      </c>
      <c r="X31" s="19">
        <v>0</v>
      </c>
      <c r="Y31" s="21">
        <v>0</v>
      </c>
      <c r="Z31" s="20">
        <f>$G31*Y31</f>
        <v>0</v>
      </c>
      <c r="AA31" s="20">
        <f>$I31*Y31</f>
        <v>0</v>
      </c>
      <c r="AB31" s="19"/>
      <c r="AC31" s="21">
        <v>0</v>
      </c>
      <c r="AD31" s="20">
        <f>$G31*AC31</f>
        <v>0</v>
      </c>
      <c r="AE31" s="20">
        <f>$I31*AC31</f>
        <v>0</v>
      </c>
      <c r="AF31" s="19"/>
      <c r="AG31" s="21">
        <v>0</v>
      </c>
      <c r="AH31" s="20">
        <f>$G31*AG31</f>
        <v>0</v>
      </c>
      <c r="AI31" s="20">
        <f>$I31*AG31</f>
        <v>0</v>
      </c>
      <c r="AJ31" s="19">
        <v>0</v>
      </c>
      <c r="AK31" s="18">
        <f>IF(J31&gt;1,0,1)</f>
        <v>1</v>
      </c>
      <c r="AL31" s="17">
        <f>I31/G31</f>
        <v>0</v>
      </c>
    </row>
    <row r="32" spans="1:38">
      <c r="A32" s="18">
        <v>31</v>
      </c>
      <c r="B32" s="18" t="s">
        <v>1006</v>
      </c>
      <c r="C32" s="18" t="s">
        <v>19</v>
      </c>
      <c r="D32" s="18" t="s">
        <v>19</v>
      </c>
      <c r="E32" s="18" t="s">
        <v>19</v>
      </c>
      <c r="F32" s="25">
        <v>0</v>
      </c>
      <c r="G32" s="24">
        <v>45</v>
      </c>
      <c r="H32" s="23">
        <v>1.5989885864194701E-2</v>
      </c>
      <c r="I32" s="24">
        <v>0</v>
      </c>
      <c r="J32" s="23">
        <f>I32/$I$521*1000</f>
        <v>0</v>
      </c>
      <c r="K32" s="19">
        <v>0</v>
      </c>
      <c r="L32" s="19">
        <v>0</v>
      </c>
      <c r="M32" s="21">
        <v>0</v>
      </c>
      <c r="N32" s="20">
        <f>$G32*M32</f>
        <v>0</v>
      </c>
      <c r="O32" s="20">
        <f>$I32*M32</f>
        <v>0</v>
      </c>
      <c r="P32" s="22"/>
      <c r="Q32" s="21">
        <v>0</v>
      </c>
      <c r="R32" s="20">
        <f>$G32*Q32</f>
        <v>0</v>
      </c>
      <c r="S32" s="20">
        <f>$I32*Q32</f>
        <v>0</v>
      </c>
      <c r="T32" s="22"/>
      <c r="U32" s="21">
        <v>0</v>
      </c>
      <c r="V32" s="20">
        <f>$G32*U32</f>
        <v>0</v>
      </c>
      <c r="W32" s="20">
        <f>$I32*U32</f>
        <v>0</v>
      </c>
      <c r="X32" s="19">
        <v>0</v>
      </c>
      <c r="Y32" s="21">
        <v>0</v>
      </c>
      <c r="Z32" s="20">
        <f>$G32*Y32</f>
        <v>0</v>
      </c>
      <c r="AA32" s="20">
        <f>$I32*Y32</f>
        <v>0</v>
      </c>
      <c r="AB32" s="19"/>
      <c r="AC32" s="21">
        <v>0</v>
      </c>
      <c r="AD32" s="20">
        <f>$G32*AC32</f>
        <v>0</v>
      </c>
      <c r="AE32" s="20">
        <f>$I32*AC32</f>
        <v>0</v>
      </c>
      <c r="AF32" s="19"/>
      <c r="AG32" s="21">
        <v>0</v>
      </c>
      <c r="AH32" s="20">
        <f>$G32*AG32</f>
        <v>0</v>
      </c>
      <c r="AI32" s="20">
        <f>$I32*AG32</f>
        <v>0</v>
      </c>
      <c r="AJ32" s="19">
        <v>0</v>
      </c>
      <c r="AK32" s="18">
        <f>IF(J32&gt;1,0,1)</f>
        <v>1</v>
      </c>
      <c r="AL32" s="17">
        <f>I32/G32</f>
        <v>0</v>
      </c>
    </row>
    <row r="33" spans="1:38">
      <c r="A33" s="18">
        <v>32</v>
      </c>
      <c r="B33" s="18" t="s">
        <v>1005</v>
      </c>
      <c r="C33" s="18" t="s">
        <v>1004</v>
      </c>
      <c r="D33" s="18" t="s">
        <v>19</v>
      </c>
      <c r="E33" s="18" t="s">
        <v>19</v>
      </c>
      <c r="F33" s="25">
        <v>0.41972775842387561</v>
      </c>
      <c r="G33" s="24">
        <v>1005</v>
      </c>
      <c r="H33" s="23">
        <v>0.35710745096701502</v>
      </c>
      <c r="I33" s="24">
        <v>46</v>
      </c>
      <c r="J33" s="23">
        <f>I33/$I$521*1000</f>
        <v>0.14988790991084927</v>
      </c>
      <c r="K33" s="19" t="s">
        <v>347</v>
      </c>
      <c r="L33" s="19" t="s">
        <v>460</v>
      </c>
      <c r="M33" s="21">
        <v>1</v>
      </c>
      <c r="N33" s="20">
        <f>$G33*M33</f>
        <v>1005</v>
      </c>
      <c r="O33" s="20">
        <f>$I33*M33</f>
        <v>46</v>
      </c>
      <c r="P33" s="22"/>
      <c r="Q33" s="21">
        <v>0</v>
      </c>
      <c r="R33" s="20">
        <f>$G33*Q33</f>
        <v>0</v>
      </c>
      <c r="S33" s="20">
        <f>$I33*Q33</f>
        <v>0</v>
      </c>
      <c r="T33" s="22"/>
      <c r="U33" s="21">
        <v>0</v>
      </c>
      <c r="V33" s="20">
        <f>$G33*U33</f>
        <v>0</v>
      </c>
      <c r="W33" s="20">
        <f>$I33*U33</f>
        <v>0</v>
      </c>
      <c r="X33" s="19" t="s">
        <v>95</v>
      </c>
      <c r="Y33" s="21">
        <v>1</v>
      </c>
      <c r="Z33" s="20">
        <f>$G33*Y33</f>
        <v>1005</v>
      </c>
      <c r="AA33" s="20">
        <f>$I33*Y33</f>
        <v>46</v>
      </c>
      <c r="AB33" s="19"/>
      <c r="AC33" s="21">
        <v>0</v>
      </c>
      <c r="AD33" s="20">
        <f>$G33*AC33</f>
        <v>0</v>
      </c>
      <c r="AE33" s="20">
        <f>$I33*AC33</f>
        <v>0</v>
      </c>
      <c r="AF33" s="19"/>
      <c r="AG33" s="21">
        <v>0</v>
      </c>
      <c r="AH33" s="20">
        <f>$G33*AG33</f>
        <v>0</v>
      </c>
      <c r="AI33" s="20">
        <f>$I33*AG33</f>
        <v>0</v>
      </c>
      <c r="AJ33" s="19">
        <v>0</v>
      </c>
      <c r="AK33" s="18">
        <f>IF(J33&gt;1,0,1)</f>
        <v>1</v>
      </c>
      <c r="AL33" s="17">
        <f>I33/G33</f>
        <v>4.5771144278606964E-2</v>
      </c>
    </row>
    <row r="34" spans="1:38">
      <c r="A34" s="18">
        <v>33</v>
      </c>
      <c r="B34" s="18" t="s">
        <v>1003</v>
      </c>
      <c r="C34" s="18" t="s">
        <v>19</v>
      </c>
      <c r="D34" s="18" t="s">
        <v>19</v>
      </c>
      <c r="E34" s="18" t="s">
        <v>19</v>
      </c>
      <c r="F34" s="25">
        <v>0</v>
      </c>
      <c r="G34" s="24">
        <v>1291</v>
      </c>
      <c r="H34" s="23">
        <v>0.4587320589038969</v>
      </c>
      <c r="I34" s="24">
        <v>0</v>
      </c>
      <c r="J34" s="23">
        <f>I34/$I$521*1000</f>
        <v>0</v>
      </c>
      <c r="K34" s="19">
        <v>0</v>
      </c>
      <c r="L34" s="19">
        <v>0</v>
      </c>
      <c r="M34" s="21">
        <v>0</v>
      </c>
      <c r="N34" s="20">
        <f>$G34*M34</f>
        <v>0</v>
      </c>
      <c r="O34" s="20">
        <f>$I34*M34</f>
        <v>0</v>
      </c>
      <c r="P34" s="22"/>
      <c r="Q34" s="21">
        <v>0</v>
      </c>
      <c r="R34" s="20">
        <f>$G34*Q34</f>
        <v>0</v>
      </c>
      <c r="S34" s="20">
        <f>$I34*Q34</f>
        <v>0</v>
      </c>
      <c r="T34" s="22"/>
      <c r="U34" s="21">
        <v>0</v>
      </c>
      <c r="V34" s="20">
        <f>$G34*U34</f>
        <v>0</v>
      </c>
      <c r="W34" s="20">
        <f>$I34*U34</f>
        <v>0</v>
      </c>
      <c r="X34" s="19">
        <v>0</v>
      </c>
      <c r="Y34" s="21">
        <v>0</v>
      </c>
      <c r="Z34" s="20">
        <f>$G34*Y34</f>
        <v>0</v>
      </c>
      <c r="AA34" s="20">
        <f>$I34*Y34</f>
        <v>0</v>
      </c>
      <c r="AB34" s="19"/>
      <c r="AC34" s="21">
        <v>0</v>
      </c>
      <c r="AD34" s="20">
        <f>$G34*AC34</f>
        <v>0</v>
      </c>
      <c r="AE34" s="20">
        <f>$I34*AC34</f>
        <v>0</v>
      </c>
      <c r="AF34" s="19"/>
      <c r="AG34" s="21">
        <v>0</v>
      </c>
      <c r="AH34" s="20">
        <f>$G34*AG34</f>
        <v>0</v>
      </c>
      <c r="AI34" s="20">
        <f>$I34*AG34</f>
        <v>0</v>
      </c>
      <c r="AJ34" s="19">
        <v>0</v>
      </c>
      <c r="AK34" s="18">
        <f>IF(J34&gt;1,0,1)</f>
        <v>1</v>
      </c>
      <c r="AL34" s="17">
        <f>I34/G34</f>
        <v>0</v>
      </c>
    </row>
    <row r="35" spans="1:38">
      <c r="A35" s="18">
        <v>34</v>
      </c>
      <c r="B35" s="18" t="s">
        <v>1002</v>
      </c>
      <c r="C35" s="18" t="s">
        <v>1001</v>
      </c>
      <c r="D35" s="18" t="s">
        <v>19</v>
      </c>
      <c r="E35" s="18" t="s">
        <v>19</v>
      </c>
      <c r="F35" s="25">
        <v>0.64671601070070384</v>
      </c>
      <c r="G35" s="24">
        <v>6239</v>
      </c>
      <c r="H35" s="23">
        <v>2.2169088423713497</v>
      </c>
      <c r="I35" s="24">
        <v>440</v>
      </c>
      <c r="J35" s="23">
        <f>I35/$I$521*1000</f>
        <v>1.4337104426255147</v>
      </c>
      <c r="K35" s="19" t="s">
        <v>347</v>
      </c>
      <c r="L35" s="19" t="s">
        <v>23</v>
      </c>
      <c r="M35" s="21">
        <v>1</v>
      </c>
      <c r="N35" s="20">
        <f>$G35*M35</f>
        <v>6239</v>
      </c>
      <c r="O35" s="20">
        <f>$I35*M35</f>
        <v>440</v>
      </c>
      <c r="P35" s="22"/>
      <c r="Q35" s="21">
        <v>0</v>
      </c>
      <c r="R35" s="20">
        <f>$G35*Q35</f>
        <v>0</v>
      </c>
      <c r="S35" s="20">
        <f>$I35*Q35</f>
        <v>0</v>
      </c>
      <c r="T35" s="22"/>
      <c r="U35" s="21">
        <v>0</v>
      </c>
      <c r="V35" s="20">
        <f>$G35*U35</f>
        <v>0</v>
      </c>
      <c r="W35" s="20">
        <f>$I35*U35</f>
        <v>0</v>
      </c>
      <c r="X35" s="19" t="s">
        <v>22</v>
      </c>
      <c r="Y35" s="21">
        <v>1</v>
      </c>
      <c r="Z35" s="20">
        <f>$G35*Y35</f>
        <v>6239</v>
      </c>
      <c r="AA35" s="20">
        <f>$I35*Y35</f>
        <v>440</v>
      </c>
      <c r="AB35" s="19"/>
      <c r="AC35" s="21">
        <v>0</v>
      </c>
      <c r="AD35" s="20">
        <f>$G35*AC35</f>
        <v>0</v>
      </c>
      <c r="AE35" s="20">
        <f>$I35*AC35</f>
        <v>0</v>
      </c>
      <c r="AF35" s="19"/>
      <c r="AG35" s="21">
        <v>0</v>
      </c>
      <c r="AH35" s="20">
        <f>$G35*AG35</f>
        <v>0</v>
      </c>
      <c r="AI35" s="20">
        <f>$I35*AG35</f>
        <v>0</v>
      </c>
      <c r="AJ35" s="19">
        <v>0</v>
      </c>
      <c r="AK35" s="18">
        <f>IF(J35&gt;1,0,1)</f>
        <v>0</v>
      </c>
      <c r="AL35" s="17">
        <f>I35/G35</f>
        <v>7.0524122455521712E-2</v>
      </c>
    </row>
    <row r="36" spans="1:38">
      <c r="A36" s="18">
        <v>35</v>
      </c>
      <c r="B36" s="18" t="s">
        <v>1000</v>
      </c>
      <c r="C36" s="18" t="s">
        <v>999</v>
      </c>
      <c r="D36" s="18" t="s">
        <v>19</v>
      </c>
      <c r="E36" s="18" t="s">
        <v>19</v>
      </c>
      <c r="F36" s="25">
        <v>3.5212566452085241</v>
      </c>
      <c r="G36" s="24">
        <v>3823</v>
      </c>
      <c r="H36" s="23">
        <v>1.3584296368625854</v>
      </c>
      <c r="I36" s="24">
        <v>1468</v>
      </c>
      <c r="J36" s="23">
        <f>I36/$I$521*1000</f>
        <v>4.7833793858505818</v>
      </c>
      <c r="K36" s="19" t="s">
        <v>347</v>
      </c>
      <c r="L36" s="19" t="s">
        <v>460</v>
      </c>
      <c r="M36" s="21">
        <v>1</v>
      </c>
      <c r="N36" s="20">
        <f>$G36*M36</f>
        <v>3823</v>
      </c>
      <c r="O36" s="20">
        <f>$I36*M36</f>
        <v>1468</v>
      </c>
      <c r="P36" s="22"/>
      <c r="Q36" s="21">
        <v>0</v>
      </c>
      <c r="R36" s="20">
        <f>$G36*Q36</f>
        <v>0</v>
      </c>
      <c r="S36" s="20">
        <f>$I36*Q36</f>
        <v>0</v>
      </c>
      <c r="T36" s="22"/>
      <c r="U36" s="21">
        <v>0</v>
      </c>
      <c r="V36" s="20">
        <f>$G36*U36</f>
        <v>0</v>
      </c>
      <c r="W36" s="20">
        <f>$I36*U36</f>
        <v>0</v>
      </c>
      <c r="X36" s="19" t="s">
        <v>95</v>
      </c>
      <c r="Y36" s="21">
        <v>1</v>
      </c>
      <c r="Z36" s="20">
        <f>$G36*Y36</f>
        <v>3823</v>
      </c>
      <c r="AA36" s="20">
        <f>$I36*Y36</f>
        <v>1468</v>
      </c>
      <c r="AB36" s="19"/>
      <c r="AC36" s="21">
        <v>0</v>
      </c>
      <c r="AD36" s="20">
        <f>$G36*AC36</f>
        <v>0</v>
      </c>
      <c r="AE36" s="20">
        <f>$I36*AC36</f>
        <v>0</v>
      </c>
      <c r="AF36" s="19"/>
      <c r="AG36" s="21">
        <v>0</v>
      </c>
      <c r="AH36" s="20">
        <f>$G36*AG36</f>
        <v>0</v>
      </c>
      <c r="AI36" s="20">
        <f>$I36*AG36</f>
        <v>0</v>
      </c>
      <c r="AJ36" s="19">
        <v>0</v>
      </c>
      <c r="AK36" s="18">
        <f>IF(J36&gt;1,0,1)</f>
        <v>0</v>
      </c>
      <c r="AL36" s="17">
        <f>I36/G36</f>
        <v>0.38399162961025374</v>
      </c>
    </row>
    <row r="37" spans="1:38">
      <c r="A37" s="18">
        <v>36</v>
      </c>
      <c r="B37" s="18" t="s">
        <v>998</v>
      </c>
      <c r="C37" s="18" t="s">
        <v>997</v>
      </c>
      <c r="D37" s="18" t="s">
        <v>19</v>
      </c>
      <c r="E37" s="18" t="s">
        <v>19</v>
      </c>
      <c r="F37" s="25">
        <v>0.18455164594920073</v>
      </c>
      <c r="G37" s="24">
        <v>7503</v>
      </c>
      <c r="H37" s="23">
        <v>2.6660469697567297</v>
      </c>
      <c r="I37" s="24">
        <v>151</v>
      </c>
      <c r="J37" s="23">
        <f>I37/$I$521*1000</f>
        <v>0.49202335644648348</v>
      </c>
      <c r="K37" s="19" t="s">
        <v>347</v>
      </c>
      <c r="L37" s="19" t="s">
        <v>460</v>
      </c>
      <c r="M37" s="21">
        <v>1</v>
      </c>
      <c r="N37" s="20">
        <f>$G37*M37</f>
        <v>7503</v>
      </c>
      <c r="O37" s="20">
        <f>$I37*M37</f>
        <v>151</v>
      </c>
      <c r="P37" s="22"/>
      <c r="Q37" s="21">
        <v>0</v>
      </c>
      <c r="R37" s="20">
        <f>$G37*Q37</f>
        <v>0</v>
      </c>
      <c r="S37" s="20">
        <f>$I37*Q37</f>
        <v>0</v>
      </c>
      <c r="T37" s="22"/>
      <c r="U37" s="21">
        <v>0</v>
      </c>
      <c r="V37" s="20">
        <f>$G37*U37</f>
        <v>0</v>
      </c>
      <c r="W37" s="20">
        <f>$I37*U37</f>
        <v>0</v>
      </c>
      <c r="X37" s="19" t="s">
        <v>95</v>
      </c>
      <c r="Y37" s="21">
        <v>1</v>
      </c>
      <c r="Z37" s="20">
        <f>$G37*Y37</f>
        <v>7503</v>
      </c>
      <c r="AA37" s="20">
        <f>$I37*Y37</f>
        <v>151</v>
      </c>
      <c r="AB37" s="19"/>
      <c r="AC37" s="21">
        <v>0</v>
      </c>
      <c r="AD37" s="20">
        <f>$G37*AC37</f>
        <v>0</v>
      </c>
      <c r="AE37" s="20">
        <f>$I37*AC37</f>
        <v>0</v>
      </c>
      <c r="AF37" s="19"/>
      <c r="AG37" s="21">
        <v>0</v>
      </c>
      <c r="AH37" s="20">
        <f>$G37*AG37</f>
        <v>0</v>
      </c>
      <c r="AI37" s="20">
        <f>$I37*AG37</f>
        <v>0</v>
      </c>
      <c r="AJ37" s="19">
        <v>0</v>
      </c>
      <c r="AK37" s="18">
        <f>IF(J37&gt;1,0,1)</f>
        <v>1</v>
      </c>
      <c r="AL37" s="17">
        <f>I37/G37</f>
        <v>2.0125283220045316E-2</v>
      </c>
    </row>
    <row r="38" spans="1:38">
      <c r="A38" s="18">
        <v>37</v>
      </c>
      <c r="B38" s="18" t="s">
        <v>996</v>
      </c>
      <c r="C38" s="18" t="s">
        <v>995</v>
      </c>
      <c r="D38" s="18" t="s">
        <v>19</v>
      </c>
      <c r="E38" s="18" t="s">
        <v>19</v>
      </c>
      <c r="F38" s="25">
        <v>1.1002402971595464</v>
      </c>
      <c r="G38" s="24">
        <v>4159</v>
      </c>
      <c r="H38" s="23">
        <v>1.4778207846485725</v>
      </c>
      <c r="I38" s="24">
        <v>499</v>
      </c>
      <c r="J38" s="23">
        <f>I38/$I$521*1000</f>
        <v>1.6259579792502996</v>
      </c>
      <c r="K38" s="19" t="s">
        <v>347</v>
      </c>
      <c r="L38" s="19" t="s">
        <v>460</v>
      </c>
      <c r="M38" s="21">
        <v>1</v>
      </c>
      <c r="N38" s="20">
        <f>$G38*M38</f>
        <v>4159</v>
      </c>
      <c r="O38" s="20">
        <f>$I38*M38</f>
        <v>499</v>
      </c>
      <c r="P38" s="22"/>
      <c r="Q38" s="21">
        <v>0</v>
      </c>
      <c r="R38" s="20">
        <f>$G38*Q38</f>
        <v>0</v>
      </c>
      <c r="S38" s="20">
        <f>$I38*Q38</f>
        <v>0</v>
      </c>
      <c r="T38" s="22"/>
      <c r="U38" s="21">
        <v>0</v>
      </c>
      <c r="V38" s="20">
        <f>$G38*U38</f>
        <v>0</v>
      </c>
      <c r="W38" s="20">
        <f>$I38*U38</f>
        <v>0</v>
      </c>
      <c r="X38" s="19" t="s">
        <v>95</v>
      </c>
      <c r="Y38" s="21">
        <v>1</v>
      </c>
      <c r="Z38" s="20">
        <f>$G38*Y38</f>
        <v>4159</v>
      </c>
      <c r="AA38" s="20">
        <f>$I38*Y38</f>
        <v>499</v>
      </c>
      <c r="AB38" s="19"/>
      <c r="AC38" s="21">
        <v>0</v>
      </c>
      <c r="AD38" s="20">
        <f>$G38*AC38</f>
        <v>0</v>
      </c>
      <c r="AE38" s="20">
        <f>$I38*AC38</f>
        <v>0</v>
      </c>
      <c r="AF38" s="19"/>
      <c r="AG38" s="21">
        <v>0</v>
      </c>
      <c r="AH38" s="20">
        <f>$G38*AG38</f>
        <v>0</v>
      </c>
      <c r="AI38" s="20">
        <f>$I38*AG38</f>
        <v>0</v>
      </c>
      <c r="AJ38" s="19">
        <v>0</v>
      </c>
      <c r="AK38" s="18">
        <f>IF(J38&gt;1,0,1)</f>
        <v>0</v>
      </c>
      <c r="AL38" s="17">
        <f>I38/G38</f>
        <v>0.11998076460687665</v>
      </c>
    </row>
    <row r="39" spans="1:38">
      <c r="A39" s="18">
        <v>38</v>
      </c>
      <c r="B39" s="18" t="s">
        <v>994</v>
      </c>
      <c r="C39" s="18" t="s">
        <v>993</v>
      </c>
      <c r="D39" s="18" t="s">
        <v>19</v>
      </c>
      <c r="E39" s="18" t="s">
        <v>19</v>
      </c>
      <c r="F39" s="25">
        <v>2.4251607457620987</v>
      </c>
      <c r="G39" s="24">
        <v>605</v>
      </c>
      <c r="H39" s="23">
        <v>0.21497513217417322</v>
      </c>
      <c r="I39" s="24">
        <v>160</v>
      </c>
      <c r="J39" s="23">
        <f>I39/$I$521*1000</f>
        <v>0.52134925186382353</v>
      </c>
      <c r="K39" s="19" t="s">
        <v>347</v>
      </c>
      <c r="L39" s="19" t="s">
        <v>460</v>
      </c>
      <c r="M39" s="21">
        <v>1</v>
      </c>
      <c r="N39" s="20">
        <f>$G39*M39</f>
        <v>605</v>
      </c>
      <c r="O39" s="20">
        <f>$I39*M39</f>
        <v>160</v>
      </c>
      <c r="P39" s="22"/>
      <c r="Q39" s="21">
        <v>0</v>
      </c>
      <c r="R39" s="20">
        <f>$G39*Q39</f>
        <v>0</v>
      </c>
      <c r="S39" s="20">
        <f>$I39*Q39</f>
        <v>0</v>
      </c>
      <c r="T39" s="22"/>
      <c r="U39" s="21">
        <v>0</v>
      </c>
      <c r="V39" s="20">
        <f>$G39*U39</f>
        <v>0</v>
      </c>
      <c r="W39" s="20">
        <f>$I39*U39</f>
        <v>0</v>
      </c>
      <c r="X39" s="19" t="s">
        <v>95</v>
      </c>
      <c r="Y39" s="21">
        <v>1</v>
      </c>
      <c r="Z39" s="20">
        <f>$G39*Y39</f>
        <v>605</v>
      </c>
      <c r="AA39" s="20">
        <f>$I39*Y39</f>
        <v>160</v>
      </c>
      <c r="AB39" s="19"/>
      <c r="AC39" s="21">
        <v>0</v>
      </c>
      <c r="AD39" s="20">
        <f>$G39*AC39</f>
        <v>0</v>
      </c>
      <c r="AE39" s="20">
        <f>$I39*AC39</f>
        <v>0</v>
      </c>
      <c r="AF39" s="19"/>
      <c r="AG39" s="21">
        <v>0</v>
      </c>
      <c r="AH39" s="20">
        <f>$G39*AG39</f>
        <v>0</v>
      </c>
      <c r="AI39" s="20">
        <f>$I39*AG39</f>
        <v>0</v>
      </c>
      <c r="AJ39" s="19">
        <v>0</v>
      </c>
      <c r="AK39" s="18">
        <f>IF(J39&gt;1,0,1)</f>
        <v>1</v>
      </c>
      <c r="AL39" s="17">
        <f>I39/G39</f>
        <v>0.26446280991735538</v>
      </c>
    </row>
    <row r="40" spans="1:38">
      <c r="A40" s="18">
        <v>39</v>
      </c>
      <c r="B40" s="18" t="s">
        <v>992</v>
      </c>
      <c r="C40" s="18" t="s">
        <v>991</v>
      </c>
      <c r="D40" s="18" t="s">
        <v>19</v>
      </c>
      <c r="E40" s="18" t="s">
        <v>19</v>
      </c>
      <c r="F40" s="25">
        <v>0.54164803263013206</v>
      </c>
      <c r="G40" s="24">
        <v>9684</v>
      </c>
      <c r="H40" s="23">
        <v>3.4410234379746996</v>
      </c>
      <c r="I40" s="24">
        <v>572</v>
      </c>
      <c r="J40" s="23">
        <f>I40/$I$521*1000</f>
        <v>1.8638235754131693</v>
      </c>
      <c r="K40" s="19" t="s">
        <v>347</v>
      </c>
      <c r="L40" s="19" t="s">
        <v>460</v>
      </c>
      <c r="M40" s="21">
        <v>1</v>
      </c>
      <c r="N40" s="20">
        <f>$G40*M40</f>
        <v>9684</v>
      </c>
      <c r="O40" s="20">
        <f>$I40*M40</f>
        <v>572</v>
      </c>
      <c r="P40" s="22"/>
      <c r="Q40" s="21">
        <v>0</v>
      </c>
      <c r="R40" s="20">
        <f>$G40*Q40</f>
        <v>0</v>
      </c>
      <c r="S40" s="20">
        <f>$I40*Q40</f>
        <v>0</v>
      </c>
      <c r="T40" s="22"/>
      <c r="U40" s="21">
        <v>0</v>
      </c>
      <c r="V40" s="20">
        <f>$G40*U40</f>
        <v>0</v>
      </c>
      <c r="W40" s="20">
        <f>$I40*U40</f>
        <v>0</v>
      </c>
      <c r="X40" s="19" t="s">
        <v>95</v>
      </c>
      <c r="Y40" s="21">
        <v>1</v>
      </c>
      <c r="Z40" s="20">
        <f>$G40*Y40</f>
        <v>9684</v>
      </c>
      <c r="AA40" s="20">
        <f>$I40*Y40</f>
        <v>572</v>
      </c>
      <c r="AB40" s="19"/>
      <c r="AC40" s="21">
        <v>0</v>
      </c>
      <c r="AD40" s="20">
        <f>$G40*AC40</f>
        <v>0</v>
      </c>
      <c r="AE40" s="20">
        <f>$I40*AC40</f>
        <v>0</v>
      </c>
      <c r="AF40" s="19"/>
      <c r="AG40" s="21">
        <v>0</v>
      </c>
      <c r="AH40" s="20">
        <f>$G40*AG40</f>
        <v>0</v>
      </c>
      <c r="AI40" s="20">
        <f>$I40*AG40</f>
        <v>0</v>
      </c>
      <c r="AJ40" s="19">
        <v>0</v>
      </c>
      <c r="AK40" s="18">
        <f>IF(J40&gt;1,0,1)</f>
        <v>0</v>
      </c>
      <c r="AL40" s="17">
        <f>I40/G40</f>
        <v>5.9066501445683602E-2</v>
      </c>
    </row>
    <row r="41" spans="1:38">
      <c r="A41" s="18">
        <v>40</v>
      </c>
      <c r="B41" s="18" t="s">
        <v>990</v>
      </c>
      <c r="C41" s="18" t="s">
        <v>989</v>
      </c>
      <c r="D41" s="18" t="s">
        <v>19</v>
      </c>
      <c r="E41" s="18" t="s">
        <v>19</v>
      </c>
      <c r="F41" s="25">
        <v>0.20560849932540212</v>
      </c>
      <c r="G41" s="24">
        <v>223</v>
      </c>
      <c r="H41" s="23">
        <v>7.9238767727009302E-2</v>
      </c>
      <c r="I41" s="24">
        <v>5</v>
      </c>
      <c r="J41" s="23">
        <f>I41/$I$521*1000</f>
        <v>1.6292164120744485E-2</v>
      </c>
      <c r="K41" s="19" t="s">
        <v>347</v>
      </c>
      <c r="L41" s="19" t="s">
        <v>460</v>
      </c>
      <c r="M41" s="21">
        <v>1</v>
      </c>
      <c r="N41" s="20">
        <f>$G41*M41</f>
        <v>223</v>
      </c>
      <c r="O41" s="20">
        <f>$I41*M41</f>
        <v>5</v>
      </c>
      <c r="P41" s="22"/>
      <c r="Q41" s="21">
        <v>0</v>
      </c>
      <c r="R41" s="20">
        <f>$G41*Q41</f>
        <v>0</v>
      </c>
      <c r="S41" s="20">
        <f>$I41*Q41</f>
        <v>0</v>
      </c>
      <c r="T41" s="22"/>
      <c r="U41" s="21">
        <v>0</v>
      </c>
      <c r="V41" s="20">
        <f>$G41*U41</f>
        <v>0</v>
      </c>
      <c r="W41" s="20">
        <f>$I41*U41</f>
        <v>0</v>
      </c>
      <c r="X41" s="19" t="s">
        <v>419</v>
      </c>
      <c r="Y41" s="21">
        <v>1</v>
      </c>
      <c r="Z41" s="20">
        <f>$G41*Y41</f>
        <v>223</v>
      </c>
      <c r="AA41" s="20">
        <f>$I41*Y41</f>
        <v>5</v>
      </c>
      <c r="AB41" s="19"/>
      <c r="AC41" s="21">
        <v>0</v>
      </c>
      <c r="AD41" s="20">
        <f>$G41*AC41</f>
        <v>0</v>
      </c>
      <c r="AE41" s="20">
        <f>$I41*AC41</f>
        <v>0</v>
      </c>
      <c r="AF41" s="19"/>
      <c r="AG41" s="21">
        <v>0</v>
      </c>
      <c r="AH41" s="20">
        <f>$G41*AG41</f>
        <v>0</v>
      </c>
      <c r="AI41" s="20">
        <f>$I41*AG41</f>
        <v>0</v>
      </c>
      <c r="AJ41" s="19">
        <v>0</v>
      </c>
      <c r="AK41" s="18">
        <f>IF(J41&gt;1,0,1)</f>
        <v>1</v>
      </c>
      <c r="AL41" s="17">
        <f>I41/G41</f>
        <v>2.2421524663677129E-2</v>
      </c>
    </row>
    <row r="42" spans="1:38">
      <c r="A42" s="18">
        <v>41</v>
      </c>
      <c r="B42" s="18" t="s">
        <v>988</v>
      </c>
      <c r="C42" s="18" t="s">
        <v>987</v>
      </c>
      <c r="D42" s="18" t="s">
        <v>19</v>
      </c>
      <c r="E42" s="18" t="s">
        <v>19</v>
      </c>
      <c r="F42" s="25">
        <v>0.11115320084742952</v>
      </c>
      <c r="G42" s="24">
        <v>165</v>
      </c>
      <c r="H42" s="23">
        <v>5.8629581502047237E-2</v>
      </c>
      <c r="I42" s="24">
        <v>2</v>
      </c>
      <c r="J42" s="23">
        <f>I42/$I$521*1000</f>
        <v>6.5168656482977949E-3</v>
      </c>
      <c r="K42" s="19" t="s">
        <v>347</v>
      </c>
      <c r="L42" s="19" t="s">
        <v>460</v>
      </c>
      <c r="M42" s="21">
        <v>1</v>
      </c>
      <c r="N42" s="20">
        <f>$G42*M42</f>
        <v>165</v>
      </c>
      <c r="O42" s="20">
        <f>$I42*M42</f>
        <v>2</v>
      </c>
      <c r="P42" s="22"/>
      <c r="Q42" s="21">
        <v>0</v>
      </c>
      <c r="R42" s="20">
        <f>$G42*Q42</f>
        <v>0</v>
      </c>
      <c r="S42" s="20">
        <f>$I42*Q42</f>
        <v>0</v>
      </c>
      <c r="T42" s="22"/>
      <c r="U42" s="21">
        <v>0</v>
      </c>
      <c r="V42" s="20">
        <f>$G42*U42</f>
        <v>0</v>
      </c>
      <c r="W42" s="20">
        <f>$I42*U42</f>
        <v>0</v>
      </c>
      <c r="X42" s="19" t="s">
        <v>419</v>
      </c>
      <c r="Y42" s="21">
        <v>1</v>
      </c>
      <c r="Z42" s="20">
        <f>$G42*Y42</f>
        <v>165</v>
      </c>
      <c r="AA42" s="20">
        <f>$I42*Y42</f>
        <v>2</v>
      </c>
      <c r="AB42" s="19"/>
      <c r="AC42" s="21">
        <v>0</v>
      </c>
      <c r="AD42" s="20">
        <f>$G42*AC42</f>
        <v>0</v>
      </c>
      <c r="AE42" s="20">
        <f>$I42*AC42</f>
        <v>0</v>
      </c>
      <c r="AF42" s="19"/>
      <c r="AG42" s="21">
        <v>0</v>
      </c>
      <c r="AH42" s="20">
        <f>$G42*AG42</f>
        <v>0</v>
      </c>
      <c r="AI42" s="20">
        <f>$I42*AG42</f>
        <v>0</v>
      </c>
      <c r="AJ42" s="19">
        <v>0</v>
      </c>
      <c r="AK42" s="18">
        <f>IF(J42&gt;1,0,1)</f>
        <v>1</v>
      </c>
      <c r="AL42" s="17">
        <f>I42/G42</f>
        <v>1.2121212121212121E-2</v>
      </c>
    </row>
    <row r="43" spans="1:38">
      <c r="A43" s="18">
        <v>42</v>
      </c>
      <c r="B43" s="18" t="s">
        <v>986</v>
      </c>
      <c r="C43" s="18" t="s">
        <v>985</v>
      </c>
      <c r="D43" s="18" t="s">
        <v>19</v>
      </c>
      <c r="E43" s="18" t="s">
        <v>19</v>
      </c>
      <c r="F43" s="25">
        <v>1.0405831568695529</v>
      </c>
      <c r="G43" s="24">
        <v>1410</v>
      </c>
      <c r="H43" s="23">
        <v>0.50101642374476729</v>
      </c>
      <c r="I43" s="24">
        <v>160</v>
      </c>
      <c r="J43" s="23">
        <f>I43/$I$521*1000</f>
        <v>0.52134925186382353</v>
      </c>
      <c r="K43" s="19" t="s">
        <v>347</v>
      </c>
      <c r="L43" s="19" t="s">
        <v>460</v>
      </c>
      <c r="M43" s="21">
        <v>1</v>
      </c>
      <c r="N43" s="20">
        <f>$G43*M43</f>
        <v>1410</v>
      </c>
      <c r="O43" s="20">
        <f>$I43*M43</f>
        <v>160</v>
      </c>
      <c r="P43" s="22"/>
      <c r="Q43" s="21">
        <v>0</v>
      </c>
      <c r="R43" s="20">
        <f>$G43*Q43</f>
        <v>0</v>
      </c>
      <c r="S43" s="20">
        <f>$I43*Q43</f>
        <v>0</v>
      </c>
      <c r="T43" s="22"/>
      <c r="U43" s="21">
        <v>0</v>
      </c>
      <c r="V43" s="20">
        <f>$G43*U43</f>
        <v>0</v>
      </c>
      <c r="W43" s="20">
        <f>$I43*U43</f>
        <v>0</v>
      </c>
      <c r="X43" s="19" t="s">
        <v>95</v>
      </c>
      <c r="Y43" s="21">
        <v>1</v>
      </c>
      <c r="Z43" s="20">
        <f>$G43*Y43</f>
        <v>1410</v>
      </c>
      <c r="AA43" s="20">
        <f>$I43*Y43</f>
        <v>160</v>
      </c>
      <c r="AB43" s="19"/>
      <c r="AC43" s="21">
        <v>0</v>
      </c>
      <c r="AD43" s="20">
        <f>$G43*AC43</f>
        <v>0</v>
      </c>
      <c r="AE43" s="20">
        <f>$I43*AC43</f>
        <v>0</v>
      </c>
      <c r="AF43" s="19"/>
      <c r="AG43" s="21">
        <v>0</v>
      </c>
      <c r="AH43" s="20">
        <f>$G43*AG43</f>
        <v>0</v>
      </c>
      <c r="AI43" s="20">
        <f>$I43*AG43</f>
        <v>0</v>
      </c>
      <c r="AJ43" s="19">
        <v>0</v>
      </c>
      <c r="AK43" s="18">
        <f>IF(J43&gt;1,0,1)</f>
        <v>1</v>
      </c>
      <c r="AL43" s="17">
        <f>I43/G43</f>
        <v>0.11347517730496454</v>
      </c>
    </row>
    <row r="44" spans="1:38">
      <c r="A44" s="18">
        <v>43</v>
      </c>
      <c r="B44" s="18" t="s">
        <v>984</v>
      </c>
      <c r="C44" s="18" t="s">
        <v>983</v>
      </c>
      <c r="D44" s="18" t="s">
        <v>19</v>
      </c>
      <c r="E44" s="18" t="s">
        <v>19</v>
      </c>
      <c r="F44" s="25">
        <v>0.26774128671278641</v>
      </c>
      <c r="G44" s="24">
        <v>685</v>
      </c>
      <c r="H44" s="23">
        <v>0.24340159593274158</v>
      </c>
      <c r="I44" s="24">
        <v>20</v>
      </c>
      <c r="J44" s="23">
        <f>I44/$I$521*1000</f>
        <v>6.5168656482977941E-2</v>
      </c>
      <c r="K44" s="19" t="s">
        <v>347</v>
      </c>
      <c r="L44" s="19" t="s">
        <v>460</v>
      </c>
      <c r="M44" s="21">
        <v>1</v>
      </c>
      <c r="N44" s="20">
        <f>$G44*M44</f>
        <v>685</v>
      </c>
      <c r="O44" s="20">
        <f>$I44*M44</f>
        <v>20</v>
      </c>
      <c r="P44" s="22"/>
      <c r="Q44" s="21">
        <v>0</v>
      </c>
      <c r="R44" s="20">
        <f>$G44*Q44</f>
        <v>0</v>
      </c>
      <c r="S44" s="20">
        <f>$I44*Q44</f>
        <v>0</v>
      </c>
      <c r="T44" s="22"/>
      <c r="U44" s="21">
        <v>0</v>
      </c>
      <c r="V44" s="20">
        <f>$G44*U44</f>
        <v>0</v>
      </c>
      <c r="W44" s="20">
        <f>$I44*U44</f>
        <v>0</v>
      </c>
      <c r="X44" s="19" t="s">
        <v>95</v>
      </c>
      <c r="Y44" s="21">
        <v>1</v>
      </c>
      <c r="Z44" s="20">
        <f>$G44*Y44</f>
        <v>685</v>
      </c>
      <c r="AA44" s="20">
        <f>$I44*Y44</f>
        <v>20</v>
      </c>
      <c r="AB44" s="19"/>
      <c r="AC44" s="21">
        <v>0</v>
      </c>
      <c r="AD44" s="20">
        <f>$G44*AC44</f>
        <v>0</v>
      </c>
      <c r="AE44" s="20">
        <f>$I44*AC44</f>
        <v>0</v>
      </c>
      <c r="AF44" s="19"/>
      <c r="AG44" s="21">
        <v>0</v>
      </c>
      <c r="AH44" s="20">
        <f>$G44*AG44</f>
        <v>0</v>
      </c>
      <c r="AI44" s="20">
        <f>$I44*AG44</f>
        <v>0</v>
      </c>
      <c r="AJ44" s="19">
        <v>0</v>
      </c>
      <c r="AK44" s="18">
        <f>IF(J44&gt;1,0,1)</f>
        <v>1</v>
      </c>
      <c r="AL44" s="17">
        <f>I44/G44</f>
        <v>2.9197080291970802E-2</v>
      </c>
    </row>
    <row r="45" spans="1:38">
      <c r="A45" s="18">
        <v>44</v>
      </c>
      <c r="B45" s="18" t="s">
        <v>982</v>
      </c>
      <c r="C45" s="18" t="s">
        <v>981</v>
      </c>
      <c r="D45" s="18" t="s">
        <v>19</v>
      </c>
      <c r="E45" s="18" t="s">
        <v>19</v>
      </c>
      <c r="F45" s="25">
        <v>0.13658793591283869</v>
      </c>
      <c r="G45" s="24">
        <v>3424</v>
      </c>
      <c r="H45" s="23">
        <v>1.2166526488667257</v>
      </c>
      <c r="I45" s="24">
        <v>51</v>
      </c>
      <c r="J45" s="23">
        <f>I45/$I$521*1000</f>
        <v>0.16618007403159377</v>
      </c>
      <c r="K45" s="19" t="s">
        <v>347</v>
      </c>
      <c r="L45" s="19" t="s">
        <v>23</v>
      </c>
      <c r="M45" s="21">
        <v>1</v>
      </c>
      <c r="N45" s="20">
        <f>$G45*M45</f>
        <v>3424</v>
      </c>
      <c r="O45" s="20">
        <f>$I45*M45</f>
        <v>51</v>
      </c>
      <c r="P45" s="22"/>
      <c r="Q45" s="21">
        <v>0</v>
      </c>
      <c r="R45" s="20">
        <f>$G45*Q45</f>
        <v>0</v>
      </c>
      <c r="S45" s="20">
        <f>$I45*Q45</f>
        <v>0</v>
      </c>
      <c r="T45" s="22"/>
      <c r="U45" s="21">
        <v>0</v>
      </c>
      <c r="V45" s="20">
        <f>$G45*U45</f>
        <v>0</v>
      </c>
      <c r="W45" s="20">
        <f>$I45*U45</f>
        <v>0</v>
      </c>
      <c r="X45" s="19" t="s">
        <v>22</v>
      </c>
      <c r="Y45" s="21">
        <v>1</v>
      </c>
      <c r="Z45" s="20">
        <f>$G45*Y45</f>
        <v>3424</v>
      </c>
      <c r="AA45" s="20">
        <f>$I45*Y45</f>
        <v>51</v>
      </c>
      <c r="AB45" s="19"/>
      <c r="AC45" s="21">
        <v>0</v>
      </c>
      <c r="AD45" s="20">
        <f>$G45*AC45</f>
        <v>0</v>
      </c>
      <c r="AE45" s="20">
        <f>$I45*AC45</f>
        <v>0</v>
      </c>
      <c r="AF45" s="19"/>
      <c r="AG45" s="21">
        <v>0</v>
      </c>
      <c r="AH45" s="20">
        <f>$G45*AG45</f>
        <v>0</v>
      </c>
      <c r="AI45" s="20">
        <f>$I45*AG45</f>
        <v>0</v>
      </c>
      <c r="AJ45" s="19">
        <v>0</v>
      </c>
      <c r="AK45" s="18">
        <f>IF(J45&gt;1,0,1)</f>
        <v>1</v>
      </c>
      <c r="AL45" s="17">
        <f>I45/G45</f>
        <v>1.4894859813084112E-2</v>
      </c>
    </row>
    <row r="46" spans="1:38">
      <c r="A46" s="18">
        <v>45</v>
      </c>
      <c r="B46" s="18" t="s">
        <v>980</v>
      </c>
      <c r="C46" s="18" t="s">
        <v>19</v>
      </c>
      <c r="D46" s="18" t="s">
        <v>19</v>
      </c>
      <c r="E46" s="18" t="s">
        <v>19</v>
      </c>
      <c r="F46" s="25">
        <v>0</v>
      </c>
      <c r="G46" s="24">
        <v>643</v>
      </c>
      <c r="H46" s="23">
        <v>0.22847770245949317</v>
      </c>
      <c r="I46" s="24">
        <v>0</v>
      </c>
      <c r="J46" s="23">
        <f>I46/$I$521*1000</f>
        <v>0</v>
      </c>
      <c r="K46" s="19">
        <v>0</v>
      </c>
      <c r="L46" s="19">
        <v>0</v>
      </c>
      <c r="M46" s="21">
        <v>0</v>
      </c>
      <c r="N46" s="20">
        <f>$G46*M46</f>
        <v>0</v>
      </c>
      <c r="O46" s="20">
        <f>$I46*M46</f>
        <v>0</v>
      </c>
      <c r="P46" s="22"/>
      <c r="Q46" s="21">
        <v>0</v>
      </c>
      <c r="R46" s="20">
        <f>$G46*Q46</f>
        <v>0</v>
      </c>
      <c r="S46" s="20">
        <f>$I46*Q46</f>
        <v>0</v>
      </c>
      <c r="T46" s="22"/>
      <c r="U46" s="21">
        <v>0</v>
      </c>
      <c r="V46" s="20">
        <f>$G46*U46</f>
        <v>0</v>
      </c>
      <c r="W46" s="20">
        <f>$I46*U46</f>
        <v>0</v>
      </c>
      <c r="X46" s="19">
        <v>0</v>
      </c>
      <c r="Y46" s="21">
        <v>0</v>
      </c>
      <c r="Z46" s="20">
        <f>$G46*Y46</f>
        <v>0</v>
      </c>
      <c r="AA46" s="20">
        <f>$I46*Y46</f>
        <v>0</v>
      </c>
      <c r="AB46" s="19"/>
      <c r="AC46" s="21">
        <v>0</v>
      </c>
      <c r="AD46" s="20">
        <f>$G46*AC46</f>
        <v>0</v>
      </c>
      <c r="AE46" s="20">
        <f>$I46*AC46</f>
        <v>0</v>
      </c>
      <c r="AF46" s="19"/>
      <c r="AG46" s="21">
        <v>0</v>
      </c>
      <c r="AH46" s="20">
        <f>$G46*AG46</f>
        <v>0</v>
      </c>
      <c r="AI46" s="20">
        <f>$I46*AG46</f>
        <v>0</v>
      </c>
      <c r="AJ46" s="19">
        <v>0</v>
      </c>
      <c r="AK46" s="18">
        <f>IF(J46&gt;1,0,1)</f>
        <v>1</v>
      </c>
      <c r="AL46" s="17">
        <f>I46/G46</f>
        <v>0</v>
      </c>
    </row>
    <row r="47" spans="1:38">
      <c r="A47" s="18">
        <v>46</v>
      </c>
      <c r="B47" s="18" t="s">
        <v>979</v>
      </c>
      <c r="C47" s="18" t="s">
        <v>978</v>
      </c>
      <c r="D47" s="18" t="s">
        <v>19</v>
      </c>
      <c r="E47" s="18" t="s">
        <v>19</v>
      </c>
      <c r="F47" s="25">
        <v>1.76049701496401</v>
      </c>
      <c r="G47" s="24">
        <v>2594</v>
      </c>
      <c r="H47" s="23">
        <v>0.92172808737157896</v>
      </c>
      <c r="I47" s="24">
        <v>498</v>
      </c>
      <c r="J47" s="23">
        <f>I47/$I$521*1000</f>
        <v>1.6226995464261509</v>
      </c>
      <c r="K47" s="19" t="s">
        <v>366</v>
      </c>
      <c r="L47" s="19" t="s">
        <v>455</v>
      </c>
      <c r="M47" s="21">
        <v>1</v>
      </c>
      <c r="N47" s="20">
        <f>$G47*M47</f>
        <v>2594</v>
      </c>
      <c r="O47" s="20">
        <f>$I47*M47</f>
        <v>498</v>
      </c>
      <c r="P47" s="22"/>
      <c r="Q47" s="21">
        <v>0</v>
      </c>
      <c r="R47" s="20">
        <f>$G47*Q47</f>
        <v>0</v>
      </c>
      <c r="S47" s="20">
        <f>$I47*Q47</f>
        <v>0</v>
      </c>
      <c r="T47" s="22"/>
      <c r="U47" s="21">
        <v>0</v>
      </c>
      <c r="V47" s="20">
        <f>$G47*U47</f>
        <v>0</v>
      </c>
      <c r="W47" s="20">
        <f>$I47*U47</f>
        <v>0</v>
      </c>
      <c r="X47" s="19" t="s">
        <v>95</v>
      </c>
      <c r="Y47" s="21">
        <v>1</v>
      </c>
      <c r="Z47" s="20">
        <f>$G47*Y47</f>
        <v>2594</v>
      </c>
      <c r="AA47" s="20">
        <f>$I47*Y47</f>
        <v>498</v>
      </c>
      <c r="AB47" s="19"/>
      <c r="AC47" s="21">
        <v>0</v>
      </c>
      <c r="AD47" s="20">
        <f>$G47*AC47</f>
        <v>0</v>
      </c>
      <c r="AE47" s="20">
        <f>$I47*AC47</f>
        <v>0</v>
      </c>
      <c r="AF47" s="19"/>
      <c r="AG47" s="21">
        <v>0</v>
      </c>
      <c r="AH47" s="20">
        <f>$G47*AG47</f>
        <v>0</v>
      </c>
      <c r="AI47" s="20">
        <f>$I47*AG47</f>
        <v>0</v>
      </c>
      <c r="AJ47" s="19">
        <v>0</v>
      </c>
      <c r="AK47" s="18">
        <f>IF(J47&gt;1,0,1)</f>
        <v>0</v>
      </c>
      <c r="AL47" s="17">
        <f>I47/G47</f>
        <v>0.19198149575944487</v>
      </c>
    </row>
    <row r="48" spans="1:38">
      <c r="A48" s="18">
        <v>47</v>
      </c>
      <c r="B48" s="18" t="s">
        <v>977</v>
      </c>
      <c r="C48" s="18" t="s">
        <v>19</v>
      </c>
      <c r="D48" s="18" t="s">
        <v>19</v>
      </c>
      <c r="E48" s="18" t="s">
        <v>19</v>
      </c>
      <c r="F48" s="25">
        <v>0</v>
      </c>
      <c r="G48" s="24">
        <v>505</v>
      </c>
      <c r="H48" s="23">
        <v>0.17944205247596276</v>
      </c>
      <c r="I48" s="24">
        <v>0</v>
      </c>
      <c r="J48" s="23">
        <f>I48/$I$521*1000</f>
        <v>0</v>
      </c>
      <c r="K48" s="19">
        <v>0</v>
      </c>
      <c r="L48" s="19">
        <v>0</v>
      </c>
      <c r="M48" s="21">
        <v>0</v>
      </c>
      <c r="N48" s="20">
        <f>$G48*M48</f>
        <v>0</v>
      </c>
      <c r="O48" s="20">
        <f>$I48*M48</f>
        <v>0</v>
      </c>
      <c r="P48" s="22"/>
      <c r="Q48" s="21">
        <v>0</v>
      </c>
      <c r="R48" s="20">
        <f>$G48*Q48</f>
        <v>0</v>
      </c>
      <c r="S48" s="20">
        <f>$I48*Q48</f>
        <v>0</v>
      </c>
      <c r="T48" s="22"/>
      <c r="U48" s="21">
        <v>0</v>
      </c>
      <c r="V48" s="20">
        <f>$G48*U48</f>
        <v>0</v>
      </c>
      <c r="W48" s="20">
        <f>$I48*U48</f>
        <v>0</v>
      </c>
      <c r="X48" s="19">
        <v>0</v>
      </c>
      <c r="Y48" s="21">
        <v>0</v>
      </c>
      <c r="Z48" s="20">
        <f>$G48*Y48</f>
        <v>0</v>
      </c>
      <c r="AA48" s="20">
        <f>$I48*Y48</f>
        <v>0</v>
      </c>
      <c r="AB48" s="19"/>
      <c r="AC48" s="21">
        <v>0</v>
      </c>
      <c r="AD48" s="20">
        <f>$G48*AC48</f>
        <v>0</v>
      </c>
      <c r="AE48" s="20">
        <f>$I48*AC48</f>
        <v>0</v>
      </c>
      <c r="AF48" s="19"/>
      <c r="AG48" s="21">
        <v>0</v>
      </c>
      <c r="AH48" s="20">
        <f>$G48*AG48</f>
        <v>0</v>
      </c>
      <c r="AI48" s="20">
        <f>$I48*AG48</f>
        <v>0</v>
      </c>
      <c r="AJ48" s="19">
        <v>0</v>
      </c>
      <c r="AK48" s="18">
        <f>IF(J48&gt;1,0,1)</f>
        <v>1</v>
      </c>
      <c r="AL48" s="17">
        <f>I48/G48</f>
        <v>0</v>
      </c>
    </row>
    <row r="49" spans="1:38">
      <c r="A49" s="18">
        <v>48</v>
      </c>
      <c r="B49" s="18" t="s">
        <v>976</v>
      </c>
      <c r="C49" s="18" t="s">
        <v>19</v>
      </c>
      <c r="D49" s="18" t="s">
        <v>19</v>
      </c>
      <c r="E49" s="18" t="s">
        <v>19</v>
      </c>
      <c r="F49" s="25">
        <v>0</v>
      </c>
      <c r="G49" s="24">
        <v>313</v>
      </c>
      <c r="H49" s="23">
        <v>0.1112185394553987</v>
      </c>
      <c r="I49" s="24">
        <v>0</v>
      </c>
      <c r="J49" s="23">
        <f>I49/$I$521*1000</f>
        <v>0</v>
      </c>
      <c r="K49" s="19">
        <v>0</v>
      </c>
      <c r="L49" s="19">
        <v>0</v>
      </c>
      <c r="M49" s="21">
        <v>0</v>
      </c>
      <c r="N49" s="20">
        <f>$G49*M49</f>
        <v>0</v>
      </c>
      <c r="O49" s="20">
        <f>$I49*M49</f>
        <v>0</v>
      </c>
      <c r="P49" s="22"/>
      <c r="Q49" s="21">
        <v>0</v>
      </c>
      <c r="R49" s="20">
        <f>$G49*Q49</f>
        <v>0</v>
      </c>
      <c r="S49" s="20">
        <f>$I49*Q49</f>
        <v>0</v>
      </c>
      <c r="T49" s="22"/>
      <c r="U49" s="21">
        <v>0</v>
      </c>
      <c r="V49" s="20">
        <f>$G49*U49</f>
        <v>0</v>
      </c>
      <c r="W49" s="20">
        <f>$I49*U49</f>
        <v>0</v>
      </c>
      <c r="X49" s="19">
        <v>0</v>
      </c>
      <c r="Y49" s="21">
        <v>0</v>
      </c>
      <c r="Z49" s="20">
        <f>$G49*Y49</f>
        <v>0</v>
      </c>
      <c r="AA49" s="20">
        <f>$I49*Y49</f>
        <v>0</v>
      </c>
      <c r="AB49" s="19"/>
      <c r="AC49" s="21">
        <v>0</v>
      </c>
      <c r="AD49" s="20">
        <f>$G49*AC49</f>
        <v>0</v>
      </c>
      <c r="AE49" s="20">
        <f>$I49*AC49</f>
        <v>0</v>
      </c>
      <c r="AF49" s="19"/>
      <c r="AG49" s="21">
        <v>0</v>
      </c>
      <c r="AH49" s="20">
        <f>$G49*AG49</f>
        <v>0</v>
      </c>
      <c r="AI49" s="20">
        <f>$I49*AG49</f>
        <v>0</v>
      </c>
      <c r="AJ49" s="19">
        <v>0</v>
      </c>
      <c r="AK49" s="18">
        <f>IF(J49&gt;1,0,1)</f>
        <v>1</v>
      </c>
      <c r="AL49" s="17">
        <f>I49/G49</f>
        <v>0</v>
      </c>
    </row>
    <row r="50" spans="1:38">
      <c r="A50" s="18">
        <v>49</v>
      </c>
      <c r="B50" s="18" t="s">
        <v>975</v>
      </c>
      <c r="C50" s="18" t="s">
        <v>19</v>
      </c>
      <c r="D50" s="18" t="s">
        <v>19</v>
      </c>
      <c r="E50" s="18" t="s">
        <v>19</v>
      </c>
      <c r="F50" s="25">
        <v>0</v>
      </c>
      <c r="G50" s="24">
        <v>66</v>
      </c>
      <c r="H50" s="23">
        <v>2.3451832600818897E-2</v>
      </c>
      <c r="I50" s="24">
        <v>0</v>
      </c>
      <c r="J50" s="23">
        <f>I50/$I$521*1000</f>
        <v>0</v>
      </c>
      <c r="K50" s="19">
        <v>0</v>
      </c>
      <c r="L50" s="19">
        <v>0</v>
      </c>
      <c r="M50" s="21">
        <v>0</v>
      </c>
      <c r="N50" s="20">
        <f>$G50*M50</f>
        <v>0</v>
      </c>
      <c r="O50" s="20">
        <f>$I50*M50</f>
        <v>0</v>
      </c>
      <c r="P50" s="22"/>
      <c r="Q50" s="21">
        <v>0</v>
      </c>
      <c r="R50" s="20">
        <f>$G50*Q50</f>
        <v>0</v>
      </c>
      <c r="S50" s="20">
        <f>$I50*Q50</f>
        <v>0</v>
      </c>
      <c r="T50" s="22"/>
      <c r="U50" s="21">
        <v>0</v>
      </c>
      <c r="V50" s="20">
        <f>$G50*U50</f>
        <v>0</v>
      </c>
      <c r="W50" s="20">
        <f>$I50*U50</f>
        <v>0</v>
      </c>
      <c r="X50" s="19">
        <v>0</v>
      </c>
      <c r="Y50" s="21">
        <v>0</v>
      </c>
      <c r="Z50" s="20">
        <f>$G50*Y50</f>
        <v>0</v>
      </c>
      <c r="AA50" s="20">
        <f>$I50*Y50</f>
        <v>0</v>
      </c>
      <c r="AB50" s="19"/>
      <c r="AC50" s="21">
        <v>0</v>
      </c>
      <c r="AD50" s="20">
        <f>$G50*AC50</f>
        <v>0</v>
      </c>
      <c r="AE50" s="20">
        <f>$I50*AC50</f>
        <v>0</v>
      </c>
      <c r="AF50" s="19"/>
      <c r="AG50" s="21">
        <v>0</v>
      </c>
      <c r="AH50" s="20">
        <f>$G50*AG50</f>
        <v>0</v>
      </c>
      <c r="AI50" s="20">
        <f>$I50*AG50</f>
        <v>0</v>
      </c>
      <c r="AJ50" s="19">
        <v>0</v>
      </c>
      <c r="AK50" s="18">
        <f>IF(J50&gt;1,0,1)</f>
        <v>1</v>
      </c>
      <c r="AL50" s="17">
        <f>I50/G50</f>
        <v>0</v>
      </c>
    </row>
    <row r="51" spans="1:38">
      <c r="A51" s="18">
        <v>50</v>
      </c>
      <c r="B51" s="18" t="s">
        <v>974</v>
      </c>
      <c r="C51" s="18" t="s">
        <v>19</v>
      </c>
      <c r="D51" s="18" t="s">
        <v>19</v>
      </c>
      <c r="E51" s="18" t="s">
        <v>19</v>
      </c>
      <c r="F51" s="25">
        <v>0</v>
      </c>
      <c r="G51" s="24">
        <v>350</v>
      </c>
      <c r="H51" s="23">
        <v>0.12436577894373657</v>
      </c>
      <c r="I51" s="24">
        <v>0</v>
      </c>
      <c r="J51" s="23">
        <f>I51/$I$521*1000</f>
        <v>0</v>
      </c>
      <c r="K51" s="19">
        <v>0</v>
      </c>
      <c r="L51" s="19">
        <v>0</v>
      </c>
      <c r="M51" s="21">
        <v>0</v>
      </c>
      <c r="N51" s="20">
        <f>$G51*M51</f>
        <v>0</v>
      </c>
      <c r="O51" s="20">
        <f>$I51*M51</f>
        <v>0</v>
      </c>
      <c r="P51" s="22"/>
      <c r="Q51" s="21">
        <v>0</v>
      </c>
      <c r="R51" s="20">
        <f>$G51*Q51</f>
        <v>0</v>
      </c>
      <c r="S51" s="20">
        <f>$I51*Q51</f>
        <v>0</v>
      </c>
      <c r="T51" s="22"/>
      <c r="U51" s="21">
        <v>0</v>
      </c>
      <c r="V51" s="20">
        <f>$G51*U51</f>
        <v>0</v>
      </c>
      <c r="W51" s="20">
        <f>$I51*U51</f>
        <v>0</v>
      </c>
      <c r="X51" s="19">
        <v>0</v>
      </c>
      <c r="Y51" s="21">
        <v>0</v>
      </c>
      <c r="Z51" s="20">
        <f>$G51*Y51</f>
        <v>0</v>
      </c>
      <c r="AA51" s="20">
        <f>$I51*Y51</f>
        <v>0</v>
      </c>
      <c r="AB51" s="19"/>
      <c r="AC51" s="21">
        <v>0</v>
      </c>
      <c r="AD51" s="20">
        <f>$G51*AC51</f>
        <v>0</v>
      </c>
      <c r="AE51" s="20">
        <f>$I51*AC51</f>
        <v>0</v>
      </c>
      <c r="AF51" s="19"/>
      <c r="AG51" s="21">
        <v>0</v>
      </c>
      <c r="AH51" s="20">
        <f>$G51*AG51</f>
        <v>0</v>
      </c>
      <c r="AI51" s="20">
        <f>$I51*AG51</f>
        <v>0</v>
      </c>
      <c r="AJ51" s="19">
        <v>0</v>
      </c>
      <c r="AK51" s="18">
        <f>IF(J51&gt;1,0,1)</f>
        <v>1</v>
      </c>
      <c r="AL51" s="17">
        <f>I51/G51</f>
        <v>0</v>
      </c>
    </row>
    <row r="52" spans="1:38">
      <c r="A52" s="18">
        <v>51</v>
      </c>
      <c r="B52" s="18" t="s">
        <v>973</v>
      </c>
      <c r="C52" s="18" t="s">
        <v>972</v>
      </c>
      <c r="D52" s="18" t="s">
        <v>19</v>
      </c>
      <c r="E52" s="18" t="s">
        <v>19</v>
      </c>
      <c r="F52" s="25">
        <v>7.1323303877100601</v>
      </c>
      <c r="G52" s="24">
        <v>9</v>
      </c>
      <c r="H52" s="23">
        <v>3.1979771728389401E-3</v>
      </c>
      <c r="I52" s="24">
        <v>7</v>
      </c>
      <c r="J52" s="23">
        <f>I52/$I$521*1000</f>
        <v>2.2809029769042279E-2</v>
      </c>
      <c r="K52" s="19" t="s">
        <v>366</v>
      </c>
      <c r="L52" s="19" t="s">
        <v>455</v>
      </c>
      <c r="M52" s="21">
        <v>1</v>
      </c>
      <c r="N52" s="20">
        <f>$G52*M52</f>
        <v>9</v>
      </c>
      <c r="O52" s="20">
        <f>$I52*M52</f>
        <v>7</v>
      </c>
      <c r="P52" s="22"/>
      <c r="Q52" s="21">
        <v>0</v>
      </c>
      <c r="R52" s="20">
        <f>$G52*Q52</f>
        <v>0</v>
      </c>
      <c r="S52" s="20">
        <f>$I52*Q52</f>
        <v>0</v>
      </c>
      <c r="T52" s="22"/>
      <c r="U52" s="21">
        <v>0</v>
      </c>
      <c r="V52" s="20">
        <f>$G52*U52</f>
        <v>0</v>
      </c>
      <c r="W52" s="20">
        <f>$I52*U52</f>
        <v>0</v>
      </c>
      <c r="X52" s="19" t="s">
        <v>95</v>
      </c>
      <c r="Y52" s="21">
        <v>1</v>
      </c>
      <c r="Z52" s="20">
        <f>$G52*Y52</f>
        <v>9</v>
      </c>
      <c r="AA52" s="20">
        <f>$I52*Y52</f>
        <v>7</v>
      </c>
      <c r="AB52" s="19"/>
      <c r="AC52" s="21">
        <v>0</v>
      </c>
      <c r="AD52" s="20">
        <f>$G52*AC52</f>
        <v>0</v>
      </c>
      <c r="AE52" s="20">
        <f>$I52*AC52</f>
        <v>0</v>
      </c>
      <c r="AF52" s="19"/>
      <c r="AG52" s="21">
        <v>0</v>
      </c>
      <c r="AH52" s="20">
        <f>$G52*AG52</f>
        <v>0</v>
      </c>
      <c r="AI52" s="20">
        <f>$I52*AG52</f>
        <v>0</v>
      </c>
      <c r="AJ52" s="19">
        <v>0</v>
      </c>
      <c r="AK52" s="18">
        <f>IF(J52&gt;1,0,1)</f>
        <v>1</v>
      </c>
      <c r="AL52" s="17">
        <f>I52/G52</f>
        <v>0.77777777777777779</v>
      </c>
    </row>
    <row r="53" spans="1:38">
      <c r="A53" s="18">
        <v>52</v>
      </c>
      <c r="B53" s="18" t="s">
        <v>971</v>
      </c>
      <c r="C53" s="18" t="s">
        <v>19</v>
      </c>
      <c r="D53" s="18" t="s">
        <v>19</v>
      </c>
      <c r="E53" s="18" t="s">
        <v>19</v>
      </c>
      <c r="F53" s="25">
        <v>0</v>
      </c>
      <c r="G53" s="24">
        <v>1462</v>
      </c>
      <c r="H53" s="23">
        <v>0.51949362518783671</v>
      </c>
      <c r="I53" s="24">
        <v>0</v>
      </c>
      <c r="J53" s="23">
        <f>I53/$I$521*1000</f>
        <v>0</v>
      </c>
      <c r="K53" s="19">
        <v>0</v>
      </c>
      <c r="L53" s="19">
        <v>0</v>
      </c>
      <c r="M53" s="21">
        <v>0</v>
      </c>
      <c r="N53" s="20">
        <f>$G53*M53</f>
        <v>0</v>
      </c>
      <c r="O53" s="20">
        <f>$I53*M53</f>
        <v>0</v>
      </c>
      <c r="P53" s="22"/>
      <c r="Q53" s="21">
        <v>0</v>
      </c>
      <c r="R53" s="20">
        <f>$G53*Q53</f>
        <v>0</v>
      </c>
      <c r="S53" s="20">
        <f>$I53*Q53</f>
        <v>0</v>
      </c>
      <c r="T53" s="22"/>
      <c r="U53" s="21">
        <v>0</v>
      </c>
      <c r="V53" s="20">
        <f>$G53*U53</f>
        <v>0</v>
      </c>
      <c r="W53" s="20">
        <f>$I53*U53</f>
        <v>0</v>
      </c>
      <c r="X53" s="19">
        <v>0</v>
      </c>
      <c r="Y53" s="21">
        <v>0</v>
      </c>
      <c r="Z53" s="20">
        <f>$G53*Y53</f>
        <v>0</v>
      </c>
      <c r="AA53" s="20">
        <f>$I53*Y53</f>
        <v>0</v>
      </c>
      <c r="AB53" s="19"/>
      <c r="AC53" s="21">
        <v>0</v>
      </c>
      <c r="AD53" s="20">
        <f>$G53*AC53</f>
        <v>0</v>
      </c>
      <c r="AE53" s="20">
        <f>$I53*AC53</f>
        <v>0</v>
      </c>
      <c r="AF53" s="19"/>
      <c r="AG53" s="21">
        <v>0</v>
      </c>
      <c r="AH53" s="20">
        <f>$G53*AG53</f>
        <v>0</v>
      </c>
      <c r="AI53" s="20">
        <f>$I53*AG53</f>
        <v>0</v>
      </c>
      <c r="AJ53" s="19">
        <v>0</v>
      </c>
      <c r="AK53" s="18">
        <f>IF(J53&gt;1,0,1)</f>
        <v>1</v>
      </c>
      <c r="AL53" s="17">
        <f>I53/G53</f>
        <v>0</v>
      </c>
    </row>
    <row r="54" spans="1:38">
      <c r="A54" s="18">
        <v>53</v>
      </c>
      <c r="B54" s="18" t="s">
        <v>970</v>
      </c>
      <c r="C54" s="18" t="s">
        <v>969</v>
      </c>
      <c r="D54" s="18" t="s">
        <v>19</v>
      </c>
      <c r="E54" s="18" t="s">
        <v>19</v>
      </c>
      <c r="F54" s="25">
        <v>3.0543174801825996</v>
      </c>
      <c r="G54" s="24">
        <v>1276</v>
      </c>
      <c r="H54" s="23">
        <v>0.45340209694916533</v>
      </c>
      <c r="I54" s="24">
        <v>425</v>
      </c>
      <c r="J54" s="23">
        <f>I54/$I$521*1000</f>
        <v>1.3848339502632814</v>
      </c>
      <c r="K54" s="19" t="s">
        <v>366</v>
      </c>
      <c r="L54" s="19" t="s">
        <v>455</v>
      </c>
      <c r="M54" s="21">
        <v>1</v>
      </c>
      <c r="N54" s="20">
        <f>$G54*M54</f>
        <v>1276</v>
      </c>
      <c r="O54" s="20">
        <f>$I54*M54</f>
        <v>425</v>
      </c>
      <c r="P54" s="22"/>
      <c r="Q54" s="21">
        <v>0</v>
      </c>
      <c r="R54" s="20">
        <f>$G54*Q54</f>
        <v>0</v>
      </c>
      <c r="S54" s="20">
        <f>$I54*Q54</f>
        <v>0</v>
      </c>
      <c r="T54" s="22"/>
      <c r="U54" s="21">
        <v>0</v>
      </c>
      <c r="V54" s="20">
        <f>$G54*U54</f>
        <v>0</v>
      </c>
      <c r="W54" s="20">
        <f>$I54*U54</f>
        <v>0</v>
      </c>
      <c r="X54" s="19" t="s">
        <v>95</v>
      </c>
      <c r="Y54" s="21">
        <v>1</v>
      </c>
      <c r="Z54" s="20">
        <f>$G54*Y54</f>
        <v>1276</v>
      </c>
      <c r="AA54" s="20">
        <f>$I54*Y54</f>
        <v>425</v>
      </c>
      <c r="AB54" s="19"/>
      <c r="AC54" s="21">
        <v>0</v>
      </c>
      <c r="AD54" s="20">
        <f>$G54*AC54</f>
        <v>0</v>
      </c>
      <c r="AE54" s="20">
        <f>$I54*AC54</f>
        <v>0</v>
      </c>
      <c r="AF54" s="19"/>
      <c r="AG54" s="21">
        <v>0</v>
      </c>
      <c r="AH54" s="20">
        <f>$G54*AG54</f>
        <v>0</v>
      </c>
      <c r="AI54" s="20">
        <f>$I54*AG54</f>
        <v>0</v>
      </c>
      <c r="AJ54" s="19">
        <v>0</v>
      </c>
      <c r="AK54" s="18">
        <f>IF(J54&gt;1,0,1)</f>
        <v>0</v>
      </c>
      <c r="AL54" s="17">
        <f>I54/G54</f>
        <v>0.33307210031347961</v>
      </c>
    </row>
    <row r="55" spans="1:38">
      <c r="A55" s="18">
        <v>54</v>
      </c>
      <c r="B55" s="18" t="s">
        <v>968</v>
      </c>
      <c r="C55" s="18" t="s">
        <v>967</v>
      </c>
      <c r="D55" s="18" t="s">
        <v>19</v>
      </c>
      <c r="E55" s="18" t="s">
        <v>19</v>
      </c>
      <c r="F55" s="25">
        <v>0.59593741966277691</v>
      </c>
      <c r="G55" s="24">
        <v>2262</v>
      </c>
      <c r="H55" s="23">
        <v>0.80375826277352036</v>
      </c>
      <c r="I55" s="24">
        <v>147</v>
      </c>
      <c r="J55" s="23">
        <f>I55/$I$521*1000</f>
        <v>0.47898962514988791</v>
      </c>
      <c r="K55" s="19" t="s">
        <v>366</v>
      </c>
      <c r="L55" s="19" t="s">
        <v>455</v>
      </c>
      <c r="M55" s="21">
        <v>1</v>
      </c>
      <c r="N55" s="20">
        <f>$G55*M55</f>
        <v>2262</v>
      </c>
      <c r="O55" s="20">
        <f>$I55*M55</f>
        <v>147</v>
      </c>
      <c r="P55" s="22"/>
      <c r="Q55" s="21">
        <v>0</v>
      </c>
      <c r="R55" s="20">
        <f>$G55*Q55</f>
        <v>0</v>
      </c>
      <c r="S55" s="20">
        <f>$I55*Q55</f>
        <v>0</v>
      </c>
      <c r="T55" s="22"/>
      <c r="U55" s="21">
        <v>0</v>
      </c>
      <c r="V55" s="20">
        <f>$G55*U55</f>
        <v>0</v>
      </c>
      <c r="W55" s="20">
        <f>$I55*U55</f>
        <v>0</v>
      </c>
      <c r="X55" s="19" t="s">
        <v>95</v>
      </c>
      <c r="Y55" s="21">
        <v>1</v>
      </c>
      <c r="Z55" s="20">
        <f>$G55*Y55</f>
        <v>2262</v>
      </c>
      <c r="AA55" s="20">
        <f>$I55*Y55</f>
        <v>147</v>
      </c>
      <c r="AB55" s="19"/>
      <c r="AC55" s="21">
        <v>0</v>
      </c>
      <c r="AD55" s="20">
        <f>$G55*AC55</f>
        <v>0</v>
      </c>
      <c r="AE55" s="20">
        <f>$I55*AC55</f>
        <v>0</v>
      </c>
      <c r="AF55" s="19"/>
      <c r="AG55" s="21">
        <v>0</v>
      </c>
      <c r="AH55" s="20">
        <f>$G55*AG55</f>
        <v>0</v>
      </c>
      <c r="AI55" s="20">
        <f>$I55*AG55</f>
        <v>0</v>
      </c>
      <c r="AJ55" s="19">
        <v>0</v>
      </c>
      <c r="AK55" s="18">
        <f>IF(J55&gt;1,0,1)</f>
        <v>1</v>
      </c>
      <c r="AL55" s="17">
        <f>I55/G55</f>
        <v>6.49867374005305E-2</v>
      </c>
    </row>
    <row r="56" spans="1:38">
      <c r="A56" s="18">
        <v>55</v>
      </c>
      <c r="B56" s="18" t="s">
        <v>966</v>
      </c>
      <c r="C56" s="18" t="s">
        <v>965</v>
      </c>
      <c r="D56" s="18" t="s">
        <v>19</v>
      </c>
      <c r="E56" s="18" t="s">
        <v>19</v>
      </c>
      <c r="F56" s="25">
        <v>0.19500561552180615</v>
      </c>
      <c r="G56" s="24">
        <v>3762</v>
      </c>
      <c r="H56" s="23">
        <v>1.336754458246677</v>
      </c>
      <c r="I56" s="24">
        <v>80</v>
      </c>
      <c r="J56" s="23">
        <f>I56/$I$521*1000</f>
        <v>0.26067462593191176</v>
      </c>
      <c r="K56" s="19" t="s">
        <v>366</v>
      </c>
      <c r="L56" s="19" t="s">
        <v>455</v>
      </c>
      <c r="M56" s="21">
        <v>1</v>
      </c>
      <c r="N56" s="20">
        <f>$G56*M56</f>
        <v>3762</v>
      </c>
      <c r="O56" s="20">
        <f>$I56*M56</f>
        <v>80</v>
      </c>
      <c r="P56" s="22"/>
      <c r="Q56" s="21">
        <v>0</v>
      </c>
      <c r="R56" s="20">
        <f>$G56*Q56</f>
        <v>0</v>
      </c>
      <c r="S56" s="20">
        <f>$I56*Q56</f>
        <v>0</v>
      </c>
      <c r="T56" s="22"/>
      <c r="U56" s="21">
        <v>0</v>
      </c>
      <c r="V56" s="20">
        <f>$G56*U56</f>
        <v>0</v>
      </c>
      <c r="W56" s="20">
        <f>$I56*U56</f>
        <v>0</v>
      </c>
      <c r="X56" s="19" t="s">
        <v>95</v>
      </c>
      <c r="Y56" s="21">
        <v>1</v>
      </c>
      <c r="Z56" s="20">
        <f>$G56*Y56</f>
        <v>3762</v>
      </c>
      <c r="AA56" s="20">
        <f>$I56*Y56</f>
        <v>80</v>
      </c>
      <c r="AB56" s="19"/>
      <c r="AC56" s="21">
        <v>0</v>
      </c>
      <c r="AD56" s="20">
        <f>$G56*AC56</f>
        <v>0</v>
      </c>
      <c r="AE56" s="20">
        <f>$I56*AC56</f>
        <v>0</v>
      </c>
      <c r="AF56" s="19"/>
      <c r="AG56" s="21">
        <v>0</v>
      </c>
      <c r="AH56" s="20">
        <f>$G56*AG56</f>
        <v>0</v>
      </c>
      <c r="AI56" s="20">
        <f>$I56*AG56</f>
        <v>0</v>
      </c>
      <c r="AJ56" s="19">
        <v>0</v>
      </c>
      <c r="AK56" s="18">
        <f>IF(J56&gt;1,0,1)</f>
        <v>1</v>
      </c>
      <c r="AL56" s="17">
        <f>I56/G56</f>
        <v>2.1265284423179161E-2</v>
      </c>
    </row>
    <row r="57" spans="1:38">
      <c r="A57" s="18">
        <v>56</v>
      </c>
      <c r="B57" s="18" t="s">
        <v>964</v>
      </c>
      <c r="C57" s="18" t="s">
        <v>963</v>
      </c>
      <c r="D57" s="18" t="s">
        <v>19</v>
      </c>
      <c r="E57" s="18" t="s">
        <v>19</v>
      </c>
      <c r="F57" s="25">
        <v>0.45783366868875153</v>
      </c>
      <c r="G57" s="24">
        <v>681</v>
      </c>
      <c r="H57" s="23">
        <v>0.24198027274481315</v>
      </c>
      <c r="I57" s="24">
        <v>34</v>
      </c>
      <c r="J57" s="23">
        <f>I57/$I$521*1000</f>
        <v>0.11078671602106252</v>
      </c>
      <c r="K57" s="19" t="s">
        <v>366</v>
      </c>
      <c r="L57" s="19" t="s">
        <v>455</v>
      </c>
      <c r="M57" s="21">
        <v>1</v>
      </c>
      <c r="N57" s="20">
        <f>$G57*M57</f>
        <v>681</v>
      </c>
      <c r="O57" s="20">
        <f>$I57*M57</f>
        <v>34</v>
      </c>
      <c r="P57" s="22"/>
      <c r="Q57" s="21">
        <v>0</v>
      </c>
      <c r="R57" s="20">
        <f>$G57*Q57</f>
        <v>0</v>
      </c>
      <c r="S57" s="20">
        <f>$I57*Q57</f>
        <v>0</v>
      </c>
      <c r="T57" s="22"/>
      <c r="U57" s="21">
        <v>0</v>
      </c>
      <c r="V57" s="20">
        <f>$G57*U57</f>
        <v>0</v>
      </c>
      <c r="W57" s="20">
        <f>$I57*U57</f>
        <v>0</v>
      </c>
      <c r="X57" s="19" t="s">
        <v>95</v>
      </c>
      <c r="Y57" s="21">
        <v>1</v>
      </c>
      <c r="Z57" s="20">
        <f>$G57*Y57</f>
        <v>681</v>
      </c>
      <c r="AA57" s="20">
        <f>$I57*Y57</f>
        <v>34</v>
      </c>
      <c r="AB57" s="19"/>
      <c r="AC57" s="21">
        <v>0</v>
      </c>
      <c r="AD57" s="20">
        <f>$G57*AC57</f>
        <v>0</v>
      </c>
      <c r="AE57" s="20">
        <f>$I57*AC57</f>
        <v>0</v>
      </c>
      <c r="AF57" s="19"/>
      <c r="AG57" s="21">
        <v>0</v>
      </c>
      <c r="AH57" s="20">
        <f>$G57*AG57</f>
        <v>0</v>
      </c>
      <c r="AI57" s="20">
        <f>$I57*AG57</f>
        <v>0</v>
      </c>
      <c r="AJ57" s="19">
        <v>0</v>
      </c>
      <c r="AK57" s="18">
        <f>IF(J57&gt;1,0,1)</f>
        <v>1</v>
      </c>
      <c r="AL57" s="17">
        <f>I57/G57</f>
        <v>4.9926578560939794E-2</v>
      </c>
    </row>
    <row r="58" spans="1:38">
      <c r="A58" s="18">
        <v>57</v>
      </c>
      <c r="B58" s="18" t="s">
        <v>962</v>
      </c>
      <c r="C58" s="18" t="s">
        <v>961</v>
      </c>
      <c r="D58" s="18" t="s">
        <v>19</v>
      </c>
      <c r="E58" s="18" t="s">
        <v>19</v>
      </c>
      <c r="F58" s="25">
        <v>5.0894271838016794</v>
      </c>
      <c r="G58" s="24">
        <v>200</v>
      </c>
      <c r="H58" s="23">
        <v>7.10661593964209E-2</v>
      </c>
      <c r="I58" s="24">
        <v>111</v>
      </c>
      <c r="J58" s="23">
        <f>I58/$I$521*1000</f>
        <v>0.36168604348052763</v>
      </c>
      <c r="K58" s="19" t="s">
        <v>366</v>
      </c>
      <c r="L58" s="19" t="s">
        <v>455</v>
      </c>
      <c r="M58" s="21">
        <v>1</v>
      </c>
      <c r="N58" s="20">
        <f>$G58*M58</f>
        <v>200</v>
      </c>
      <c r="O58" s="20">
        <f>$I58*M58</f>
        <v>111</v>
      </c>
      <c r="P58" s="22"/>
      <c r="Q58" s="21">
        <v>0</v>
      </c>
      <c r="R58" s="20">
        <f>$G58*Q58</f>
        <v>0</v>
      </c>
      <c r="S58" s="20">
        <f>$I58*Q58</f>
        <v>0</v>
      </c>
      <c r="T58" s="22"/>
      <c r="U58" s="21">
        <v>0</v>
      </c>
      <c r="V58" s="20">
        <f>$G58*U58</f>
        <v>0</v>
      </c>
      <c r="W58" s="20">
        <f>$I58*U58</f>
        <v>0</v>
      </c>
      <c r="X58" s="19" t="s">
        <v>95</v>
      </c>
      <c r="Y58" s="21">
        <v>1</v>
      </c>
      <c r="Z58" s="20">
        <f>$G58*Y58</f>
        <v>200</v>
      </c>
      <c r="AA58" s="20">
        <f>$I58*Y58</f>
        <v>111</v>
      </c>
      <c r="AB58" s="19"/>
      <c r="AC58" s="21">
        <v>0</v>
      </c>
      <c r="AD58" s="20">
        <f>$G58*AC58</f>
        <v>0</v>
      </c>
      <c r="AE58" s="20">
        <f>$I58*AC58</f>
        <v>0</v>
      </c>
      <c r="AF58" s="19"/>
      <c r="AG58" s="21">
        <v>0</v>
      </c>
      <c r="AH58" s="20">
        <f>$G58*AG58</f>
        <v>0</v>
      </c>
      <c r="AI58" s="20">
        <f>$I58*AG58</f>
        <v>0</v>
      </c>
      <c r="AJ58" s="19">
        <v>0</v>
      </c>
      <c r="AK58" s="18">
        <f>IF(J58&gt;1,0,1)</f>
        <v>1</v>
      </c>
      <c r="AL58" s="17">
        <f>I58/G58</f>
        <v>0.55500000000000005</v>
      </c>
    </row>
    <row r="59" spans="1:38">
      <c r="A59" s="18">
        <v>58</v>
      </c>
      <c r="B59" s="18" t="s">
        <v>960</v>
      </c>
      <c r="C59" s="18" t="s">
        <v>959</v>
      </c>
      <c r="D59" s="18" t="s">
        <v>19</v>
      </c>
      <c r="E59" s="18" t="s">
        <v>19</v>
      </c>
      <c r="F59" s="25">
        <v>7.9847158679750938E-2</v>
      </c>
      <c r="G59" s="24">
        <v>1493</v>
      </c>
      <c r="H59" s="23">
        <v>0.53050887989428197</v>
      </c>
      <c r="I59" s="24">
        <v>13</v>
      </c>
      <c r="J59" s="23">
        <f>I59/$I$521*1000</f>
        <v>4.2359626713935665E-2</v>
      </c>
      <c r="K59" s="19" t="s">
        <v>366</v>
      </c>
      <c r="L59" s="19" t="s">
        <v>455</v>
      </c>
      <c r="M59" s="21">
        <v>1</v>
      </c>
      <c r="N59" s="20">
        <f>$G59*M59</f>
        <v>1493</v>
      </c>
      <c r="O59" s="20">
        <f>$I59*M59</f>
        <v>13</v>
      </c>
      <c r="P59" s="22"/>
      <c r="Q59" s="21">
        <v>0</v>
      </c>
      <c r="R59" s="20">
        <f>$G59*Q59</f>
        <v>0</v>
      </c>
      <c r="S59" s="20">
        <f>$I59*Q59</f>
        <v>0</v>
      </c>
      <c r="T59" s="22"/>
      <c r="U59" s="21">
        <v>0</v>
      </c>
      <c r="V59" s="20">
        <f>$G59*U59</f>
        <v>0</v>
      </c>
      <c r="W59" s="20">
        <f>$I59*U59</f>
        <v>0</v>
      </c>
      <c r="X59" s="19" t="s">
        <v>95</v>
      </c>
      <c r="Y59" s="21">
        <v>1</v>
      </c>
      <c r="Z59" s="20">
        <f>$G59*Y59</f>
        <v>1493</v>
      </c>
      <c r="AA59" s="20">
        <f>$I59*Y59</f>
        <v>13</v>
      </c>
      <c r="AB59" s="19"/>
      <c r="AC59" s="21">
        <v>0</v>
      </c>
      <c r="AD59" s="20">
        <f>$G59*AC59</f>
        <v>0</v>
      </c>
      <c r="AE59" s="20">
        <f>$I59*AC59</f>
        <v>0</v>
      </c>
      <c r="AF59" s="19"/>
      <c r="AG59" s="21">
        <v>0</v>
      </c>
      <c r="AH59" s="20">
        <f>$G59*AG59</f>
        <v>0</v>
      </c>
      <c r="AI59" s="20">
        <f>$I59*AG59</f>
        <v>0</v>
      </c>
      <c r="AJ59" s="19">
        <v>0</v>
      </c>
      <c r="AK59" s="18">
        <f>IF(J59&gt;1,0,1)</f>
        <v>1</v>
      </c>
      <c r="AL59" s="17">
        <f>I59/G59</f>
        <v>8.7073007367716015E-3</v>
      </c>
    </row>
    <row r="60" spans="1:38">
      <c r="A60" s="18">
        <v>59</v>
      </c>
      <c r="B60" s="18" t="s">
        <v>958</v>
      </c>
      <c r="C60" s="18" t="s">
        <v>957</v>
      </c>
      <c r="D60" s="18" t="s">
        <v>19</v>
      </c>
      <c r="E60" s="18" t="s">
        <v>19</v>
      </c>
      <c r="F60" s="25">
        <v>0.49153174244089437</v>
      </c>
      <c r="G60" s="24">
        <v>597</v>
      </c>
      <c r="H60" s="23">
        <v>0.21213248579831637</v>
      </c>
      <c r="I60" s="24">
        <v>32</v>
      </c>
      <c r="J60" s="23">
        <f>I60/$I$521*1000</f>
        <v>0.10426985037276472</v>
      </c>
      <c r="K60" s="19" t="s">
        <v>366</v>
      </c>
      <c r="L60" s="19" t="s">
        <v>455</v>
      </c>
      <c r="M60" s="21">
        <v>1</v>
      </c>
      <c r="N60" s="20">
        <f>$G60*M60</f>
        <v>597</v>
      </c>
      <c r="O60" s="20">
        <f>$I60*M60</f>
        <v>32</v>
      </c>
      <c r="P60" s="22"/>
      <c r="Q60" s="21">
        <v>0</v>
      </c>
      <c r="R60" s="20">
        <f>$G60*Q60</f>
        <v>0</v>
      </c>
      <c r="S60" s="20">
        <f>$I60*Q60</f>
        <v>0</v>
      </c>
      <c r="T60" s="22"/>
      <c r="U60" s="21">
        <v>0</v>
      </c>
      <c r="V60" s="20">
        <f>$G60*U60</f>
        <v>0</v>
      </c>
      <c r="W60" s="20">
        <f>$I60*U60</f>
        <v>0</v>
      </c>
      <c r="X60" s="19" t="s">
        <v>95</v>
      </c>
      <c r="Y60" s="21">
        <v>1</v>
      </c>
      <c r="Z60" s="20">
        <f>$G60*Y60</f>
        <v>597</v>
      </c>
      <c r="AA60" s="20">
        <f>$I60*Y60</f>
        <v>32</v>
      </c>
      <c r="AB60" s="19"/>
      <c r="AC60" s="21">
        <v>0</v>
      </c>
      <c r="AD60" s="20">
        <f>$G60*AC60</f>
        <v>0</v>
      </c>
      <c r="AE60" s="20">
        <f>$I60*AC60</f>
        <v>0</v>
      </c>
      <c r="AF60" s="19"/>
      <c r="AG60" s="21">
        <v>0</v>
      </c>
      <c r="AH60" s="20">
        <f>$G60*AG60</f>
        <v>0</v>
      </c>
      <c r="AI60" s="20">
        <f>$I60*AG60</f>
        <v>0</v>
      </c>
      <c r="AJ60" s="19">
        <v>0</v>
      </c>
      <c r="AK60" s="18">
        <f>IF(J60&gt;1,0,1)</f>
        <v>1</v>
      </c>
      <c r="AL60" s="17">
        <f>I60/G60</f>
        <v>5.3601340033500838E-2</v>
      </c>
    </row>
    <row r="61" spans="1:38">
      <c r="A61" s="18">
        <v>60</v>
      </c>
      <c r="B61" s="18" t="s">
        <v>956</v>
      </c>
      <c r="C61" s="18" t="s">
        <v>19</v>
      </c>
      <c r="D61" s="18" t="s">
        <v>19</v>
      </c>
      <c r="E61" s="18" t="s">
        <v>19</v>
      </c>
      <c r="F61" s="25">
        <v>0</v>
      </c>
      <c r="G61" s="24">
        <v>75</v>
      </c>
      <c r="H61" s="23">
        <v>2.6649809773657836E-2</v>
      </c>
      <c r="I61" s="24">
        <v>0</v>
      </c>
      <c r="J61" s="23">
        <f>I61/$I$521*1000</f>
        <v>0</v>
      </c>
      <c r="K61" s="19">
        <v>0</v>
      </c>
      <c r="L61" s="19">
        <v>0</v>
      </c>
      <c r="M61" s="21">
        <v>0</v>
      </c>
      <c r="N61" s="20">
        <f>$G61*M61</f>
        <v>0</v>
      </c>
      <c r="O61" s="20">
        <f>$I61*M61</f>
        <v>0</v>
      </c>
      <c r="P61" s="22"/>
      <c r="Q61" s="21">
        <v>0</v>
      </c>
      <c r="R61" s="20">
        <f>$G61*Q61</f>
        <v>0</v>
      </c>
      <c r="S61" s="20">
        <f>$I61*Q61</f>
        <v>0</v>
      </c>
      <c r="T61" s="22"/>
      <c r="U61" s="21">
        <v>0</v>
      </c>
      <c r="V61" s="20">
        <f>$G61*U61</f>
        <v>0</v>
      </c>
      <c r="W61" s="20">
        <f>$I61*U61</f>
        <v>0</v>
      </c>
      <c r="X61" s="19">
        <v>0</v>
      </c>
      <c r="Y61" s="21">
        <v>0</v>
      </c>
      <c r="Z61" s="20">
        <f>$G61*Y61</f>
        <v>0</v>
      </c>
      <c r="AA61" s="20">
        <f>$I61*Y61</f>
        <v>0</v>
      </c>
      <c r="AB61" s="19"/>
      <c r="AC61" s="21">
        <v>0</v>
      </c>
      <c r="AD61" s="20">
        <f>$G61*AC61</f>
        <v>0</v>
      </c>
      <c r="AE61" s="20">
        <f>$I61*AC61</f>
        <v>0</v>
      </c>
      <c r="AF61" s="19"/>
      <c r="AG61" s="21">
        <v>0</v>
      </c>
      <c r="AH61" s="20">
        <f>$G61*AG61</f>
        <v>0</v>
      </c>
      <c r="AI61" s="20">
        <f>$I61*AG61</f>
        <v>0</v>
      </c>
      <c r="AJ61" s="19">
        <v>0</v>
      </c>
      <c r="AK61" s="18">
        <f>IF(J61&gt;1,0,1)</f>
        <v>1</v>
      </c>
      <c r="AL61" s="17">
        <f>I61/G61</f>
        <v>0</v>
      </c>
    </row>
    <row r="62" spans="1:38">
      <c r="A62" s="18">
        <v>61</v>
      </c>
      <c r="B62" s="18" t="s">
        <v>955</v>
      </c>
      <c r="C62" s="18" t="s">
        <v>954</v>
      </c>
      <c r="D62" s="18" t="s">
        <v>19</v>
      </c>
      <c r="E62" s="18" t="s">
        <v>19</v>
      </c>
      <c r="F62" s="25">
        <v>1.8538909311015317</v>
      </c>
      <c r="G62" s="24">
        <v>831</v>
      </c>
      <c r="H62" s="23">
        <v>0.29527989229212881</v>
      </c>
      <c r="I62" s="24">
        <v>168</v>
      </c>
      <c r="J62" s="23">
        <f>I62/$I$521*1000</f>
        <v>0.54741671445701467</v>
      </c>
      <c r="K62" s="19" t="s">
        <v>366</v>
      </c>
      <c r="L62" s="19" t="s">
        <v>455</v>
      </c>
      <c r="M62" s="21">
        <v>1</v>
      </c>
      <c r="N62" s="20">
        <f>$G62*M62</f>
        <v>831</v>
      </c>
      <c r="O62" s="20">
        <f>$I62*M62</f>
        <v>168</v>
      </c>
      <c r="P62" s="22"/>
      <c r="Q62" s="21">
        <v>0</v>
      </c>
      <c r="R62" s="20">
        <f>$G62*Q62</f>
        <v>0</v>
      </c>
      <c r="S62" s="20">
        <f>$I62*Q62</f>
        <v>0</v>
      </c>
      <c r="T62" s="22"/>
      <c r="U62" s="21">
        <v>0</v>
      </c>
      <c r="V62" s="20">
        <f>$G62*U62</f>
        <v>0</v>
      </c>
      <c r="W62" s="20">
        <f>$I62*U62</f>
        <v>0</v>
      </c>
      <c r="X62" s="19" t="s">
        <v>95</v>
      </c>
      <c r="Y62" s="21">
        <v>1</v>
      </c>
      <c r="Z62" s="20">
        <f>$G62*Y62</f>
        <v>831</v>
      </c>
      <c r="AA62" s="20">
        <f>$I62*Y62</f>
        <v>168</v>
      </c>
      <c r="AB62" s="19"/>
      <c r="AC62" s="21">
        <v>0</v>
      </c>
      <c r="AD62" s="20">
        <f>$G62*AC62</f>
        <v>0</v>
      </c>
      <c r="AE62" s="20">
        <f>$I62*AC62</f>
        <v>0</v>
      </c>
      <c r="AF62" s="19"/>
      <c r="AG62" s="21">
        <v>0</v>
      </c>
      <c r="AH62" s="20">
        <f>$G62*AG62</f>
        <v>0</v>
      </c>
      <c r="AI62" s="20">
        <f>$I62*AG62</f>
        <v>0</v>
      </c>
      <c r="AJ62" s="19">
        <v>0</v>
      </c>
      <c r="AK62" s="18">
        <f>IF(J62&gt;1,0,1)</f>
        <v>1</v>
      </c>
      <c r="AL62" s="17">
        <f>I62/G62</f>
        <v>0.20216606498194944</v>
      </c>
    </row>
    <row r="63" spans="1:38">
      <c r="A63" s="18">
        <v>62</v>
      </c>
      <c r="B63" s="18" t="s">
        <v>953</v>
      </c>
      <c r="C63" s="18" t="s">
        <v>952</v>
      </c>
      <c r="D63" s="18" t="s">
        <v>19</v>
      </c>
      <c r="E63" s="18" t="s">
        <v>19</v>
      </c>
      <c r="F63" s="25">
        <v>1.1875881038472025</v>
      </c>
      <c r="G63" s="24">
        <v>4494</v>
      </c>
      <c r="H63" s="23">
        <v>1.5968566016375776</v>
      </c>
      <c r="I63" s="24">
        <v>582</v>
      </c>
      <c r="J63" s="23">
        <f>I63/$I$521*1000</f>
        <v>1.8964079036546582</v>
      </c>
      <c r="K63" s="19" t="s">
        <v>366</v>
      </c>
      <c r="L63" s="19" t="s">
        <v>455</v>
      </c>
      <c r="M63" s="21">
        <v>1</v>
      </c>
      <c r="N63" s="20">
        <f>$G63*M63</f>
        <v>4494</v>
      </c>
      <c r="O63" s="20">
        <f>$I63*M63</f>
        <v>582</v>
      </c>
      <c r="P63" s="22"/>
      <c r="Q63" s="21">
        <v>0</v>
      </c>
      <c r="R63" s="20">
        <f>$G63*Q63</f>
        <v>0</v>
      </c>
      <c r="S63" s="20">
        <f>$I63*Q63</f>
        <v>0</v>
      </c>
      <c r="T63" s="22"/>
      <c r="U63" s="21">
        <v>0</v>
      </c>
      <c r="V63" s="20">
        <f>$G63*U63</f>
        <v>0</v>
      </c>
      <c r="W63" s="20">
        <f>$I63*U63</f>
        <v>0</v>
      </c>
      <c r="X63" s="19" t="s">
        <v>95</v>
      </c>
      <c r="Y63" s="21">
        <v>1</v>
      </c>
      <c r="Z63" s="20">
        <f>$G63*Y63</f>
        <v>4494</v>
      </c>
      <c r="AA63" s="20">
        <f>$I63*Y63</f>
        <v>582</v>
      </c>
      <c r="AB63" s="19"/>
      <c r="AC63" s="21">
        <v>0</v>
      </c>
      <c r="AD63" s="20">
        <f>$G63*AC63</f>
        <v>0</v>
      </c>
      <c r="AE63" s="20">
        <f>$I63*AC63</f>
        <v>0</v>
      </c>
      <c r="AF63" s="19"/>
      <c r="AG63" s="21">
        <v>0</v>
      </c>
      <c r="AH63" s="20">
        <f>$G63*AG63</f>
        <v>0</v>
      </c>
      <c r="AI63" s="20">
        <f>$I63*AG63</f>
        <v>0</v>
      </c>
      <c r="AJ63" s="19">
        <v>0</v>
      </c>
      <c r="AK63" s="18">
        <f>IF(J63&gt;1,0,1)</f>
        <v>0</v>
      </c>
      <c r="AL63" s="17">
        <f>I63/G63</f>
        <v>0.12950600801068091</v>
      </c>
    </row>
    <row r="64" spans="1:38">
      <c r="A64" s="18">
        <v>63</v>
      </c>
      <c r="B64" s="18" t="s">
        <v>951</v>
      </c>
      <c r="C64" s="18" t="s">
        <v>950</v>
      </c>
      <c r="D64" s="18" t="s">
        <v>19</v>
      </c>
      <c r="E64" s="18" t="s">
        <v>19</v>
      </c>
      <c r="F64" s="25">
        <v>1.1076011281396472</v>
      </c>
      <c r="G64" s="24">
        <v>60654</v>
      </c>
      <c r="H64" s="23">
        <v>21.552234160152565</v>
      </c>
      <c r="I64" s="24">
        <v>7326</v>
      </c>
      <c r="J64" s="23">
        <f>I64/$I$521*1000</f>
        <v>23.871278869714821</v>
      </c>
      <c r="K64" s="19" t="s">
        <v>366</v>
      </c>
      <c r="L64" s="19" t="s">
        <v>455</v>
      </c>
      <c r="M64" s="21">
        <v>1</v>
      </c>
      <c r="N64" s="20">
        <f>$G64*M64</f>
        <v>60654</v>
      </c>
      <c r="O64" s="20">
        <f>$I64*M64</f>
        <v>7326</v>
      </c>
      <c r="P64" s="22"/>
      <c r="Q64" s="21">
        <v>0</v>
      </c>
      <c r="R64" s="20">
        <f>$G64*Q64</f>
        <v>0</v>
      </c>
      <c r="S64" s="20">
        <f>$I64*Q64</f>
        <v>0</v>
      </c>
      <c r="T64" s="22"/>
      <c r="U64" s="21">
        <v>0</v>
      </c>
      <c r="V64" s="20">
        <f>$G64*U64</f>
        <v>0</v>
      </c>
      <c r="W64" s="20">
        <f>$I64*U64</f>
        <v>0</v>
      </c>
      <c r="X64" s="19" t="s">
        <v>95</v>
      </c>
      <c r="Y64" s="21">
        <v>1</v>
      </c>
      <c r="Z64" s="20">
        <f>$G64*Y64</f>
        <v>60654</v>
      </c>
      <c r="AA64" s="20">
        <f>$I64*Y64</f>
        <v>7326</v>
      </c>
      <c r="AB64" s="19"/>
      <c r="AC64" s="21">
        <v>0</v>
      </c>
      <c r="AD64" s="20">
        <f>$G64*AC64</f>
        <v>0</v>
      </c>
      <c r="AE64" s="20">
        <f>$I64*AC64</f>
        <v>0</v>
      </c>
      <c r="AF64" s="19"/>
      <c r="AG64" s="21">
        <v>0</v>
      </c>
      <c r="AH64" s="20">
        <f>$G64*AG64</f>
        <v>0</v>
      </c>
      <c r="AI64" s="20">
        <f>$I64*AG64</f>
        <v>0</v>
      </c>
      <c r="AJ64" s="19">
        <v>0</v>
      </c>
      <c r="AK64" s="18">
        <f>IF(J64&gt;1,0,1)</f>
        <v>0</v>
      </c>
      <c r="AL64" s="17">
        <f>I64/G64</f>
        <v>0.12078346028291621</v>
      </c>
    </row>
    <row r="65" spans="1:38">
      <c r="A65" s="18">
        <v>64</v>
      </c>
      <c r="B65" s="18" t="s">
        <v>949</v>
      </c>
      <c r="C65" s="18" t="s">
        <v>948</v>
      </c>
      <c r="D65" s="18" t="s">
        <v>19</v>
      </c>
      <c r="E65" s="18" t="s">
        <v>19</v>
      </c>
      <c r="F65" s="25">
        <v>1.6339685114701725</v>
      </c>
      <c r="G65" s="24">
        <v>2026</v>
      </c>
      <c r="H65" s="23">
        <v>0.71990019468574362</v>
      </c>
      <c r="I65" s="24">
        <v>361</v>
      </c>
      <c r="J65" s="23">
        <f>I65/$I$521*1000</f>
        <v>1.176294249517752</v>
      </c>
      <c r="K65" s="19" t="s">
        <v>366</v>
      </c>
      <c r="L65" s="19" t="s">
        <v>455</v>
      </c>
      <c r="M65" s="21">
        <v>1</v>
      </c>
      <c r="N65" s="20">
        <f>$G65*M65</f>
        <v>2026</v>
      </c>
      <c r="O65" s="20">
        <f>$I65*M65</f>
        <v>361</v>
      </c>
      <c r="P65" s="22"/>
      <c r="Q65" s="21">
        <v>0</v>
      </c>
      <c r="R65" s="20">
        <f>$G65*Q65</f>
        <v>0</v>
      </c>
      <c r="S65" s="20">
        <f>$I65*Q65</f>
        <v>0</v>
      </c>
      <c r="T65" s="22"/>
      <c r="U65" s="21">
        <v>0</v>
      </c>
      <c r="V65" s="20">
        <f>$G65*U65</f>
        <v>0</v>
      </c>
      <c r="W65" s="20">
        <f>$I65*U65</f>
        <v>0</v>
      </c>
      <c r="X65" s="19" t="s">
        <v>95</v>
      </c>
      <c r="Y65" s="21">
        <v>1</v>
      </c>
      <c r="Z65" s="20">
        <f>$G65*Y65</f>
        <v>2026</v>
      </c>
      <c r="AA65" s="20">
        <f>$I65*Y65</f>
        <v>361</v>
      </c>
      <c r="AB65" s="19"/>
      <c r="AC65" s="21">
        <v>0</v>
      </c>
      <c r="AD65" s="20">
        <f>$G65*AC65</f>
        <v>0</v>
      </c>
      <c r="AE65" s="20">
        <f>$I65*AC65</f>
        <v>0</v>
      </c>
      <c r="AF65" s="19"/>
      <c r="AG65" s="21">
        <v>0</v>
      </c>
      <c r="AH65" s="20">
        <f>$G65*AG65</f>
        <v>0</v>
      </c>
      <c r="AI65" s="20">
        <f>$I65*AG65</f>
        <v>0</v>
      </c>
      <c r="AJ65" s="19">
        <v>0</v>
      </c>
      <c r="AK65" s="18">
        <f>IF(J65&gt;1,0,1)</f>
        <v>0</v>
      </c>
      <c r="AL65" s="17">
        <f>I65/G65</f>
        <v>0.17818361303060218</v>
      </c>
    </row>
    <row r="66" spans="1:38">
      <c r="A66" s="18">
        <v>65</v>
      </c>
      <c r="B66" s="18" t="s">
        <v>947</v>
      </c>
      <c r="C66" s="18" t="s">
        <v>946</v>
      </c>
      <c r="D66" s="18" t="s">
        <v>19</v>
      </c>
      <c r="E66" s="18" t="s">
        <v>19</v>
      </c>
      <c r="F66" s="25">
        <v>0.14239346381852383</v>
      </c>
      <c r="G66" s="24">
        <v>4830</v>
      </c>
      <c r="H66" s="23">
        <v>1.7162477494235646</v>
      </c>
      <c r="I66" s="24">
        <v>75</v>
      </c>
      <c r="J66" s="23">
        <f>I66/$I$521*1000</f>
        <v>0.2443824618111673</v>
      </c>
      <c r="K66" s="19" t="s">
        <v>366</v>
      </c>
      <c r="L66" s="19" t="s">
        <v>455</v>
      </c>
      <c r="M66" s="21">
        <v>1</v>
      </c>
      <c r="N66" s="20">
        <f>$G66*M66</f>
        <v>4830</v>
      </c>
      <c r="O66" s="20">
        <f>$I66*M66</f>
        <v>75</v>
      </c>
      <c r="P66" s="22"/>
      <c r="Q66" s="21">
        <v>0</v>
      </c>
      <c r="R66" s="20">
        <f>$G66*Q66</f>
        <v>0</v>
      </c>
      <c r="S66" s="20">
        <f>$I66*Q66</f>
        <v>0</v>
      </c>
      <c r="T66" s="22"/>
      <c r="U66" s="21">
        <v>0</v>
      </c>
      <c r="V66" s="20">
        <f>$G66*U66</f>
        <v>0</v>
      </c>
      <c r="W66" s="20">
        <f>$I66*U66</f>
        <v>0</v>
      </c>
      <c r="X66" s="19" t="s">
        <v>95</v>
      </c>
      <c r="Y66" s="21">
        <v>1</v>
      </c>
      <c r="Z66" s="20">
        <f>$G66*Y66</f>
        <v>4830</v>
      </c>
      <c r="AA66" s="20">
        <f>$I66*Y66</f>
        <v>75</v>
      </c>
      <c r="AB66" s="19"/>
      <c r="AC66" s="21">
        <v>0</v>
      </c>
      <c r="AD66" s="20">
        <f>$G66*AC66</f>
        <v>0</v>
      </c>
      <c r="AE66" s="20">
        <f>$I66*AC66</f>
        <v>0</v>
      </c>
      <c r="AF66" s="19"/>
      <c r="AG66" s="21">
        <v>0</v>
      </c>
      <c r="AH66" s="20">
        <f>$G66*AG66</f>
        <v>0</v>
      </c>
      <c r="AI66" s="20">
        <f>$I66*AG66</f>
        <v>0</v>
      </c>
      <c r="AJ66" s="19">
        <v>0</v>
      </c>
      <c r="AK66" s="18">
        <f>IF(J66&gt;1,0,1)</f>
        <v>1</v>
      </c>
      <c r="AL66" s="17">
        <f>I66/G66</f>
        <v>1.5527950310559006E-2</v>
      </c>
    </row>
    <row r="67" spans="1:38">
      <c r="A67" s="18">
        <v>66</v>
      </c>
      <c r="B67" s="18" t="s">
        <v>945</v>
      </c>
      <c r="C67" s="18" t="s">
        <v>944</v>
      </c>
      <c r="D67" s="18" t="s">
        <v>19</v>
      </c>
      <c r="E67" s="18" t="s">
        <v>19</v>
      </c>
      <c r="F67" s="25">
        <v>0.22987236388135007</v>
      </c>
      <c r="G67" s="24">
        <v>2593</v>
      </c>
      <c r="H67" s="23">
        <v>0.92137275657459694</v>
      </c>
      <c r="I67" s="24">
        <v>65</v>
      </c>
      <c r="J67" s="23">
        <f>I67/$I$521*1000</f>
        <v>0.2117981335696783</v>
      </c>
      <c r="K67" s="19" t="s">
        <v>366</v>
      </c>
      <c r="L67" s="19" t="s">
        <v>149</v>
      </c>
      <c r="M67" s="21">
        <v>1</v>
      </c>
      <c r="N67" s="20">
        <f>$G67*M67</f>
        <v>2593</v>
      </c>
      <c r="O67" s="20">
        <f>$I67*M67</f>
        <v>65</v>
      </c>
      <c r="P67" s="22"/>
      <c r="Q67" s="21">
        <v>0</v>
      </c>
      <c r="R67" s="20">
        <f>$G67*Q67</f>
        <v>0</v>
      </c>
      <c r="S67" s="20">
        <f>$I67*Q67</f>
        <v>0</v>
      </c>
      <c r="T67" s="22"/>
      <c r="U67" s="21">
        <v>0</v>
      </c>
      <c r="V67" s="20">
        <f>$G67*U67</f>
        <v>0</v>
      </c>
      <c r="W67" s="20">
        <f>$I67*U67</f>
        <v>0</v>
      </c>
      <c r="X67" s="19" t="s">
        <v>47</v>
      </c>
      <c r="Y67" s="21">
        <v>1</v>
      </c>
      <c r="Z67" s="20">
        <f>$G67*Y67</f>
        <v>2593</v>
      </c>
      <c r="AA67" s="20">
        <f>$I67*Y67</f>
        <v>65</v>
      </c>
      <c r="AB67" s="19"/>
      <c r="AC67" s="21">
        <v>0</v>
      </c>
      <c r="AD67" s="20">
        <f>$G67*AC67</f>
        <v>0</v>
      </c>
      <c r="AE67" s="20">
        <f>$I67*AC67</f>
        <v>0</v>
      </c>
      <c r="AF67" s="19"/>
      <c r="AG67" s="21">
        <v>0</v>
      </c>
      <c r="AH67" s="20">
        <f>$G67*AG67</f>
        <v>0</v>
      </c>
      <c r="AI67" s="20">
        <f>$I67*AG67</f>
        <v>0</v>
      </c>
      <c r="AJ67" s="19">
        <v>0</v>
      </c>
      <c r="AK67" s="18">
        <f>IF(J67&gt;1,0,1)</f>
        <v>1</v>
      </c>
      <c r="AL67" s="17">
        <f>I67/G67</f>
        <v>2.5067489394523718E-2</v>
      </c>
    </row>
    <row r="68" spans="1:38">
      <c r="A68" s="18">
        <v>67</v>
      </c>
      <c r="B68" s="18" t="s">
        <v>943</v>
      </c>
      <c r="C68" s="18" t="s">
        <v>942</v>
      </c>
      <c r="D68" s="18" t="s">
        <v>19</v>
      </c>
      <c r="E68" s="18" t="s">
        <v>19</v>
      </c>
      <c r="F68" s="25">
        <v>0.3248974431617242</v>
      </c>
      <c r="G68" s="24">
        <v>2512</v>
      </c>
      <c r="H68" s="23">
        <v>0.89259096201904642</v>
      </c>
      <c r="I68" s="24">
        <v>89</v>
      </c>
      <c r="J68" s="23">
        <f>I68/$I$521*1000</f>
        <v>0.29000052134925186</v>
      </c>
      <c r="K68" s="19" t="s">
        <v>366</v>
      </c>
      <c r="L68" s="19" t="s">
        <v>455</v>
      </c>
      <c r="M68" s="21">
        <v>1</v>
      </c>
      <c r="N68" s="20">
        <f>$G68*M68</f>
        <v>2512</v>
      </c>
      <c r="O68" s="20">
        <f>$I68*M68</f>
        <v>89</v>
      </c>
      <c r="P68" s="22"/>
      <c r="Q68" s="21">
        <v>0</v>
      </c>
      <c r="R68" s="20">
        <f>$G68*Q68</f>
        <v>0</v>
      </c>
      <c r="S68" s="20">
        <f>$I68*Q68</f>
        <v>0</v>
      </c>
      <c r="T68" s="22"/>
      <c r="U68" s="21">
        <v>0</v>
      </c>
      <c r="V68" s="20">
        <f>$G68*U68</f>
        <v>0</v>
      </c>
      <c r="W68" s="20">
        <f>$I68*U68</f>
        <v>0</v>
      </c>
      <c r="X68" s="19" t="s">
        <v>95</v>
      </c>
      <c r="Y68" s="21">
        <v>1</v>
      </c>
      <c r="Z68" s="20">
        <f>$G68*Y68</f>
        <v>2512</v>
      </c>
      <c r="AA68" s="20">
        <f>$I68*Y68</f>
        <v>89</v>
      </c>
      <c r="AB68" s="19"/>
      <c r="AC68" s="21">
        <v>0</v>
      </c>
      <c r="AD68" s="20">
        <f>$G68*AC68</f>
        <v>0</v>
      </c>
      <c r="AE68" s="20">
        <f>$I68*AC68</f>
        <v>0</v>
      </c>
      <c r="AF68" s="19"/>
      <c r="AG68" s="21">
        <v>0</v>
      </c>
      <c r="AH68" s="20">
        <f>$G68*AG68</f>
        <v>0</v>
      </c>
      <c r="AI68" s="20">
        <f>$I68*AG68</f>
        <v>0</v>
      </c>
      <c r="AJ68" s="19">
        <v>0</v>
      </c>
      <c r="AK68" s="18">
        <f>IF(J68&gt;1,0,1)</f>
        <v>1</v>
      </c>
      <c r="AL68" s="17">
        <f>I68/G68</f>
        <v>3.5429936305732483E-2</v>
      </c>
    </row>
    <row r="69" spans="1:38">
      <c r="A69" s="18">
        <v>68</v>
      </c>
      <c r="B69" s="18" t="s">
        <v>941</v>
      </c>
      <c r="C69" s="18" t="s">
        <v>940</v>
      </c>
      <c r="D69" s="18" t="s">
        <v>19</v>
      </c>
      <c r="E69" s="18" t="s">
        <v>19</v>
      </c>
      <c r="F69" s="25">
        <v>0.6610748403574801</v>
      </c>
      <c r="G69" s="24">
        <v>1512</v>
      </c>
      <c r="H69" s="23">
        <v>0.53726016503694196</v>
      </c>
      <c r="I69" s="24">
        <v>109</v>
      </c>
      <c r="J69" s="23">
        <f>I69/$I$521*1000</f>
        <v>0.35516917783222979</v>
      </c>
      <c r="K69" s="19" t="s">
        <v>366</v>
      </c>
      <c r="L69" s="19" t="s">
        <v>455</v>
      </c>
      <c r="M69" s="21">
        <v>1</v>
      </c>
      <c r="N69" s="20">
        <f>$G69*M69</f>
        <v>1512</v>
      </c>
      <c r="O69" s="20">
        <f>$I69*M69</f>
        <v>109</v>
      </c>
      <c r="P69" s="22"/>
      <c r="Q69" s="21">
        <v>0</v>
      </c>
      <c r="R69" s="20">
        <f>$G69*Q69</f>
        <v>0</v>
      </c>
      <c r="S69" s="20">
        <f>$I69*Q69</f>
        <v>0</v>
      </c>
      <c r="T69" s="22"/>
      <c r="U69" s="21">
        <v>0</v>
      </c>
      <c r="V69" s="20">
        <f>$G69*U69</f>
        <v>0</v>
      </c>
      <c r="W69" s="20">
        <f>$I69*U69</f>
        <v>0</v>
      </c>
      <c r="X69" s="19" t="s">
        <v>95</v>
      </c>
      <c r="Y69" s="21">
        <v>1</v>
      </c>
      <c r="Z69" s="20">
        <f>$G69*Y69</f>
        <v>1512</v>
      </c>
      <c r="AA69" s="20">
        <f>$I69*Y69</f>
        <v>109</v>
      </c>
      <c r="AB69" s="19"/>
      <c r="AC69" s="21">
        <v>0</v>
      </c>
      <c r="AD69" s="20">
        <f>$G69*AC69</f>
        <v>0</v>
      </c>
      <c r="AE69" s="20">
        <f>$I69*AC69</f>
        <v>0</v>
      </c>
      <c r="AF69" s="19"/>
      <c r="AG69" s="21">
        <v>0</v>
      </c>
      <c r="AH69" s="20">
        <f>$G69*AG69</f>
        <v>0</v>
      </c>
      <c r="AI69" s="20">
        <f>$I69*AG69</f>
        <v>0</v>
      </c>
      <c r="AJ69" s="19" t="s">
        <v>939</v>
      </c>
      <c r="AK69" s="18">
        <f>IF(J69&gt;1,0,1)</f>
        <v>1</v>
      </c>
      <c r="AL69" s="17">
        <f>I69/G69</f>
        <v>7.2089947089947093E-2</v>
      </c>
    </row>
    <row r="70" spans="1:38">
      <c r="A70" s="18">
        <v>69</v>
      </c>
      <c r="B70" s="18" t="s">
        <v>938</v>
      </c>
      <c r="C70" s="18" t="s">
        <v>937</v>
      </c>
      <c r="D70" s="18" t="s">
        <v>19</v>
      </c>
      <c r="E70" s="18" t="s">
        <v>19</v>
      </c>
      <c r="F70" s="25">
        <v>0.58606151950571383</v>
      </c>
      <c r="G70" s="24">
        <v>798</v>
      </c>
      <c r="H70" s="23">
        <v>0.28355397599171939</v>
      </c>
      <c r="I70" s="24">
        <v>51</v>
      </c>
      <c r="J70" s="23">
        <f>I70/$I$521*1000</f>
        <v>0.16618007403159377</v>
      </c>
      <c r="K70" s="19" t="s">
        <v>366</v>
      </c>
      <c r="L70" s="19" t="s">
        <v>455</v>
      </c>
      <c r="M70" s="21">
        <v>1</v>
      </c>
      <c r="N70" s="20">
        <f>$G70*M70</f>
        <v>798</v>
      </c>
      <c r="O70" s="20">
        <f>$I70*M70</f>
        <v>51</v>
      </c>
      <c r="P70" s="22"/>
      <c r="Q70" s="21">
        <v>0</v>
      </c>
      <c r="R70" s="20">
        <f>$G70*Q70</f>
        <v>0</v>
      </c>
      <c r="S70" s="20">
        <f>$I70*Q70</f>
        <v>0</v>
      </c>
      <c r="T70" s="22"/>
      <c r="U70" s="21">
        <v>0</v>
      </c>
      <c r="V70" s="20">
        <f>$G70*U70</f>
        <v>0</v>
      </c>
      <c r="W70" s="20">
        <f>$I70*U70</f>
        <v>0</v>
      </c>
      <c r="X70" s="19" t="s">
        <v>95</v>
      </c>
      <c r="Y70" s="21">
        <v>1</v>
      </c>
      <c r="Z70" s="20">
        <f>$G70*Y70</f>
        <v>798</v>
      </c>
      <c r="AA70" s="20">
        <f>$I70*Y70</f>
        <v>51</v>
      </c>
      <c r="AB70" s="19"/>
      <c r="AC70" s="21">
        <v>0</v>
      </c>
      <c r="AD70" s="20">
        <f>$G70*AC70</f>
        <v>0</v>
      </c>
      <c r="AE70" s="20">
        <f>$I70*AC70</f>
        <v>0</v>
      </c>
      <c r="AF70" s="19"/>
      <c r="AG70" s="21">
        <v>0</v>
      </c>
      <c r="AH70" s="20">
        <f>$G70*AG70</f>
        <v>0</v>
      </c>
      <c r="AI70" s="20">
        <f>$I70*AG70</f>
        <v>0</v>
      </c>
      <c r="AJ70" s="19">
        <v>0</v>
      </c>
      <c r="AK70" s="18">
        <f>IF(J70&gt;1,0,1)</f>
        <v>1</v>
      </c>
      <c r="AL70" s="17">
        <f>I70/G70</f>
        <v>6.3909774436090222E-2</v>
      </c>
    </row>
    <row r="71" spans="1:38">
      <c r="A71" s="18">
        <v>70</v>
      </c>
      <c r="B71" s="18" t="s">
        <v>936</v>
      </c>
      <c r="C71" s="18" t="s">
        <v>935</v>
      </c>
      <c r="D71" s="18" t="s">
        <v>19</v>
      </c>
      <c r="E71" s="18" t="s">
        <v>19</v>
      </c>
      <c r="F71" s="25">
        <v>2.1484156019271072</v>
      </c>
      <c r="G71" s="24">
        <v>3086</v>
      </c>
      <c r="H71" s="23">
        <v>1.0965508394867745</v>
      </c>
      <c r="I71" s="24">
        <v>723</v>
      </c>
      <c r="J71" s="23">
        <f>I71/$I$521*1000</f>
        <v>2.3558469318596527</v>
      </c>
      <c r="K71" s="19" t="s">
        <v>366</v>
      </c>
      <c r="L71" s="19" t="s">
        <v>455</v>
      </c>
      <c r="M71" s="21">
        <v>1</v>
      </c>
      <c r="N71" s="20">
        <f>$G71*M71</f>
        <v>3086</v>
      </c>
      <c r="O71" s="20">
        <f>$I71*M71</f>
        <v>723</v>
      </c>
      <c r="P71" s="22"/>
      <c r="Q71" s="21">
        <v>0</v>
      </c>
      <c r="R71" s="20">
        <f>$G71*Q71</f>
        <v>0</v>
      </c>
      <c r="S71" s="20">
        <f>$I71*Q71</f>
        <v>0</v>
      </c>
      <c r="T71" s="22"/>
      <c r="U71" s="21">
        <v>0</v>
      </c>
      <c r="V71" s="20">
        <f>$G71*U71</f>
        <v>0</v>
      </c>
      <c r="W71" s="20">
        <f>$I71*U71</f>
        <v>0</v>
      </c>
      <c r="X71" s="19" t="s">
        <v>95</v>
      </c>
      <c r="Y71" s="21">
        <v>1</v>
      </c>
      <c r="Z71" s="20">
        <f>$G71*Y71</f>
        <v>3086</v>
      </c>
      <c r="AA71" s="20">
        <f>$I71*Y71</f>
        <v>723</v>
      </c>
      <c r="AB71" s="19"/>
      <c r="AC71" s="21">
        <v>0</v>
      </c>
      <c r="AD71" s="20">
        <f>$G71*AC71</f>
        <v>0</v>
      </c>
      <c r="AE71" s="20">
        <f>$I71*AC71</f>
        <v>0</v>
      </c>
      <c r="AF71" s="19"/>
      <c r="AG71" s="21">
        <v>0</v>
      </c>
      <c r="AH71" s="20">
        <f>$G71*AG71</f>
        <v>0</v>
      </c>
      <c r="AI71" s="20">
        <f>$I71*AG71</f>
        <v>0</v>
      </c>
      <c r="AJ71" s="19">
        <v>0</v>
      </c>
      <c r="AK71" s="18">
        <f>IF(J71&gt;1,0,1)</f>
        <v>0</v>
      </c>
      <c r="AL71" s="17">
        <f>I71/G71</f>
        <v>0.23428386260531434</v>
      </c>
    </row>
    <row r="72" spans="1:38">
      <c r="A72" s="18">
        <v>71</v>
      </c>
      <c r="B72" s="18" t="s">
        <v>934</v>
      </c>
      <c r="C72" s="18" t="s">
        <v>19</v>
      </c>
      <c r="D72" s="18" t="s">
        <v>19</v>
      </c>
      <c r="E72" s="18" t="s">
        <v>19</v>
      </c>
      <c r="F72" s="25">
        <v>0</v>
      </c>
      <c r="G72" s="24">
        <v>28</v>
      </c>
      <c r="H72" s="23">
        <v>9.949262315498926E-3</v>
      </c>
      <c r="I72" s="24">
        <v>0</v>
      </c>
      <c r="J72" s="23">
        <f>I72/$I$521*1000</f>
        <v>0</v>
      </c>
      <c r="K72" s="19">
        <v>0</v>
      </c>
      <c r="L72" s="19">
        <v>0</v>
      </c>
      <c r="M72" s="21">
        <v>0</v>
      </c>
      <c r="N72" s="20">
        <f>$G72*M72</f>
        <v>0</v>
      </c>
      <c r="O72" s="20">
        <f>$I72*M72</f>
        <v>0</v>
      </c>
      <c r="P72" s="22"/>
      <c r="Q72" s="21">
        <v>0</v>
      </c>
      <c r="R72" s="20">
        <f>$G72*Q72</f>
        <v>0</v>
      </c>
      <c r="S72" s="20">
        <f>$I72*Q72</f>
        <v>0</v>
      </c>
      <c r="T72" s="22"/>
      <c r="U72" s="21">
        <v>0</v>
      </c>
      <c r="V72" s="20">
        <f>$G72*U72</f>
        <v>0</v>
      </c>
      <c r="W72" s="20">
        <f>$I72*U72</f>
        <v>0</v>
      </c>
      <c r="X72" s="19">
        <v>0</v>
      </c>
      <c r="Y72" s="21">
        <v>0</v>
      </c>
      <c r="Z72" s="20">
        <f>$G72*Y72</f>
        <v>0</v>
      </c>
      <c r="AA72" s="20">
        <f>$I72*Y72</f>
        <v>0</v>
      </c>
      <c r="AB72" s="19"/>
      <c r="AC72" s="21">
        <v>0</v>
      </c>
      <c r="AD72" s="20">
        <f>$G72*AC72</f>
        <v>0</v>
      </c>
      <c r="AE72" s="20">
        <f>$I72*AC72</f>
        <v>0</v>
      </c>
      <c r="AF72" s="19"/>
      <c r="AG72" s="21">
        <v>0</v>
      </c>
      <c r="AH72" s="20">
        <f>$G72*AG72</f>
        <v>0</v>
      </c>
      <c r="AI72" s="20">
        <f>$I72*AG72</f>
        <v>0</v>
      </c>
      <c r="AJ72" s="19">
        <v>0</v>
      </c>
      <c r="AK72" s="18">
        <f>IF(J72&gt;1,0,1)</f>
        <v>1</v>
      </c>
      <c r="AL72" s="17">
        <f>I72/G72</f>
        <v>0</v>
      </c>
    </row>
    <row r="73" spans="1:38">
      <c r="A73" s="18">
        <v>72</v>
      </c>
      <c r="B73" s="18" t="s">
        <v>933</v>
      </c>
      <c r="C73" s="18" t="s">
        <v>19</v>
      </c>
      <c r="D73" s="18" t="s">
        <v>19</v>
      </c>
      <c r="E73" s="18" t="s">
        <v>19</v>
      </c>
      <c r="F73" s="25">
        <v>0</v>
      </c>
      <c r="G73" s="24">
        <v>57</v>
      </c>
      <c r="H73" s="23">
        <v>2.0253855427979955E-2</v>
      </c>
      <c r="I73" s="24">
        <v>0</v>
      </c>
      <c r="J73" s="23">
        <f>I73/$I$521*1000</f>
        <v>0</v>
      </c>
      <c r="K73" s="19">
        <v>0</v>
      </c>
      <c r="L73" s="19">
        <v>0</v>
      </c>
      <c r="M73" s="21">
        <v>0</v>
      </c>
      <c r="N73" s="20">
        <f>$G73*M73</f>
        <v>0</v>
      </c>
      <c r="O73" s="20">
        <f>$I73*M73</f>
        <v>0</v>
      </c>
      <c r="P73" s="22"/>
      <c r="Q73" s="21">
        <v>0</v>
      </c>
      <c r="R73" s="20">
        <f>$G73*Q73</f>
        <v>0</v>
      </c>
      <c r="S73" s="20">
        <f>$I73*Q73</f>
        <v>0</v>
      </c>
      <c r="T73" s="22"/>
      <c r="U73" s="21">
        <v>0</v>
      </c>
      <c r="V73" s="20">
        <f>$G73*U73</f>
        <v>0</v>
      </c>
      <c r="W73" s="20">
        <f>$I73*U73</f>
        <v>0</v>
      </c>
      <c r="X73" s="19">
        <v>0</v>
      </c>
      <c r="Y73" s="21">
        <v>0</v>
      </c>
      <c r="Z73" s="20">
        <f>$G73*Y73</f>
        <v>0</v>
      </c>
      <c r="AA73" s="20">
        <f>$I73*Y73</f>
        <v>0</v>
      </c>
      <c r="AB73" s="19"/>
      <c r="AC73" s="21">
        <v>0</v>
      </c>
      <c r="AD73" s="20">
        <f>$G73*AC73</f>
        <v>0</v>
      </c>
      <c r="AE73" s="20">
        <f>$I73*AC73</f>
        <v>0</v>
      </c>
      <c r="AF73" s="19"/>
      <c r="AG73" s="21">
        <v>0</v>
      </c>
      <c r="AH73" s="20">
        <f>$G73*AG73</f>
        <v>0</v>
      </c>
      <c r="AI73" s="20">
        <f>$I73*AG73</f>
        <v>0</v>
      </c>
      <c r="AJ73" s="19">
        <v>0</v>
      </c>
      <c r="AK73" s="18">
        <f>IF(J73&gt;1,0,1)</f>
        <v>1</v>
      </c>
      <c r="AL73" s="17">
        <f>I73/G73</f>
        <v>0</v>
      </c>
    </row>
    <row r="74" spans="1:38">
      <c r="A74" s="18">
        <v>73</v>
      </c>
      <c r="B74" s="18" t="s">
        <v>932</v>
      </c>
      <c r="C74" s="18" t="s">
        <v>931</v>
      </c>
      <c r="D74" s="18" t="s">
        <v>19</v>
      </c>
      <c r="E74" s="18" t="s">
        <v>19</v>
      </c>
      <c r="F74" s="25">
        <v>1.5060447377594235</v>
      </c>
      <c r="G74" s="24">
        <v>274</v>
      </c>
      <c r="H74" s="23">
        <v>9.7360638373096622E-2</v>
      </c>
      <c r="I74" s="24">
        <v>45</v>
      </c>
      <c r="J74" s="23">
        <f>I74/$I$521*1000</f>
        <v>0.14662947708670038</v>
      </c>
      <c r="K74" s="19" t="s">
        <v>366</v>
      </c>
      <c r="L74" s="19" t="s">
        <v>455</v>
      </c>
      <c r="M74" s="21">
        <v>1</v>
      </c>
      <c r="N74" s="20">
        <f>$G74*M74</f>
        <v>274</v>
      </c>
      <c r="O74" s="20">
        <f>$I74*M74</f>
        <v>45</v>
      </c>
      <c r="P74" s="22"/>
      <c r="Q74" s="21">
        <v>0</v>
      </c>
      <c r="R74" s="20">
        <f>$G74*Q74</f>
        <v>0</v>
      </c>
      <c r="S74" s="20">
        <f>$I74*Q74</f>
        <v>0</v>
      </c>
      <c r="T74" s="22"/>
      <c r="U74" s="21">
        <v>0</v>
      </c>
      <c r="V74" s="20">
        <f>$G74*U74</f>
        <v>0</v>
      </c>
      <c r="W74" s="20">
        <f>$I74*U74</f>
        <v>0</v>
      </c>
      <c r="X74" s="19" t="s">
        <v>95</v>
      </c>
      <c r="Y74" s="21">
        <v>1</v>
      </c>
      <c r="Z74" s="20">
        <f>$G74*Y74</f>
        <v>274</v>
      </c>
      <c r="AA74" s="20">
        <f>$I74*Y74</f>
        <v>45</v>
      </c>
      <c r="AB74" s="19"/>
      <c r="AC74" s="21">
        <v>0</v>
      </c>
      <c r="AD74" s="20">
        <f>$G74*AC74</f>
        <v>0</v>
      </c>
      <c r="AE74" s="20">
        <f>$I74*AC74</f>
        <v>0</v>
      </c>
      <c r="AF74" s="19"/>
      <c r="AG74" s="21">
        <v>0</v>
      </c>
      <c r="AH74" s="20">
        <f>$G74*AG74</f>
        <v>0</v>
      </c>
      <c r="AI74" s="20">
        <f>$I74*AG74</f>
        <v>0</v>
      </c>
      <c r="AJ74" s="19">
        <v>0</v>
      </c>
      <c r="AK74" s="18">
        <f>IF(J74&gt;1,0,1)</f>
        <v>1</v>
      </c>
      <c r="AL74" s="17">
        <f>I74/G74</f>
        <v>0.16423357664233576</v>
      </c>
    </row>
    <row r="75" spans="1:38">
      <c r="A75" s="18">
        <v>74</v>
      </c>
      <c r="B75" s="18" t="s">
        <v>930</v>
      </c>
      <c r="C75" s="18" t="s">
        <v>929</v>
      </c>
      <c r="D75" s="18" t="s">
        <v>19</v>
      </c>
      <c r="E75" s="18" t="s">
        <v>19</v>
      </c>
      <c r="F75" s="25">
        <v>0.94848375805156349</v>
      </c>
      <c r="G75" s="24">
        <v>14628</v>
      </c>
      <c r="H75" s="23">
        <v>5.1977788982542243</v>
      </c>
      <c r="I75" s="24">
        <v>1513</v>
      </c>
      <c r="J75" s="23">
        <f>I75/$I$521*1000</f>
        <v>4.9300088629372816</v>
      </c>
      <c r="K75" s="19" t="s">
        <v>580</v>
      </c>
      <c r="L75" s="19" t="s">
        <v>579</v>
      </c>
      <c r="M75" s="21">
        <v>1</v>
      </c>
      <c r="N75" s="20">
        <f>$G75*M75</f>
        <v>14628</v>
      </c>
      <c r="O75" s="20">
        <f>$I75*M75</f>
        <v>1513</v>
      </c>
      <c r="P75" s="22"/>
      <c r="Q75" s="21">
        <v>0</v>
      </c>
      <c r="R75" s="20">
        <f>$G75*Q75</f>
        <v>0</v>
      </c>
      <c r="S75" s="20">
        <f>$I75*Q75</f>
        <v>0</v>
      </c>
      <c r="T75" s="22"/>
      <c r="U75" s="21">
        <v>0</v>
      </c>
      <c r="V75" s="20">
        <f>$G75*U75</f>
        <v>0</v>
      </c>
      <c r="W75" s="20">
        <f>$I75*U75</f>
        <v>0</v>
      </c>
      <c r="X75" s="19" t="s">
        <v>95</v>
      </c>
      <c r="Y75" s="21">
        <v>1</v>
      </c>
      <c r="Z75" s="20">
        <f>$G75*Y75</f>
        <v>14628</v>
      </c>
      <c r="AA75" s="20">
        <f>$I75*Y75</f>
        <v>1513</v>
      </c>
      <c r="AB75" s="19"/>
      <c r="AC75" s="21">
        <v>0</v>
      </c>
      <c r="AD75" s="20">
        <f>$G75*AC75</f>
        <v>0</v>
      </c>
      <c r="AE75" s="20">
        <f>$I75*AC75</f>
        <v>0</v>
      </c>
      <c r="AF75" s="19"/>
      <c r="AG75" s="21">
        <v>0</v>
      </c>
      <c r="AH75" s="20">
        <f>$G75*AG75</f>
        <v>0</v>
      </c>
      <c r="AI75" s="20">
        <f>$I75*AG75</f>
        <v>0</v>
      </c>
      <c r="AJ75" s="19">
        <v>0</v>
      </c>
      <c r="AK75" s="18">
        <f>IF(J75&gt;1,0,1)</f>
        <v>0</v>
      </c>
      <c r="AL75" s="17">
        <f>I75/G75</f>
        <v>0.10343177467869839</v>
      </c>
    </row>
    <row r="76" spans="1:38">
      <c r="A76" s="18">
        <v>75</v>
      </c>
      <c r="B76" s="18" t="s">
        <v>928</v>
      </c>
      <c r="C76" s="18" t="s">
        <v>927</v>
      </c>
      <c r="D76" s="18" t="s">
        <v>19</v>
      </c>
      <c r="E76" s="18" t="s">
        <v>19</v>
      </c>
      <c r="F76" s="25">
        <v>0.39251143242503611</v>
      </c>
      <c r="G76" s="24">
        <v>16424</v>
      </c>
      <c r="H76" s="23">
        <v>5.8359530096340837</v>
      </c>
      <c r="I76" s="24">
        <v>703</v>
      </c>
      <c r="J76" s="23">
        <f>I76/$I$521*1000</f>
        <v>2.290678275376675</v>
      </c>
      <c r="K76" s="19" t="s">
        <v>580</v>
      </c>
      <c r="L76" s="19" t="s">
        <v>579</v>
      </c>
      <c r="M76" s="21">
        <v>1</v>
      </c>
      <c r="N76" s="20">
        <f>$G76*M76</f>
        <v>16424</v>
      </c>
      <c r="O76" s="20">
        <f>$I76*M76</f>
        <v>703</v>
      </c>
      <c r="P76" s="22"/>
      <c r="Q76" s="21">
        <v>0</v>
      </c>
      <c r="R76" s="20">
        <f>$G76*Q76</f>
        <v>0</v>
      </c>
      <c r="S76" s="20">
        <f>$I76*Q76</f>
        <v>0</v>
      </c>
      <c r="T76" s="22"/>
      <c r="U76" s="21">
        <v>0</v>
      </c>
      <c r="V76" s="20">
        <f>$G76*U76</f>
        <v>0</v>
      </c>
      <c r="W76" s="20">
        <f>$I76*U76</f>
        <v>0</v>
      </c>
      <c r="X76" s="19" t="s">
        <v>95</v>
      </c>
      <c r="Y76" s="21">
        <v>1</v>
      </c>
      <c r="Z76" s="20">
        <f>$G76*Y76</f>
        <v>16424</v>
      </c>
      <c r="AA76" s="20">
        <f>$I76*Y76</f>
        <v>703</v>
      </c>
      <c r="AB76" s="19"/>
      <c r="AC76" s="21">
        <v>0</v>
      </c>
      <c r="AD76" s="20">
        <f>$G76*AC76</f>
        <v>0</v>
      </c>
      <c r="AE76" s="20">
        <f>$I76*AC76</f>
        <v>0</v>
      </c>
      <c r="AF76" s="19"/>
      <c r="AG76" s="21">
        <v>0</v>
      </c>
      <c r="AH76" s="20">
        <f>$G76*AG76</f>
        <v>0</v>
      </c>
      <c r="AI76" s="20">
        <f>$I76*AG76</f>
        <v>0</v>
      </c>
      <c r="AJ76" s="19">
        <v>0</v>
      </c>
      <c r="AK76" s="18">
        <f>IF(J76&gt;1,0,1)</f>
        <v>0</v>
      </c>
      <c r="AL76" s="17">
        <f>I76/G76</f>
        <v>4.2803214807598633E-2</v>
      </c>
    </row>
    <row r="77" spans="1:38">
      <c r="A77" s="18">
        <v>76</v>
      </c>
      <c r="B77" s="18" t="s">
        <v>926</v>
      </c>
      <c r="C77" s="18" t="s">
        <v>925</v>
      </c>
      <c r="D77" s="18" t="s">
        <v>19</v>
      </c>
      <c r="E77" s="18" t="s">
        <v>19</v>
      </c>
      <c r="F77" s="25">
        <v>0.55292766055817688</v>
      </c>
      <c r="G77" s="24">
        <v>3035</v>
      </c>
      <c r="H77" s="23">
        <v>1.0784289688406872</v>
      </c>
      <c r="I77" s="24">
        <v>183</v>
      </c>
      <c r="J77" s="23">
        <f>I77/$I$521*1000</f>
        <v>0.59629320681924813</v>
      </c>
      <c r="K77" s="19" t="s">
        <v>580</v>
      </c>
      <c r="L77" s="19" t="s">
        <v>167</v>
      </c>
      <c r="M77" s="21">
        <v>1</v>
      </c>
      <c r="N77" s="20">
        <f>$G77*M77</f>
        <v>3035</v>
      </c>
      <c r="O77" s="20">
        <f>$I77*M77</f>
        <v>183</v>
      </c>
      <c r="P77" s="22"/>
      <c r="Q77" s="21">
        <v>0</v>
      </c>
      <c r="R77" s="20">
        <f>$G77*Q77</f>
        <v>0</v>
      </c>
      <c r="S77" s="20">
        <f>$I77*Q77</f>
        <v>0</v>
      </c>
      <c r="T77" s="22"/>
      <c r="U77" s="21">
        <v>0</v>
      </c>
      <c r="V77" s="20">
        <f>$G77*U77</f>
        <v>0</v>
      </c>
      <c r="W77" s="20">
        <f>$I77*U77</f>
        <v>0</v>
      </c>
      <c r="X77" s="19" t="s">
        <v>100</v>
      </c>
      <c r="Y77" s="21">
        <v>1</v>
      </c>
      <c r="Z77" s="20">
        <f>$G77*Y77</f>
        <v>3035</v>
      </c>
      <c r="AA77" s="20">
        <f>$I77*Y77</f>
        <v>183</v>
      </c>
      <c r="AB77" s="19"/>
      <c r="AC77" s="21">
        <v>0</v>
      </c>
      <c r="AD77" s="20">
        <f>$G77*AC77</f>
        <v>0</v>
      </c>
      <c r="AE77" s="20">
        <f>$I77*AC77</f>
        <v>0</v>
      </c>
      <c r="AF77" s="19"/>
      <c r="AG77" s="21">
        <v>0</v>
      </c>
      <c r="AH77" s="20">
        <f>$G77*AG77</f>
        <v>0</v>
      </c>
      <c r="AI77" s="20">
        <f>$I77*AG77</f>
        <v>0</v>
      </c>
      <c r="AJ77" s="19">
        <v>0</v>
      </c>
      <c r="AK77" s="18">
        <f>IF(J77&gt;1,0,1)</f>
        <v>1</v>
      </c>
      <c r="AL77" s="17">
        <f>I77/G77</f>
        <v>6.0296540362438221E-2</v>
      </c>
    </row>
    <row r="78" spans="1:38">
      <c r="A78" s="18">
        <v>77</v>
      </c>
      <c r="B78" s="18" t="s">
        <v>924</v>
      </c>
      <c r="C78" s="18" t="s">
        <v>923</v>
      </c>
      <c r="D78" s="18" t="s">
        <v>19</v>
      </c>
      <c r="E78" s="18" t="s">
        <v>19</v>
      </c>
      <c r="F78" s="25">
        <v>0.1740064339641923</v>
      </c>
      <c r="G78" s="24">
        <v>1581</v>
      </c>
      <c r="H78" s="23">
        <v>0.56177799002870721</v>
      </c>
      <c r="I78" s="24">
        <v>30</v>
      </c>
      <c r="J78" s="23">
        <f>I78/$I$521*1000</f>
        <v>9.7752984724466918E-2</v>
      </c>
      <c r="K78" s="19" t="s">
        <v>580</v>
      </c>
      <c r="L78" s="19" t="s">
        <v>68</v>
      </c>
      <c r="M78" s="21">
        <v>1</v>
      </c>
      <c r="N78" s="20">
        <f>$G78*M78</f>
        <v>1581</v>
      </c>
      <c r="O78" s="20">
        <f>$I78*M78</f>
        <v>30</v>
      </c>
      <c r="P78" s="22"/>
      <c r="Q78" s="21">
        <v>0</v>
      </c>
      <c r="R78" s="20">
        <f>$G78*Q78</f>
        <v>0</v>
      </c>
      <c r="S78" s="20">
        <f>$I78*Q78</f>
        <v>0</v>
      </c>
      <c r="T78" s="22"/>
      <c r="U78" s="21">
        <v>0</v>
      </c>
      <c r="V78" s="20">
        <f>$G78*U78</f>
        <v>0</v>
      </c>
      <c r="W78" s="20">
        <f>$I78*U78</f>
        <v>0</v>
      </c>
      <c r="X78" s="19" t="s">
        <v>47</v>
      </c>
      <c r="Y78" s="21">
        <v>1</v>
      </c>
      <c r="Z78" s="20">
        <f>$G78*Y78</f>
        <v>1581</v>
      </c>
      <c r="AA78" s="20">
        <f>$I78*Y78</f>
        <v>30</v>
      </c>
      <c r="AB78" s="19"/>
      <c r="AC78" s="21">
        <v>0</v>
      </c>
      <c r="AD78" s="20">
        <f>$G78*AC78</f>
        <v>0</v>
      </c>
      <c r="AE78" s="20">
        <f>$I78*AC78</f>
        <v>0</v>
      </c>
      <c r="AF78" s="19"/>
      <c r="AG78" s="21">
        <v>0</v>
      </c>
      <c r="AH78" s="20">
        <f>$G78*AG78</f>
        <v>0</v>
      </c>
      <c r="AI78" s="20">
        <f>$I78*AG78</f>
        <v>0</v>
      </c>
      <c r="AJ78" s="19">
        <v>0</v>
      </c>
      <c r="AK78" s="18">
        <f>IF(J78&gt;1,0,1)</f>
        <v>1</v>
      </c>
      <c r="AL78" s="17">
        <f>I78/G78</f>
        <v>1.8975332068311195E-2</v>
      </c>
    </row>
    <row r="79" spans="1:38">
      <c r="A79" s="18">
        <v>78</v>
      </c>
      <c r="B79" s="18" t="s">
        <v>922</v>
      </c>
      <c r="C79" s="18" t="s">
        <v>921</v>
      </c>
      <c r="D79" s="18" t="s">
        <v>19</v>
      </c>
      <c r="E79" s="18" t="s">
        <v>19</v>
      </c>
      <c r="F79" s="25">
        <v>0.90538734814894362</v>
      </c>
      <c r="G79" s="24">
        <v>3707</v>
      </c>
      <c r="H79" s="23">
        <v>1.3172112644126612</v>
      </c>
      <c r="I79" s="24">
        <v>366</v>
      </c>
      <c r="J79" s="23">
        <f>I79/$I$521*1000</f>
        <v>1.1925864136384963</v>
      </c>
      <c r="K79" s="19" t="s">
        <v>580</v>
      </c>
      <c r="L79" s="19" t="s">
        <v>579</v>
      </c>
      <c r="M79" s="21">
        <v>1</v>
      </c>
      <c r="N79" s="20">
        <f>$G79*M79</f>
        <v>3707</v>
      </c>
      <c r="O79" s="20">
        <f>$I79*M79</f>
        <v>366</v>
      </c>
      <c r="P79" s="22"/>
      <c r="Q79" s="21">
        <v>0</v>
      </c>
      <c r="R79" s="20">
        <f>$G79*Q79</f>
        <v>0</v>
      </c>
      <c r="S79" s="20">
        <f>$I79*Q79</f>
        <v>0</v>
      </c>
      <c r="T79" s="22"/>
      <c r="U79" s="21">
        <v>0</v>
      </c>
      <c r="V79" s="20">
        <f>$G79*U79</f>
        <v>0</v>
      </c>
      <c r="W79" s="20">
        <f>$I79*U79</f>
        <v>0</v>
      </c>
      <c r="X79" s="19" t="s">
        <v>95</v>
      </c>
      <c r="Y79" s="21">
        <v>1</v>
      </c>
      <c r="Z79" s="20">
        <f>$G79*Y79</f>
        <v>3707</v>
      </c>
      <c r="AA79" s="20">
        <f>$I79*Y79</f>
        <v>366</v>
      </c>
      <c r="AB79" s="19"/>
      <c r="AC79" s="21">
        <v>0</v>
      </c>
      <c r="AD79" s="20">
        <f>$G79*AC79</f>
        <v>0</v>
      </c>
      <c r="AE79" s="20">
        <f>$I79*AC79</f>
        <v>0</v>
      </c>
      <c r="AF79" s="19"/>
      <c r="AG79" s="21">
        <v>0</v>
      </c>
      <c r="AH79" s="20">
        <f>$G79*AG79</f>
        <v>0</v>
      </c>
      <c r="AI79" s="20">
        <f>$I79*AG79</f>
        <v>0</v>
      </c>
      <c r="AJ79" s="19">
        <v>0</v>
      </c>
      <c r="AK79" s="18">
        <f>IF(J79&gt;1,0,1)</f>
        <v>0</v>
      </c>
      <c r="AL79" s="17">
        <f>I79/G79</f>
        <v>9.8732128405718905E-2</v>
      </c>
    </row>
    <row r="80" spans="1:38">
      <c r="A80" s="18">
        <v>79</v>
      </c>
      <c r="B80" s="18" t="s">
        <v>920</v>
      </c>
      <c r="C80" s="18" t="s">
        <v>919</v>
      </c>
      <c r="D80" s="18" t="s">
        <v>19</v>
      </c>
      <c r="E80" s="18" t="s">
        <v>19</v>
      </c>
      <c r="F80" s="25">
        <v>2.5296935365277065E-2</v>
      </c>
      <c r="G80" s="24">
        <v>1450</v>
      </c>
      <c r="H80" s="23">
        <v>0.51522965562405154</v>
      </c>
      <c r="I80" s="24">
        <v>4</v>
      </c>
      <c r="J80" s="23">
        <f>I80/$I$521*1000</f>
        <v>1.303373129659559E-2</v>
      </c>
      <c r="K80" s="19" t="s">
        <v>904</v>
      </c>
      <c r="L80" s="19" t="s">
        <v>579</v>
      </c>
      <c r="M80" s="21">
        <v>1</v>
      </c>
      <c r="N80" s="20">
        <f>$G80*M80</f>
        <v>1450</v>
      </c>
      <c r="O80" s="20">
        <f>$I80*M80</f>
        <v>4</v>
      </c>
      <c r="P80" s="22"/>
      <c r="Q80" s="21">
        <v>0</v>
      </c>
      <c r="R80" s="20">
        <f>$G80*Q80</f>
        <v>0</v>
      </c>
      <c r="S80" s="20">
        <f>$I80*Q80</f>
        <v>0</v>
      </c>
      <c r="T80" s="22"/>
      <c r="U80" s="21">
        <v>0</v>
      </c>
      <c r="V80" s="20">
        <f>$G80*U80</f>
        <v>0</v>
      </c>
      <c r="W80" s="20">
        <f>$I80*U80</f>
        <v>0</v>
      </c>
      <c r="X80" s="19" t="s">
        <v>95</v>
      </c>
      <c r="Y80" s="21">
        <v>1</v>
      </c>
      <c r="Z80" s="20">
        <f>$G80*Y80</f>
        <v>1450</v>
      </c>
      <c r="AA80" s="20">
        <f>$I80*Y80</f>
        <v>4</v>
      </c>
      <c r="AB80" s="19"/>
      <c r="AC80" s="21">
        <v>0</v>
      </c>
      <c r="AD80" s="20">
        <f>$G80*AC80</f>
        <v>0</v>
      </c>
      <c r="AE80" s="20">
        <f>$I80*AC80</f>
        <v>0</v>
      </c>
      <c r="AF80" s="19"/>
      <c r="AG80" s="21">
        <v>0</v>
      </c>
      <c r="AH80" s="20">
        <f>$G80*AG80</f>
        <v>0</v>
      </c>
      <c r="AI80" s="20">
        <f>$I80*AG80</f>
        <v>0</v>
      </c>
      <c r="AJ80" s="19">
        <v>0</v>
      </c>
      <c r="AK80" s="18">
        <f>IF(J80&gt;1,0,1)</f>
        <v>1</v>
      </c>
      <c r="AL80" s="17">
        <f>I80/G80</f>
        <v>2.7586206896551722E-3</v>
      </c>
    </row>
    <row r="81" spans="1:38">
      <c r="A81" s="18">
        <v>80</v>
      </c>
      <c r="B81" s="18" t="s">
        <v>918</v>
      </c>
      <c r="C81" s="18" t="s">
        <v>917</v>
      </c>
      <c r="D81" s="18" t="s">
        <v>19</v>
      </c>
      <c r="E81" s="18" t="s">
        <v>19</v>
      </c>
      <c r="F81" s="25">
        <v>0.30502720265664635</v>
      </c>
      <c r="G81" s="24">
        <v>6644</v>
      </c>
      <c r="H81" s="23">
        <v>2.3608178151491019</v>
      </c>
      <c r="I81" s="24">
        <v>221</v>
      </c>
      <c r="J81" s="23">
        <f>I81/$I$521*1000</f>
        <v>0.72011365413690631</v>
      </c>
      <c r="K81" s="19" t="s">
        <v>904</v>
      </c>
      <c r="L81" s="19" t="s">
        <v>579</v>
      </c>
      <c r="M81" s="21">
        <v>1</v>
      </c>
      <c r="N81" s="20">
        <f>$G81*M81</f>
        <v>6644</v>
      </c>
      <c r="O81" s="20">
        <f>$I81*M81</f>
        <v>221</v>
      </c>
      <c r="P81" s="22"/>
      <c r="Q81" s="21">
        <v>0</v>
      </c>
      <c r="R81" s="20">
        <f>$G81*Q81</f>
        <v>0</v>
      </c>
      <c r="S81" s="20">
        <f>$I81*Q81</f>
        <v>0</v>
      </c>
      <c r="T81" s="22"/>
      <c r="U81" s="21">
        <v>0</v>
      </c>
      <c r="V81" s="20">
        <f>$G81*U81</f>
        <v>0</v>
      </c>
      <c r="W81" s="20">
        <f>$I81*U81</f>
        <v>0</v>
      </c>
      <c r="X81" s="19" t="s">
        <v>95</v>
      </c>
      <c r="Y81" s="21">
        <v>1</v>
      </c>
      <c r="Z81" s="20">
        <f>$G81*Y81</f>
        <v>6644</v>
      </c>
      <c r="AA81" s="20">
        <f>$I81*Y81</f>
        <v>221</v>
      </c>
      <c r="AB81" s="19"/>
      <c r="AC81" s="21">
        <v>0</v>
      </c>
      <c r="AD81" s="20">
        <f>$G81*AC81</f>
        <v>0</v>
      </c>
      <c r="AE81" s="20">
        <f>$I81*AC81</f>
        <v>0</v>
      </c>
      <c r="AF81" s="19"/>
      <c r="AG81" s="21">
        <v>0</v>
      </c>
      <c r="AH81" s="20">
        <f>$G81*AG81</f>
        <v>0</v>
      </c>
      <c r="AI81" s="20">
        <f>$I81*AG81</f>
        <v>0</v>
      </c>
      <c r="AJ81" s="19">
        <v>0</v>
      </c>
      <c r="AK81" s="18">
        <f>IF(J81&gt;1,0,1)</f>
        <v>1</v>
      </c>
      <c r="AL81" s="17">
        <f>I81/G81</f>
        <v>3.3263094521372667E-2</v>
      </c>
    </row>
    <row r="82" spans="1:38">
      <c r="A82" s="18">
        <v>81</v>
      </c>
      <c r="B82" s="18" t="s">
        <v>916</v>
      </c>
      <c r="C82" s="18" t="s">
        <v>915</v>
      </c>
      <c r="D82" s="18" t="s">
        <v>19</v>
      </c>
      <c r="E82" s="18" t="s">
        <v>19</v>
      </c>
      <c r="F82" s="25">
        <v>0</v>
      </c>
      <c r="G82" s="24">
        <v>881</v>
      </c>
      <c r="H82" s="23">
        <v>0.31304643214123407</v>
      </c>
      <c r="I82" s="24">
        <v>0</v>
      </c>
      <c r="J82" s="23">
        <f>I82/$I$521*1000</f>
        <v>0</v>
      </c>
      <c r="K82" s="19" t="s">
        <v>904</v>
      </c>
      <c r="L82" s="19" t="s">
        <v>419</v>
      </c>
      <c r="M82" s="21">
        <v>1</v>
      </c>
      <c r="N82" s="20">
        <f>$G82*M82</f>
        <v>881</v>
      </c>
      <c r="O82" s="20">
        <f>$I82*M82</f>
        <v>0</v>
      </c>
      <c r="P82" s="22"/>
      <c r="Q82" s="21">
        <v>0</v>
      </c>
      <c r="R82" s="20">
        <f>$G82*Q82</f>
        <v>0</v>
      </c>
      <c r="S82" s="20">
        <f>$I82*Q82</f>
        <v>0</v>
      </c>
      <c r="T82" s="22"/>
      <c r="U82" s="21">
        <v>0</v>
      </c>
      <c r="V82" s="20">
        <f>$G82*U82</f>
        <v>0</v>
      </c>
      <c r="W82" s="20">
        <f>$I82*U82</f>
        <v>0</v>
      </c>
      <c r="X82" s="19" t="s">
        <v>419</v>
      </c>
      <c r="Y82" s="21">
        <v>1</v>
      </c>
      <c r="Z82" s="20">
        <f>$G82*Y82</f>
        <v>881</v>
      </c>
      <c r="AA82" s="20">
        <f>$I82*Y82</f>
        <v>0</v>
      </c>
      <c r="AB82" s="19"/>
      <c r="AC82" s="21">
        <v>0</v>
      </c>
      <c r="AD82" s="20">
        <f>$G82*AC82</f>
        <v>0</v>
      </c>
      <c r="AE82" s="20">
        <f>$I82*AC82</f>
        <v>0</v>
      </c>
      <c r="AF82" s="19"/>
      <c r="AG82" s="21">
        <v>0</v>
      </c>
      <c r="AH82" s="20">
        <f>$G82*AG82</f>
        <v>0</v>
      </c>
      <c r="AI82" s="20">
        <f>$I82*AG82</f>
        <v>0</v>
      </c>
      <c r="AJ82" s="19">
        <v>0</v>
      </c>
      <c r="AK82" s="18">
        <f>IF(J82&gt;1,0,1)</f>
        <v>1</v>
      </c>
      <c r="AL82" s="17">
        <f>I82/G82</f>
        <v>0</v>
      </c>
    </row>
    <row r="83" spans="1:38">
      <c r="A83" s="18">
        <v>82</v>
      </c>
      <c r="B83" s="18" t="s">
        <v>914</v>
      </c>
      <c r="C83" s="18" t="s">
        <v>913</v>
      </c>
      <c r="D83" s="18" t="s">
        <v>19</v>
      </c>
      <c r="E83" s="18" t="s">
        <v>19</v>
      </c>
      <c r="F83" s="25">
        <v>1.0459511589490076</v>
      </c>
      <c r="G83" s="24">
        <v>2411</v>
      </c>
      <c r="H83" s="23">
        <v>0.85670255152385388</v>
      </c>
      <c r="I83" s="24">
        <v>275</v>
      </c>
      <c r="J83" s="23">
        <f>I83/$I$521*1000</f>
        <v>0.89606902664094679</v>
      </c>
      <c r="K83" s="19" t="s">
        <v>904</v>
      </c>
      <c r="L83" s="19" t="s">
        <v>149</v>
      </c>
      <c r="M83" s="21">
        <v>1</v>
      </c>
      <c r="N83" s="20">
        <f>$G83*M83</f>
        <v>2411</v>
      </c>
      <c r="O83" s="20">
        <f>$I83*M83</f>
        <v>275</v>
      </c>
      <c r="P83" s="22"/>
      <c r="Q83" s="21">
        <v>0</v>
      </c>
      <c r="R83" s="20">
        <f>$G83*Q83</f>
        <v>0</v>
      </c>
      <c r="S83" s="20">
        <f>$I83*Q83</f>
        <v>0</v>
      </c>
      <c r="T83" s="22"/>
      <c r="U83" s="21">
        <v>0</v>
      </c>
      <c r="V83" s="20">
        <f>$G83*U83</f>
        <v>0</v>
      </c>
      <c r="W83" s="20">
        <f>$I83*U83</f>
        <v>0</v>
      </c>
      <c r="X83" s="19" t="s">
        <v>47</v>
      </c>
      <c r="Y83" s="21">
        <v>1</v>
      </c>
      <c r="Z83" s="20">
        <f>$G83*Y83</f>
        <v>2411</v>
      </c>
      <c r="AA83" s="20">
        <f>$I83*Y83</f>
        <v>275</v>
      </c>
      <c r="AB83" s="19"/>
      <c r="AC83" s="21">
        <v>0</v>
      </c>
      <c r="AD83" s="20">
        <f>$G83*AC83</f>
        <v>0</v>
      </c>
      <c r="AE83" s="20">
        <f>$I83*AC83</f>
        <v>0</v>
      </c>
      <c r="AF83" s="19"/>
      <c r="AG83" s="21">
        <v>0</v>
      </c>
      <c r="AH83" s="20">
        <f>$G83*AG83</f>
        <v>0</v>
      </c>
      <c r="AI83" s="20">
        <f>$I83*AG83</f>
        <v>0</v>
      </c>
      <c r="AJ83" s="19">
        <v>0</v>
      </c>
      <c r="AK83" s="18">
        <f>IF(J83&gt;1,0,1)</f>
        <v>1</v>
      </c>
      <c r="AL83" s="17">
        <f>I83/G83</f>
        <v>0.11406055578598093</v>
      </c>
    </row>
    <row r="84" spans="1:38">
      <c r="A84" s="18">
        <v>83</v>
      </c>
      <c r="B84" s="18" t="s">
        <v>912</v>
      </c>
      <c r="C84" s="18" t="s">
        <v>911</v>
      </c>
      <c r="D84" s="18" t="s">
        <v>19</v>
      </c>
      <c r="E84" s="18" t="s">
        <v>19</v>
      </c>
      <c r="F84" s="25">
        <v>0.24411249838888599</v>
      </c>
      <c r="G84" s="24">
        <v>1728</v>
      </c>
      <c r="H84" s="23">
        <v>0.61401161718507657</v>
      </c>
      <c r="I84" s="24">
        <v>46</v>
      </c>
      <c r="J84" s="23">
        <f>I84/$I$521*1000</f>
        <v>0.14988790991084927</v>
      </c>
      <c r="K84" s="19" t="s">
        <v>904</v>
      </c>
      <c r="L84" s="19" t="s">
        <v>149</v>
      </c>
      <c r="M84" s="21">
        <v>1</v>
      </c>
      <c r="N84" s="20">
        <f>$G84*M84</f>
        <v>1728</v>
      </c>
      <c r="O84" s="20">
        <f>$I84*M84</f>
        <v>46</v>
      </c>
      <c r="P84" s="22"/>
      <c r="Q84" s="21">
        <v>0</v>
      </c>
      <c r="R84" s="20">
        <f>$G84*Q84</f>
        <v>0</v>
      </c>
      <c r="S84" s="20">
        <f>$I84*Q84</f>
        <v>0</v>
      </c>
      <c r="T84" s="22"/>
      <c r="U84" s="21">
        <v>0</v>
      </c>
      <c r="V84" s="20">
        <f>$G84*U84</f>
        <v>0</v>
      </c>
      <c r="W84" s="20">
        <f>$I84*U84</f>
        <v>0</v>
      </c>
      <c r="X84" s="19" t="s">
        <v>100</v>
      </c>
      <c r="Y84" s="21">
        <v>1</v>
      </c>
      <c r="Z84" s="20">
        <f>$G84*Y84</f>
        <v>1728</v>
      </c>
      <c r="AA84" s="20">
        <f>$I84*Y84</f>
        <v>46</v>
      </c>
      <c r="AB84" s="19"/>
      <c r="AC84" s="21">
        <v>0</v>
      </c>
      <c r="AD84" s="20">
        <f>$G84*AC84</f>
        <v>0</v>
      </c>
      <c r="AE84" s="20">
        <f>$I84*AC84</f>
        <v>0</v>
      </c>
      <c r="AF84" s="19"/>
      <c r="AG84" s="21">
        <v>0</v>
      </c>
      <c r="AH84" s="20">
        <f>$G84*AG84</f>
        <v>0</v>
      </c>
      <c r="AI84" s="20">
        <f>$I84*AG84</f>
        <v>0</v>
      </c>
      <c r="AJ84" s="19">
        <v>0</v>
      </c>
      <c r="AK84" s="18">
        <f>IF(J84&gt;1,0,1)</f>
        <v>1</v>
      </c>
      <c r="AL84" s="17">
        <f>I84/G84</f>
        <v>2.6620370370370371E-2</v>
      </c>
    </row>
    <row r="85" spans="1:38">
      <c r="A85" s="18">
        <v>84</v>
      </c>
      <c r="B85" s="18" t="s">
        <v>910</v>
      </c>
      <c r="C85" s="18" t="s">
        <v>909</v>
      </c>
      <c r="D85" s="18" t="s">
        <v>19</v>
      </c>
      <c r="E85" s="18" t="s">
        <v>19</v>
      </c>
      <c r="F85" s="25">
        <v>0.25543562868838254</v>
      </c>
      <c r="G85" s="24">
        <v>3949</v>
      </c>
      <c r="H85" s="23">
        <v>1.4032013172823306</v>
      </c>
      <c r="I85" s="24">
        <v>110</v>
      </c>
      <c r="J85" s="23">
        <f>I85/$I$521*1000</f>
        <v>0.35842761065637868</v>
      </c>
      <c r="K85" s="19" t="s">
        <v>904</v>
      </c>
      <c r="L85" s="19" t="s">
        <v>149</v>
      </c>
      <c r="M85" s="21">
        <v>1</v>
      </c>
      <c r="N85" s="20">
        <f>$G85*M85</f>
        <v>3949</v>
      </c>
      <c r="O85" s="20">
        <f>$I85*M85</f>
        <v>110</v>
      </c>
      <c r="P85" s="22"/>
      <c r="Q85" s="21">
        <v>0</v>
      </c>
      <c r="R85" s="20">
        <f>$G85*Q85</f>
        <v>0</v>
      </c>
      <c r="S85" s="20">
        <f>$I85*Q85</f>
        <v>0</v>
      </c>
      <c r="T85" s="22"/>
      <c r="U85" s="21">
        <v>0</v>
      </c>
      <c r="V85" s="20">
        <f>$G85*U85</f>
        <v>0</v>
      </c>
      <c r="W85" s="20">
        <f>$I85*U85</f>
        <v>0</v>
      </c>
      <c r="X85" s="19" t="s">
        <v>47</v>
      </c>
      <c r="Y85" s="21">
        <v>1</v>
      </c>
      <c r="Z85" s="20">
        <f>$G85*Y85</f>
        <v>3949</v>
      </c>
      <c r="AA85" s="20">
        <f>$I85*Y85</f>
        <v>110</v>
      </c>
      <c r="AB85" s="19"/>
      <c r="AC85" s="21">
        <v>0</v>
      </c>
      <c r="AD85" s="20">
        <f>$G85*AC85</f>
        <v>0</v>
      </c>
      <c r="AE85" s="20">
        <f>$I85*AC85</f>
        <v>0</v>
      </c>
      <c r="AF85" s="19"/>
      <c r="AG85" s="21">
        <v>0</v>
      </c>
      <c r="AH85" s="20">
        <f>$G85*AG85</f>
        <v>0</v>
      </c>
      <c r="AI85" s="20">
        <f>$I85*AG85</f>
        <v>0</v>
      </c>
      <c r="AJ85" s="19">
        <v>0</v>
      </c>
      <c r="AK85" s="18">
        <f>IF(J85&gt;1,0,1)</f>
        <v>1</v>
      </c>
      <c r="AL85" s="17">
        <f>I85/G85</f>
        <v>2.7855153203342618E-2</v>
      </c>
    </row>
    <row r="86" spans="1:38">
      <c r="A86" s="18">
        <v>85</v>
      </c>
      <c r="B86" s="18" t="s">
        <v>908</v>
      </c>
      <c r="C86" s="18" t="s">
        <v>907</v>
      </c>
      <c r="D86" s="18" t="s">
        <v>19</v>
      </c>
      <c r="E86" s="18" t="s">
        <v>19</v>
      </c>
      <c r="F86" s="25">
        <v>1.6536316355580705</v>
      </c>
      <c r="G86" s="24">
        <v>122</v>
      </c>
      <c r="H86" s="23">
        <v>4.3350357231816745E-2</v>
      </c>
      <c r="I86" s="24">
        <v>22</v>
      </c>
      <c r="J86" s="23">
        <f>I86/$I$521*1000</f>
        <v>7.1685522131275742E-2</v>
      </c>
      <c r="K86" s="19" t="s">
        <v>904</v>
      </c>
      <c r="L86" s="19" t="s">
        <v>579</v>
      </c>
      <c r="M86" s="21">
        <v>1</v>
      </c>
      <c r="N86" s="20">
        <f>$G86*M86</f>
        <v>122</v>
      </c>
      <c r="O86" s="20">
        <f>$I86*M86</f>
        <v>22</v>
      </c>
      <c r="P86" s="22"/>
      <c r="Q86" s="21">
        <v>0</v>
      </c>
      <c r="R86" s="20">
        <f>$G86*Q86</f>
        <v>0</v>
      </c>
      <c r="S86" s="20">
        <f>$I86*Q86</f>
        <v>0</v>
      </c>
      <c r="T86" s="22"/>
      <c r="U86" s="21">
        <v>0</v>
      </c>
      <c r="V86" s="20">
        <f>$G86*U86</f>
        <v>0</v>
      </c>
      <c r="W86" s="20">
        <f>$I86*U86</f>
        <v>0</v>
      </c>
      <c r="X86" s="19" t="s">
        <v>100</v>
      </c>
      <c r="Y86" s="21">
        <v>1</v>
      </c>
      <c r="Z86" s="20">
        <f>$G86*Y86</f>
        <v>122</v>
      </c>
      <c r="AA86" s="20">
        <f>$I86*Y86</f>
        <v>22</v>
      </c>
      <c r="AB86" s="19"/>
      <c r="AC86" s="21">
        <v>0</v>
      </c>
      <c r="AD86" s="20">
        <f>$G86*AC86</f>
        <v>0</v>
      </c>
      <c r="AE86" s="20">
        <f>$I86*AC86</f>
        <v>0</v>
      </c>
      <c r="AF86" s="19"/>
      <c r="AG86" s="21">
        <v>0</v>
      </c>
      <c r="AH86" s="20">
        <f>$G86*AG86</f>
        <v>0</v>
      </c>
      <c r="AI86" s="20">
        <f>$I86*AG86</f>
        <v>0</v>
      </c>
      <c r="AJ86" s="19">
        <v>0</v>
      </c>
      <c r="AK86" s="18">
        <f>IF(J86&gt;1,0,1)</f>
        <v>1</v>
      </c>
      <c r="AL86" s="17">
        <f>I86/G86</f>
        <v>0.18032786885245902</v>
      </c>
    </row>
    <row r="87" spans="1:38">
      <c r="A87" s="18">
        <v>86</v>
      </c>
      <c r="B87" s="18" t="s">
        <v>906</v>
      </c>
      <c r="C87" s="18" t="s">
        <v>905</v>
      </c>
      <c r="D87" s="18" t="s">
        <v>19</v>
      </c>
      <c r="E87" s="18" t="s">
        <v>19</v>
      </c>
      <c r="F87" s="25">
        <v>0.24453704186434494</v>
      </c>
      <c r="G87" s="24">
        <v>2550</v>
      </c>
      <c r="H87" s="23">
        <v>0.9060935323043664</v>
      </c>
      <c r="I87" s="24">
        <v>68</v>
      </c>
      <c r="J87" s="23">
        <f>I87/$I$521*1000</f>
        <v>0.22157343204212504</v>
      </c>
      <c r="K87" s="19" t="s">
        <v>904</v>
      </c>
      <c r="L87" s="19" t="s">
        <v>579</v>
      </c>
      <c r="M87" s="21">
        <v>1</v>
      </c>
      <c r="N87" s="20">
        <f>$G87*M87</f>
        <v>2550</v>
      </c>
      <c r="O87" s="20">
        <f>$I87*M87</f>
        <v>68</v>
      </c>
      <c r="P87" s="22"/>
      <c r="Q87" s="21">
        <v>0</v>
      </c>
      <c r="R87" s="20">
        <f>$G87*Q87</f>
        <v>0</v>
      </c>
      <c r="S87" s="20">
        <f>$I87*Q87</f>
        <v>0</v>
      </c>
      <c r="T87" s="22"/>
      <c r="U87" s="21">
        <v>0</v>
      </c>
      <c r="V87" s="20">
        <f>$G87*U87</f>
        <v>0</v>
      </c>
      <c r="W87" s="20">
        <f>$I87*U87</f>
        <v>0</v>
      </c>
      <c r="X87" s="19" t="s">
        <v>95</v>
      </c>
      <c r="Y87" s="21">
        <v>1</v>
      </c>
      <c r="Z87" s="20">
        <f>$G87*Y87</f>
        <v>2550</v>
      </c>
      <c r="AA87" s="20">
        <f>$I87*Y87</f>
        <v>68</v>
      </c>
      <c r="AB87" s="19"/>
      <c r="AC87" s="21">
        <v>0</v>
      </c>
      <c r="AD87" s="20">
        <f>$G87*AC87</f>
        <v>0</v>
      </c>
      <c r="AE87" s="20">
        <f>$I87*AC87</f>
        <v>0</v>
      </c>
      <c r="AF87" s="19"/>
      <c r="AG87" s="21">
        <v>0</v>
      </c>
      <c r="AH87" s="20">
        <f>$G87*AG87</f>
        <v>0</v>
      </c>
      <c r="AI87" s="20">
        <f>$I87*AG87</f>
        <v>0</v>
      </c>
      <c r="AJ87" s="19">
        <v>0</v>
      </c>
      <c r="AK87" s="18">
        <f>IF(J87&gt;1,0,1)</f>
        <v>1</v>
      </c>
      <c r="AL87" s="17">
        <f>I87/G87</f>
        <v>2.6666666666666668E-2</v>
      </c>
    </row>
    <row r="88" spans="1:38">
      <c r="A88" s="18">
        <v>87</v>
      </c>
      <c r="B88" s="18" t="s">
        <v>903</v>
      </c>
      <c r="C88" s="18" t="s">
        <v>902</v>
      </c>
      <c r="D88" s="18" t="s">
        <v>19</v>
      </c>
      <c r="E88" s="18" t="s">
        <v>19</v>
      </c>
      <c r="F88" s="25">
        <v>0.45337944783560125</v>
      </c>
      <c r="G88" s="24">
        <v>1699</v>
      </c>
      <c r="H88" s="23">
        <v>0.60370702407259547</v>
      </c>
      <c r="I88" s="24">
        <v>84</v>
      </c>
      <c r="J88" s="23">
        <f>I88/$I$521*1000</f>
        <v>0.27370835722850734</v>
      </c>
      <c r="K88" s="19" t="s">
        <v>69</v>
      </c>
      <c r="L88" s="19" t="s">
        <v>149</v>
      </c>
      <c r="M88" s="21">
        <v>1</v>
      </c>
      <c r="N88" s="20">
        <f>$G88*M88</f>
        <v>1699</v>
      </c>
      <c r="O88" s="20">
        <f>$I88*M88</f>
        <v>84</v>
      </c>
      <c r="P88" s="22"/>
      <c r="Q88" s="21">
        <v>0</v>
      </c>
      <c r="R88" s="20">
        <f>$G88*Q88</f>
        <v>0</v>
      </c>
      <c r="S88" s="20">
        <f>$I88*Q88</f>
        <v>0</v>
      </c>
      <c r="T88" s="22"/>
      <c r="U88" s="21">
        <v>0</v>
      </c>
      <c r="V88" s="20">
        <f>$G88*U88</f>
        <v>0</v>
      </c>
      <c r="W88" s="20">
        <f>$I88*U88</f>
        <v>0</v>
      </c>
      <c r="X88" s="19" t="s">
        <v>47</v>
      </c>
      <c r="Y88" s="21">
        <v>1</v>
      </c>
      <c r="Z88" s="20">
        <f>$G88*Y88</f>
        <v>1699</v>
      </c>
      <c r="AA88" s="20">
        <f>$I88*Y88</f>
        <v>84</v>
      </c>
      <c r="AB88" s="19"/>
      <c r="AC88" s="21">
        <v>0</v>
      </c>
      <c r="AD88" s="20">
        <f>$G88*AC88</f>
        <v>0</v>
      </c>
      <c r="AE88" s="20">
        <f>$I88*AC88</f>
        <v>0</v>
      </c>
      <c r="AF88" s="19"/>
      <c r="AG88" s="21">
        <v>0</v>
      </c>
      <c r="AH88" s="20">
        <f>$G88*AG88</f>
        <v>0</v>
      </c>
      <c r="AI88" s="20">
        <f>$I88*AG88</f>
        <v>0</v>
      </c>
      <c r="AJ88" s="19">
        <v>0</v>
      </c>
      <c r="AK88" s="18">
        <f>IF(J88&gt;1,0,1)</f>
        <v>1</v>
      </c>
      <c r="AL88" s="17">
        <f>I88/G88</f>
        <v>4.9440847557386695E-2</v>
      </c>
    </row>
    <row r="89" spans="1:38">
      <c r="A89" s="18">
        <v>88</v>
      </c>
      <c r="B89" s="18" t="s">
        <v>901</v>
      </c>
      <c r="C89" s="18" t="s">
        <v>900</v>
      </c>
      <c r="D89" s="18" t="s">
        <v>19</v>
      </c>
      <c r="E89" s="18" t="s">
        <v>19</v>
      </c>
      <c r="F89" s="25">
        <v>1.1741535300784808E-2</v>
      </c>
      <c r="G89" s="24">
        <v>781</v>
      </c>
      <c r="H89" s="23">
        <v>0.27751335244302361</v>
      </c>
      <c r="I89" s="24">
        <v>1</v>
      </c>
      <c r="J89" s="23">
        <f>I89/$I$521*1000</f>
        <v>3.2584328241488975E-3</v>
      </c>
      <c r="K89" s="19" t="s">
        <v>69</v>
      </c>
      <c r="L89" s="19" t="s">
        <v>149</v>
      </c>
      <c r="M89" s="21">
        <v>1</v>
      </c>
      <c r="N89" s="20">
        <f>$G89*M89</f>
        <v>781</v>
      </c>
      <c r="O89" s="20">
        <f>$I89*M89</f>
        <v>1</v>
      </c>
      <c r="P89" s="22"/>
      <c r="Q89" s="21">
        <v>0</v>
      </c>
      <c r="R89" s="20">
        <f>$G89*Q89</f>
        <v>0</v>
      </c>
      <c r="S89" s="20">
        <f>$I89*Q89</f>
        <v>0</v>
      </c>
      <c r="T89" s="22"/>
      <c r="U89" s="21">
        <v>0</v>
      </c>
      <c r="V89" s="20">
        <f>$G89*U89</f>
        <v>0</v>
      </c>
      <c r="W89" s="20">
        <f>$I89*U89</f>
        <v>0</v>
      </c>
      <c r="X89" s="19" t="s">
        <v>47</v>
      </c>
      <c r="Y89" s="21">
        <v>1</v>
      </c>
      <c r="Z89" s="20">
        <f>$G89*Y89</f>
        <v>781</v>
      </c>
      <c r="AA89" s="20">
        <f>$I89*Y89</f>
        <v>1</v>
      </c>
      <c r="AB89" s="19"/>
      <c r="AC89" s="21">
        <v>0</v>
      </c>
      <c r="AD89" s="20">
        <f>$G89*AC89</f>
        <v>0</v>
      </c>
      <c r="AE89" s="20">
        <f>$I89*AC89</f>
        <v>0</v>
      </c>
      <c r="AF89" s="19"/>
      <c r="AG89" s="21">
        <v>0</v>
      </c>
      <c r="AH89" s="20">
        <f>$G89*AG89</f>
        <v>0</v>
      </c>
      <c r="AI89" s="20">
        <f>$I89*AG89</f>
        <v>0</v>
      </c>
      <c r="AJ89" s="19">
        <v>0</v>
      </c>
      <c r="AK89" s="18">
        <f>IF(J89&gt;1,0,1)</f>
        <v>1</v>
      </c>
      <c r="AL89" s="17">
        <f>I89/G89</f>
        <v>1.2804097311139564E-3</v>
      </c>
    </row>
    <row r="90" spans="1:38">
      <c r="A90" s="18">
        <v>89</v>
      </c>
      <c r="B90" s="18" t="s">
        <v>899</v>
      </c>
      <c r="C90" s="18" t="s">
        <v>898</v>
      </c>
      <c r="D90" s="18" t="s">
        <v>19</v>
      </c>
      <c r="E90" s="18" t="s">
        <v>19</v>
      </c>
      <c r="F90" s="25">
        <v>0.68466487098635098</v>
      </c>
      <c r="G90" s="24">
        <v>2518</v>
      </c>
      <c r="H90" s="23">
        <v>0.89472294680093911</v>
      </c>
      <c r="I90" s="24">
        <v>188</v>
      </c>
      <c r="J90" s="23">
        <f>I90/$I$521*1000</f>
        <v>0.61258537093999277</v>
      </c>
      <c r="K90" s="19" t="s">
        <v>69</v>
      </c>
      <c r="L90" s="19" t="s">
        <v>149</v>
      </c>
      <c r="M90" s="21">
        <v>1</v>
      </c>
      <c r="N90" s="20">
        <f>$G90*M90</f>
        <v>2518</v>
      </c>
      <c r="O90" s="20">
        <f>$I90*M90</f>
        <v>188</v>
      </c>
      <c r="P90" s="22"/>
      <c r="Q90" s="21">
        <v>0</v>
      </c>
      <c r="R90" s="20">
        <f>$G90*Q90</f>
        <v>0</v>
      </c>
      <c r="S90" s="20">
        <f>$I90*Q90</f>
        <v>0</v>
      </c>
      <c r="T90" s="22"/>
      <c r="U90" s="21">
        <v>0</v>
      </c>
      <c r="V90" s="20">
        <f>$G90*U90</f>
        <v>0</v>
      </c>
      <c r="W90" s="20">
        <f>$I90*U90</f>
        <v>0</v>
      </c>
      <c r="X90" s="19" t="s">
        <v>47</v>
      </c>
      <c r="Y90" s="21">
        <v>1</v>
      </c>
      <c r="Z90" s="20">
        <f>$G90*Y90</f>
        <v>2518</v>
      </c>
      <c r="AA90" s="20">
        <f>$I90*Y90</f>
        <v>188</v>
      </c>
      <c r="AB90" s="19"/>
      <c r="AC90" s="21">
        <v>0</v>
      </c>
      <c r="AD90" s="20">
        <f>$G90*AC90</f>
        <v>0</v>
      </c>
      <c r="AE90" s="20">
        <f>$I90*AC90</f>
        <v>0</v>
      </c>
      <c r="AF90" s="19"/>
      <c r="AG90" s="21">
        <v>0</v>
      </c>
      <c r="AH90" s="20">
        <f>$G90*AG90</f>
        <v>0</v>
      </c>
      <c r="AI90" s="20">
        <f>$I90*AG90</f>
        <v>0</v>
      </c>
      <c r="AJ90" s="19">
        <v>0</v>
      </c>
      <c r="AK90" s="18">
        <f>IF(J90&gt;1,0,1)</f>
        <v>1</v>
      </c>
      <c r="AL90" s="17">
        <f>I90/G90</f>
        <v>7.4662430500397142E-2</v>
      </c>
    </row>
    <row r="91" spans="1:38">
      <c r="A91" s="18">
        <v>90</v>
      </c>
      <c r="B91" s="18" t="s">
        <v>897</v>
      </c>
      <c r="C91" s="18" t="s">
        <v>896</v>
      </c>
      <c r="D91" s="18" t="s">
        <v>19</v>
      </c>
      <c r="E91" s="18" t="s">
        <v>19</v>
      </c>
      <c r="F91" s="25">
        <v>1.3657653933912881</v>
      </c>
      <c r="G91" s="24">
        <v>47</v>
      </c>
      <c r="H91" s="23">
        <v>1.670054745815891E-2</v>
      </c>
      <c r="I91" s="24">
        <v>7</v>
      </c>
      <c r="J91" s="23">
        <f>I91/$I$521*1000</f>
        <v>2.2809029769042279E-2</v>
      </c>
      <c r="K91" s="19" t="s">
        <v>69</v>
      </c>
      <c r="L91" s="19" t="s">
        <v>149</v>
      </c>
      <c r="M91" s="21">
        <v>1</v>
      </c>
      <c r="N91" s="20">
        <f>$G91*M91</f>
        <v>47</v>
      </c>
      <c r="O91" s="20">
        <f>$I91*M91</f>
        <v>7</v>
      </c>
      <c r="P91" s="22"/>
      <c r="Q91" s="21">
        <v>0</v>
      </c>
      <c r="R91" s="20">
        <f>$G91*Q91</f>
        <v>0</v>
      </c>
      <c r="S91" s="20">
        <f>$I91*Q91</f>
        <v>0</v>
      </c>
      <c r="T91" s="22"/>
      <c r="U91" s="21">
        <v>0</v>
      </c>
      <c r="V91" s="20">
        <f>$G91*U91</f>
        <v>0</v>
      </c>
      <c r="W91" s="20">
        <f>$I91*U91</f>
        <v>0</v>
      </c>
      <c r="X91" s="19" t="s">
        <v>47</v>
      </c>
      <c r="Y91" s="21">
        <v>1</v>
      </c>
      <c r="Z91" s="20">
        <f>$G91*Y91</f>
        <v>47</v>
      </c>
      <c r="AA91" s="20">
        <f>$I91*Y91</f>
        <v>7</v>
      </c>
      <c r="AB91" s="19"/>
      <c r="AC91" s="21">
        <v>0</v>
      </c>
      <c r="AD91" s="20">
        <f>$G91*AC91</f>
        <v>0</v>
      </c>
      <c r="AE91" s="20">
        <f>$I91*AC91</f>
        <v>0</v>
      </c>
      <c r="AF91" s="19"/>
      <c r="AG91" s="21">
        <v>0</v>
      </c>
      <c r="AH91" s="20">
        <f>$G91*AG91</f>
        <v>0</v>
      </c>
      <c r="AI91" s="20">
        <f>$I91*AG91</f>
        <v>0</v>
      </c>
      <c r="AJ91" s="19">
        <v>0</v>
      </c>
      <c r="AK91" s="18">
        <f>IF(J91&gt;1,0,1)</f>
        <v>1</v>
      </c>
      <c r="AL91" s="17">
        <f>I91/G91</f>
        <v>0.14893617021276595</v>
      </c>
    </row>
    <row r="92" spans="1:38">
      <c r="A92" s="18">
        <v>91</v>
      </c>
      <c r="B92" s="18" t="s">
        <v>895</v>
      </c>
      <c r="C92" s="18" t="s">
        <v>894</v>
      </c>
      <c r="D92" s="18" t="s">
        <v>19</v>
      </c>
      <c r="E92" s="18" t="s">
        <v>19</v>
      </c>
      <c r="F92" s="25">
        <v>0.59558318699802792</v>
      </c>
      <c r="G92" s="24">
        <v>2987</v>
      </c>
      <c r="H92" s="23">
        <v>1.0613730905855461</v>
      </c>
      <c r="I92" s="24">
        <v>194</v>
      </c>
      <c r="J92" s="23">
        <f>I92/$I$521*1000</f>
        <v>0.63213596788488613</v>
      </c>
      <c r="K92" s="19" t="s">
        <v>69</v>
      </c>
      <c r="L92" s="19" t="s">
        <v>149</v>
      </c>
      <c r="M92" s="21">
        <v>1</v>
      </c>
      <c r="N92" s="20">
        <f>$G92*M92</f>
        <v>2987</v>
      </c>
      <c r="O92" s="20">
        <f>$I92*M92</f>
        <v>194</v>
      </c>
      <c r="P92" s="22"/>
      <c r="Q92" s="21">
        <v>0</v>
      </c>
      <c r="R92" s="20">
        <f>$G92*Q92</f>
        <v>0</v>
      </c>
      <c r="S92" s="20">
        <f>$I92*Q92</f>
        <v>0</v>
      </c>
      <c r="T92" s="22"/>
      <c r="U92" s="21">
        <v>0</v>
      </c>
      <c r="V92" s="20">
        <f>$G92*U92</f>
        <v>0</v>
      </c>
      <c r="W92" s="20">
        <f>$I92*U92</f>
        <v>0</v>
      </c>
      <c r="X92" s="19" t="s">
        <v>47</v>
      </c>
      <c r="Y92" s="21">
        <v>1</v>
      </c>
      <c r="Z92" s="20">
        <f>$G92*Y92</f>
        <v>2987</v>
      </c>
      <c r="AA92" s="20">
        <f>$I92*Y92</f>
        <v>194</v>
      </c>
      <c r="AB92" s="19"/>
      <c r="AC92" s="21">
        <v>0</v>
      </c>
      <c r="AD92" s="20">
        <f>$G92*AC92</f>
        <v>0</v>
      </c>
      <c r="AE92" s="20">
        <f>$I92*AC92</f>
        <v>0</v>
      </c>
      <c r="AF92" s="19"/>
      <c r="AG92" s="21">
        <v>0</v>
      </c>
      <c r="AH92" s="20">
        <f>$G92*AG92</f>
        <v>0</v>
      </c>
      <c r="AI92" s="20">
        <f>$I92*AG92</f>
        <v>0</v>
      </c>
      <c r="AJ92" s="19">
        <v>0</v>
      </c>
      <c r="AK92" s="18">
        <f>IF(J92&gt;1,0,1)</f>
        <v>1</v>
      </c>
      <c r="AL92" s="17">
        <f>I92/G92</f>
        <v>6.4948108470036819E-2</v>
      </c>
    </row>
    <row r="93" spans="1:38">
      <c r="A93" s="18">
        <v>92</v>
      </c>
      <c r="B93" s="18" t="s">
        <v>893</v>
      </c>
      <c r="C93" s="18" t="s">
        <v>892</v>
      </c>
      <c r="D93" s="18" t="s">
        <v>19</v>
      </c>
      <c r="E93" s="18" t="s">
        <v>19</v>
      </c>
      <c r="F93" s="25">
        <v>0.74748192418618042</v>
      </c>
      <c r="G93" s="24">
        <v>1190</v>
      </c>
      <c r="H93" s="23">
        <v>0.42284364840870431</v>
      </c>
      <c r="I93" s="24">
        <v>97</v>
      </c>
      <c r="J93" s="23">
        <f>I93/$I$521*1000</f>
        <v>0.31606798394244306</v>
      </c>
      <c r="K93" s="19" t="s">
        <v>69</v>
      </c>
      <c r="L93" s="19" t="s">
        <v>149</v>
      </c>
      <c r="M93" s="21">
        <v>1</v>
      </c>
      <c r="N93" s="20">
        <f>$G93*M93</f>
        <v>1190</v>
      </c>
      <c r="O93" s="20">
        <f>$I93*M93</f>
        <v>97</v>
      </c>
      <c r="P93" s="22"/>
      <c r="Q93" s="21">
        <v>0</v>
      </c>
      <c r="R93" s="20">
        <f>$G93*Q93</f>
        <v>0</v>
      </c>
      <c r="S93" s="20">
        <f>$I93*Q93</f>
        <v>0</v>
      </c>
      <c r="T93" s="22"/>
      <c r="U93" s="21">
        <v>0</v>
      </c>
      <c r="V93" s="20">
        <f>$G93*U93</f>
        <v>0</v>
      </c>
      <c r="W93" s="20">
        <f>$I93*U93</f>
        <v>0</v>
      </c>
      <c r="X93" s="19" t="s">
        <v>47</v>
      </c>
      <c r="Y93" s="21">
        <v>1</v>
      </c>
      <c r="Z93" s="20">
        <f>$G93*Y93</f>
        <v>1190</v>
      </c>
      <c r="AA93" s="20">
        <f>$I93*Y93</f>
        <v>97</v>
      </c>
      <c r="AB93" s="19"/>
      <c r="AC93" s="21">
        <v>0</v>
      </c>
      <c r="AD93" s="20">
        <f>$G93*AC93</f>
        <v>0</v>
      </c>
      <c r="AE93" s="20">
        <f>$I93*AC93</f>
        <v>0</v>
      </c>
      <c r="AF93" s="19"/>
      <c r="AG93" s="21">
        <v>0</v>
      </c>
      <c r="AH93" s="20">
        <f>$G93*AG93</f>
        <v>0</v>
      </c>
      <c r="AI93" s="20">
        <f>$I93*AG93</f>
        <v>0</v>
      </c>
      <c r="AJ93" s="19">
        <v>0</v>
      </c>
      <c r="AK93" s="18">
        <f>IF(J93&gt;1,0,1)</f>
        <v>1</v>
      </c>
      <c r="AL93" s="17">
        <f>I93/G93</f>
        <v>8.1512605042016809E-2</v>
      </c>
    </row>
    <row r="94" spans="1:38">
      <c r="A94" s="18">
        <v>93</v>
      </c>
      <c r="B94" s="18" t="s">
        <v>891</v>
      </c>
      <c r="C94" s="18" t="s">
        <v>890</v>
      </c>
      <c r="D94" s="18" t="s">
        <v>889</v>
      </c>
      <c r="E94" s="18" t="s">
        <v>19</v>
      </c>
      <c r="F94" s="25">
        <v>1.0289366299984362</v>
      </c>
      <c r="G94" s="24">
        <v>4875</v>
      </c>
      <c r="H94" s="23">
        <v>1.7322376352877593</v>
      </c>
      <c r="I94" s="24">
        <v>547</v>
      </c>
      <c r="J94" s="23">
        <f>I94/$I$521*1000</f>
        <v>1.7823627548094469</v>
      </c>
      <c r="K94" s="19" t="s">
        <v>69</v>
      </c>
      <c r="L94" s="19" t="s">
        <v>149</v>
      </c>
      <c r="M94" s="21">
        <v>0.5</v>
      </c>
      <c r="N94" s="20">
        <f>$G94*M94</f>
        <v>2437.5</v>
      </c>
      <c r="O94" s="20">
        <f>$I94*M94</f>
        <v>273.5</v>
      </c>
      <c r="P94" s="22" t="s">
        <v>23</v>
      </c>
      <c r="Q94" s="21">
        <v>0.5</v>
      </c>
      <c r="R94" s="20">
        <f>$G94*Q94</f>
        <v>2437.5</v>
      </c>
      <c r="S94" s="20">
        <f>$I94*Q94</f>
        <v>273.5</v>
      </c>
      <c r="T94" s="22"/>
      <c r="U94" s="21">
        <v>0</v>
      </c>
      <c r="V94" s="20">
        <f>$G94*U94</f>
        <v>0</v>
      </c>
      <c r="W94" s="20">
        <f>$I94*U94</f>
        <v>0</v>
      </c>
      <c r="X94" s="19" t="s">
        <v>47</v>
      </c>
      <c r="Y94" s="21">
        <v>0.5</v>
      </c>
      <c r="Z94" s="20">
        <f>$G94*Y94</f>
        <v>2437.5</v>
      </c>
      <c r="AA94" s="20">
        <f>$I94*Y94</f>
        <v>273.5</v>
      </c>
      <c r="AB94" s="19" t="s">
        <v>22</v>
      </c>
      <c r="AC94" s="21">
        <v>0.5</v>
      </c>
      <c r="AD94" s="20">
        <f>$G94*AC94</f>
        <v>2437.5</v>
      </c>
      <c r="AE94" s="20">
        <f>$I94*AC94</f>
        <v>273.5</v>
      </c>
      <c r="AF94" s="19"/>
      <c r="AG94" s="21">
        <v>0</v>
      </c>
      <c r="AH94" s="20">
        <f>$G94*AG94</f>
        <v>0</v>
      </c>
      <c r="AI94" s="20">
        <f>$I94*AG94</f>
        <v>0</v>
      </c>
      <c r="AJ94" s="19" t="s">
        <v>326</v>
      </c>
      <c r="AK94" s="18">
        <f>IF(J94&gt;1,0,1)</f>
        <v>0</v>
      </c>
      <c r="AL94" s="17">
        <f>I94/G94</f>
        <v>0.11220512820512821</v>
      </c>
    </row>
    <row r="95" spans="1:38">
      <c r="A95" s="18">
        <v>94</v>
      </c>
      <c r="B95" s="18" t="s">
        <v>888</v>
      </c>
      <c r="C95" s="18" t="s">
        <v>887</v>
      </c>
      <c r="D95" s="18" t="s">
        <v>19</v>
      </c>
      <c r="E95" s="18" t="s">
        <v>19</v>
      </c>
      <c r="F95" s="25">
        <v>0.3112799500796134</v>
      </c>
      <c r="G95" s="24">
        <v>2180</v>
      </c>
      <c r="H95" s="23">
        <v>0.7746211374209877</v>
      </c>
      <c r="I95" s="24">
        <v>74</v>
      </c>
      <c r="J95" s="23">
        <f>I95/$I$521*1000</f>
        <v>0.2411240289870184</v>
      </c>
      <c r="K95" s="19" t="s">
        <v>69</v>
      </c>
      <c r="L95" s="19" t="s">
        <v>149</v>
      </c>
      <c r="M95" s="21">
        <v>1</v>
      </c>
      <c r="N95" s="20">
        <f>$G95*M95</f>
        <v>2180</v>
      </c>
      <c r="O95" s="20">
        <f>$I95*M95</f>
        <v>74</v>
      </c>
      <c r="P95" s="22"/>
      <c r="Q95" s="21">
        <v>0</v>
      </c>
      <c r="R95" s="20">
        <f>$G95*Q95</f>
        <v>0</v>
      </c>
      <c r="S95" s="20">
        <f>$I95*Q95</f>
        <v>0</v>
      </c>
      <c r="T95" s="22"/>
      <c r="U95" s="21">
        <v>0</v>
      </c>
      <c r="V95" s="20">
        <f>$G95*U95</f>
        <v>0</v>
      </c>
      <c r="W95" s="20">
        <f>$I95*U95</f>
        <v>0</v>
      </c>
      <c r="X95" s="19" t="s">
        <v>100</v>
      </c>
      <c r="Y95" s="21">
        <v>1</v>
      </c>
      <c r="Z95" s="20">
        <f>$G95*Y95</f>
        <v>2180</v>
      </c>
      <c r="AA95" s="20">
        <f>$I95*Y95</f>
        <v>74</v>
      </c>
      <c r="AB95" s="19"/>
      <c r="AC95" s="21">
        <v>0</v>
      </c>
      <c r="AD95" s="20">
        <f>$G95*AC95</f>
        <v>0</v>
      </c>
      <c r="AE95" s="20">
        <f>$I95*AC95</f>
        <v>0</v>
      </c>
      <c r="AF95" s="19"/>
      <c r="AG95" s="21">
        <v>0</v>
      </c>
      <c r="AH95" s="20">
        <f>$G95*AG95</f>
        <v>0</v>
      </c>
      <c r="AI95" s="20">
        <f>$I95*AG95</f>
        <v>0</v>
      </c>
      <c r="AJ95" s="19">
        <v>0</v>
      </c>
      <c r="AK95" s="18">
        <f>IF(J95&gt;1,0,1)</f>
        <v>1</v>
      </c>
      <c r="AL95" s="17">
        <f>I95/G95</f>
        <v>3.3944954128440369E-2</v>
      </c>
    </row>
    <row r="96" spans="1:38">
      <c r="A96" s="18">
        <v>95</v>
      </c>
      <c r="B96" s="18" t="s">
        <v>886</v>
      </c>
      <c r="C96" s="18" t="s">
        <v>19</v>
      </c>
      <c r="D96" s="18" t="s">
        <v>19</v>
      </c>
      <c r="E96" s="18" t="s">
        <v>19</v>
      </c>
      <c r="F96" s="25">
        <v>0</v>
      </c>
      <c r="G96" s="24">
        <v>6</v>
      </c>
      <c r="H96" s="23">
        <v>2.131984781892627E-3</v>
      </c>
      <c r="I96" s="24">
        <v>0</v>
      </c>
      <c r="J96" s="23">
        <f>I96/$I$521*1000</f>
        <v>0</v>
      </c>
      <c r="K96" s="19">
        <v>0</v>
      </c>
      <c r="L96" s="19">
        <v>0</v>
      </c>
      <c r="M96" s="21">
        <v>0</v>
      </c>
      <c r="N96" s="20">
        <f>$G96*M96</f>
        <v>0</v>
      </c>
      <c r="O96" s="20">
        <f>$I96*M96</f>
        <v>0</v>
      </c>
      <c r="P96" s="22"/>
      <c r="Q96" s="21">
        <v>0</v>
      </c>
      <c r="R96" s="20">
        <f>$G96*Q96</f>
        <v>0</v>
      </c>
      <c r="S96" s="20">
        <f>$I96*Q96</f>
        <v>0</v>
      </c>
      <c r="T96" s="22"/>
      <c r="U96" s="21">
        <v>0</v>
      </c>
      <c r="V96" s="20">
        <f>$G96*U96</f>
        <v>0</v>
      </c>
      <c r="W96" s="20">
        <f>$I96*U96</f>
        <v>0</v>
      </c>
      <c r="X96" s="19">
        <v>0</v>
      </c>
      <c r="Y96" s="21">
        <v>0</v>
      </c>
      <c r="Z96" s="20">
        <f>$G96*Y96</f>
        <v>0</v>
      </c>
      <c r="AA96" s="20">
        <f>$I96*Y96</f>
        <v>0</v>
      </c>
      <c r="AB96" s="19"/>
      <c r="AC96" s="21">
        <v>0</v>
      </c>
      <c r="AD96" s="20">
        <f>$G96*AC96</f>
        <v>0</v>
      </c>
      <c r="AE96" s="20">
        <f>$I96*AC96</f>
        <v>0</v>
      </c>
      <c r="AF96" s="19"/>
      <c r="AG96" s="21">
        <v>0</v>
      </c>
      <c r="AH96" s="20">
        <f>$G96*AG96</f>
        <v>0</v>
      </c>
      <c r="AI96" s="20">
        <f>$I96*AG96</f>
        <v>0</v>
      </c>
      <c r="AJ96" s="19">
        <v>0</v>
      </c>
      <c r="AK96" s="18">
        <f>IF(J96&gt;1,0,1)</f>
        <v>1</v>
      </c>
      <c r="AL96" s="17">
        <f>I96/G96</f>
        <v>0</v>
      </c>
    </row>
    <row r="97" spans="1:38">
      <c r="A97" s="18">
        <v>96</v>
      </c>
      <c r="B97" s="18" t="s">
        <v>885</v>
      </c>
      <c r="C97" s="18" t="s">
        <v>884</v>
      </c>
      <c r="D97" s="18" t="s">
        <v>19</v>
      </c>
      <c r="E97" s="18" t="s">
        <v>19</v>
      </c>
      <c r="F97" s="25">
        <v>0.83364900635572137</v>
      </c>
      <c r="G97" s="24">
        <v>11</v>
      </c>
      <c r="H97" s="23">
        <v>3.9086387668031495E-3</v>
      </c>
      <c r="I97" s="24">
        <v>1</v>
      </c>
      <c r="J97" s="23">
        <f>I97/$I$521*1000</f>
        <v>3.2584328241488975E-3</v>
      </c>
      <c r="K97" s="19" t="s">
        <v>69</v>
      </c>
      <c r="L97" s="19" t="s">
        <v>23</v>
      </c>
      <c r="M97" s="21">
        <v>1</v>
      </c>
      <c r="N97" s="20">
        <f>$G97*M97</f>
        <v>11</v>
      </c>
      <c r="O97" s="20">
        <f>$I97*M97</f>
        <v>1</v>
      </c>
      <c r="P97" s="22"/>
      <c r="Q97" s="21">
        <v>0</v>
      </c>
      <c r="R97" s="20">
        <f>$G97*Q97</f>
        <v>0</v>
      </c>
      <c r="S97" s="20">
        <f>$I97*Q97</f>
        <v>0</v>
      </c>
      <c r="T97" s="22"/>
      <c r="U97" s="21">
        <v>0</v>
      </c>
      <c r="V97" s="20">
        <f>$G97*U97</f>
        <v>0</v>
      </c>
      <c r="W97" s="20">
        <f>$I97*U97</f>
        <v>0</v>
      </c>
      <c r="X97" s="19" t="s">
        <v>22</v>
      </c>
      <c r="Y97" s="21">
        <v>1</v>
      </c>
      <c r="Z97" s="20">
        <f>$G97*Y97</f>
        <v>11</v>
      </c>
      <c r="AA97" s="20">
        <f>$I97*Y97</f>
        <v>1</v>
      </c>
      <c r="AB97" s="19"/>
      <c r="AC97" s="21">
        <v>0</v>
      </c>
      <c r="AD97" s="20">
        <f>$G97*AC97</f>
        <v>0</v>
      </c>
      <c r="AE97" s="20">
        <f>$I97*AC97</f>
        <v>0</v>
      </c>
      <c r="AF97" s="19"/>
      <c r="AG97" s="21">
        <v>0</v>
      </c>
      <c r="AH97" s="20">
        <f>$G97*AG97</f>
        <v>0</v>
      </c>
      <c r="AI97" s="20">
        <f>$I97*AG97</f>
        <v>0</v>
      </c>
      <c r="AJ97" s="19">
        <v>0</v>
      </c>
      <c r="AK97" s="18">
        <f>IF(J97&gt;1,0,1)</f>
        <v>1</v>
      </c>
      <c r="AL97" s="17">
        <f>I97/G97</f>
        <v>9.0909090909090912E-2</v>
      </c>
    </row>
    <row r="98" spans="1:38">
      <c r="A98" s="18">
        <v>97</v>
      </c>
      <c r="B98" s="18" t="s">
        <v>883</v>
      </c>
      <c r="C98" s="18" t="s">
        <v>19</v>
      </c>
      <c r="D98" s="18" t="s">
        <v>19</v>
      </c>
      <c r="E98" s="18" t="s">
        <v>19</v>
      </c>
      <c r="F98" s="25">
        <v>0</v>
      </c>
      <c r="G98" s="24">
        <v>41</v>
      </c>
      <c r="H98" s="23">
        <v>1.4568562676266283E-2</v>
      </c>
      <c r="I98" s="24">
        <v>0</v>
      </c>
      <c r="J98" s="23">
        <f>I98/$I$521*1000</f>
        <v>0</v>
      </c>
      <c r="K98" s="19">
        <v>0</v>
      </c>
      <c r="L98" s="19">
        <v>0</v>
      </c>
      <c r="M98" s="21">
        <v>0</v>
      </c>
      <c r="N98" s="20">
        <f>$G98*M98</f>
        <v>0</v>
      </c>
      <c r="O98" s="20">
        <f>$I98*M98</f>
        <v>0</v>
      </c>
      <c r="P98" s="22"/>
      <c r="Q98" s="21">
        <v>0</v>
      </c>
      <c r="R98" s="20">
        <f>$G98*Q98</f>
        <v>0</v>
      </c>
      <c r="S98" s="20">
        <f>$I98*Q98</f>
        <v>0</v>
      </c>
      <c r="T98" s="22"/>
      <c r="U98" s="21">
        <v>0</v>
      </c>
      <c r="V98" s="20">
        <f>$G98*U98</f>
        <v>0</v>
      </c>
      <c r="W98" s="20">
        <f>$I98*U98</f>
        <v>0</v>
      </c>
      <c r="X98" s="19">
        <v>0</v>
      </c>
      <c r="Y98" s="21">
        <v>0</v>
      </c>
      <c r="Z98" s="20">
        <f>$G98*Y98</f>
        <v>0</v>
      </c>
      <c r="AA98" s="20">
        <f>$I98*Y98</f>
        <v>0</v>
      </c>
      <c r="AB98" s="19"/>
      <c r="AC98" s="21">
        <v>0</v>
      </c>
      <c r="AD98" s="20">
        <f>$G98*AC98</f>
        <v>0</v>
      </c>
      <c r="AE98" s="20">
        <f>$I98*AC98</f>
        <v>0</v>
      </c>
      <c r="AF98" s="19"/>
      <c r="AG98" s="21">
        <v>0</v>
      </c>
      <c r="AH98" s="20">
        <f>$G98*AG98</f>
        <v>0</v>
      </c>
      <c r="AI98" s="20">
        <f>$I98*AG98</f>
        <v>0</v>
      </c>
      <c r="AJ98" s="19">
        <v>0</v>
      </c>
      <c r="AK98" s="18">
        <f>IF(J98&gt;1,0,1)</f>
        <v>1</v>
      </c>
      <c r="AL98" s="17">
        <f>I98/G98</f>
        <v>0</v>
      </c>
    </row>
    <row r="99" spans="1:38">
      <c r="A99" s="18">
        <v>98</v>
      </c>
      <c r="B99" s="18" t="s">
        <v>882</v>
      </c>
      <c r="C99" s="18" t="s">
        <v>881</v>
      </c>
      <c r="D99" s="18" t="s">
        <v>19</v>
      </c>
      <c r="E99" s="18" t="s">
        <v>19</v>
      </c>
      <c r="F99" s="25">
        <v>2.6641891545360064E-2</v>
      </c>
      <c r="G99" s="24">
        <v>1721</v>
      </c>
      <c r="H99" s="23">
        <v>0.61152430160620175</v>
      </c>
      <c r="I99" s="24">
        <v>5</v>
      </c>
      <c r="J99" s="23">
        <f>I99/$I$521*1000</f>
        <v>1.6292164120744485E-2</v>
      </c>
      <c r="K99" s="19" t="s">
        <v>812</v>
      </c>
      <c r="L99" s="19" t="s">
        <v>419</v>
      </c>
      <c r="M99" s="21">
        <v>1</v>
      </c>
      <c r="N99" s="20">
        <f>$G99*M99</f>
        <v>1721</v>
      </c>
      <c r="O99" s="20">
        <f>$I99*M99</f>
        <v>5</v>
      </c>
      <c r="P99" s="22"/>
      <c r="Q99" s="21">
        <v>0</v>
      </c>
      <c r="R99" s="20">
        <f>$G99*Q99</f>
        <v>0</v>
      </c>
      <c r="S99" s="20">
        <f>$I99*Q99</f>
        <v>0</v>
      </c>
      <c r="T99" s="22"/>
      <c r="U99" s="21">
        <v>0</v>
      </c>
      <c r="V99" s="20">
        <f>$G99*U99</f>
        <v>0</v>
      </c>
      <c r="W99" s="20">
        <f>$I99*U99</f>
        <v>0</v>
      </c>
      <c r="X99" s="19" t="s">
        <v>419</v>
      </c>
      <c r="Y99" s="21">
        <v>1</v>
      </c>
      <c r="Z99" s="20">
        <f>$G99*Y99</f>
        <v>1721</v>
      </c>
      <c r="AA99" s="20">
        <f>$I99*Y99</f>
        <v>5</v>
      </c>
      <c r="AB99" s="19"/>
      <c r="AC99" s="21">
        <v>0</v>
      </c>
      <c r="AD99" s="20">
        <f>$G99*AC99</f>
        <v>0</v>
      </c>
      <c r="AE99" s="20">
        <f>$I99*AC99</f>
        <v>0</v>
      </c>
      <c r="AF99" s="19"/>
      <c r="AG99" s="21">
        <v>0</v>
      </c>
      <c r="AH99" s="20">
        <f>$G99*AG99</f>
        <v>0</v>
      </c>
      <c r="AI99" s="20">
        <f>$I99*AG99</f>
        <v>0</v>
      </c>
      <c r="AJ99" s="19">
        <v>0</v>
      </c>
      <c r="AK99" s="18">
        <f>IF(J99&gt;1,0,1)</f>
        <v>1</v>
      </c>
      <c r="AL99" s="17">
        <f>I99/G99</f>
        <v>2.905287623474724E-3</v>
      </c>
    </row>
    <row r="100" spans="1:38">
      <c r="A100" s="18">
        <v>99</v>
      </c>
      <c r="B100" s="18" t="s">
        <v>880</v>
      </c>
      <c r="C100" s="18" t="s">
        <v>879</v>
      </c>
      <c r="D100" s="18" t="s">
        <v>19</v>
      </c>
      <c r="E100" s="18" t="s">
        <v>19</v>
      </c>
      <c r="F100" s="25">
        <v>0.20198544206856683</v>
      </c>
      <c r="G100" s="24">
        <v>227</v>
      </c>
      <c r="H100" s="23">
        <v>8.0660090914937713E-2</v>
      </c>
      <c r="I100" s="24">
        <v>5</v>
      </c>
      <c r="J100" s="23">
        <f>I100/$I$521*1000</f>
        <v>1.6292164120744485E-2</v>
      </c>
      <c r="K100" s="19" t="s">
        <v>812</v>
      </c>
      <c r="L100" s="19" t="s">
        <v>419</v>
      </c>
      <c r="M100" s="21">
        <v>1</v>
      </c>
      <c r="N100" s="20">
        <f>$G100*M100</f>
        <v>227</v>
      </c>
      <c r="O100" s="20">
        <f>$I100*M100</f>
        <v>5</v>
      </c>
      <c r="P100" s="22"/>
      <c r="Q100" s="21">
        <v>0</v>
      </c>
      <c r="R100" s="20">
        <f>$G100*Q100</f>
        <v>0</v>
      </c>
      <c r="S100" s="20">
        <f>$I100*Q100</f>
        <v>0</v>
      </c>
      <c r="T100" s="22"/>
      <c r="U100" s="21">
        <v>0</v>
      </c>
      <c r="V100" s="20">
        <f>$G100*U100</f>
        <v>0</v>
      </c>
      <c r="W100" s="20">
        <f>$I100*U100</f>
        <v>0</v>
      </c>
      <c r="X100" s="19" t="s">
        <v>419</v>
      </c>
      <c r="Y100" s="21">
        <v>1</v>
      </c>
      <c r="Z100" s="20">
        <f>$G100*Y100</f>
        <v>227</v>
      </c>
      <c r="AA100" s="20">
        <f>$I100*Y100</f>
        <v>5</v>
      </c>
      <c r="AB100" s="19"/>
      <c r="AC100" s="21">
        <v>0</v>
      </c>
      <c r="AD100" s="20">
        <f>$G100*AC100</f>
        <v>0</v>
      </c>
      <c r="AE100" s="20">
        <f>$I100*AC100</f>
        <v>0</v>
      </c>
      <c r="AF100" s="19"/>
      <c r="AG100" s="21">
        <v>0</v>
      </c>
      <c r="AH100" s="20">
        <f>$G100*AG100</f>
        <v>0</v>
      </c>
      <c r="AI100" s="20">
        <f>$I100*AG100</f>
        <v>0</v>
      </c>
      <c r="AJ100" s="19">
        <v>0</v>
      </c>
      <c r="AK100" s="18">
        <f>IF(J100&gt;1,0,1)</f>
        <v>1</v>
      </c>
      <c r="AL100" s="17">
        <f>I100/G100</f>
        <v>2.2026431718061675E-2</v>
      </c>
    </row>
    <row r="101" spans="1:38">
      <c r="A101" s="18">
        <v>100</v>
      </c>
      <c r="B101" s="18" t="s">
        <v>878</v>
      </c>
      <c r="C101" s="18" t="s">
        <v>19</v>
      </c>
      <c r="D101" s="18" t="s">
        <v>19</v>
      </c>
      <c r="E101" s="18" t="s">
        <v>19</v>
      </c>
      <c r="F101" s="25">
        <v>0</v>
      </c>
      <c r="G101" s="24">
        <v>26</v>
      </c>
      <c r="H101" s="23">
        <v>9.238600721534717E-3</v>
      </c>
      <c r="I101" s="24">
        <v>0</v>
      </c>
      <c r="J101" s="23">
        <f>I101/$I$521*1000</f>
        <v>0</v>
      </c>
      <c r="K101" s="19">
        <v>0</v>
      </c>
      <c r="L101" s="19">
        <v>0</v>
      </c>
      <c r="M101" s="21">
        <v>0</v>
      </c>
      <c r="N101" s="20">
        <f>$G101*M101</f>
        <v>0</v>
      </c>
      <c r="O101" s="20">
        <f>$I101*M101</f>
        <v>0</v>
      </c>
      <c r="P101" s="22"/>
      <c r="Q101" s="21">
        <v>0</v>
      </c>
      <c r="R101" s="20">
        <f>$G101*Q101</f>
        <v>0</v>
      </c>
      <c r="S101" s="20">
        <f>$I101*Q101</f>
        <v>0</v>
      </c>
      <c r="T101" s="22"/>
      <c r="U101" s="21">
        <v>0</v>
      </c>
      <c r="V101" s="20">
        <f>$G101*U101</f>
        <v>0</v>
      </c>
      <c r="W101" s="20">
        <f>$I101*U101</f>
        <v>0</v>
      </c>
      <c r="X101" s="19">
        <v>0</v>
      </c>
      <c r="Y101" s="21">
        <v>0</v>
      </c>
      <c r="Z101" s="20">
        <f>$G101*Y101</f>
        <v>0</v>
      </c>
      <c r="AA101" s="20">
        <f>$I101*Y101</f>
        <v>0</v>
      </c>
      <c r="AB101" s="19"/>
      <c r="AC101" s="21">
        <v>0</v>
      </c>
      <c r="AD101" s="20">
        <f>$G101*AC101</f>
        <v>0</v>
      </c>
      <c r="AE101" s="20">
        <f>$I101*AC101</f>
        <v>0</v>
      </c>
      <c r="AF101" s="19"/>
      <c r="AG101" s="21">
        <v>0</v>
      </c>
      <c r="AH101" s="20">
        <f>$G101*AG101</f>
        <v>0</v>
      </c>
      <c r="AI101" s="20">
        <f>$I101*AG101</f>
        <v>0</v>
      </c>
      <c r="AJ101" s="19">
        <v>0</v>
      </c>
      <c r="AK101" s="18">
        <f>IF(J101&gt;1,0,1)</f>
        <v>1</v>
      </c>
      <c r="AL101" s="17">
        <f>I101/G101</f>
        <v>0</v>
      </c>
    </row>
    <row r="102" spans="1:38">
      <c r="A102" s="18">
        <v>101</v>
      </c>
      <c r="B102" s="18" t="s">
        <v>877</v>
      </c>
      <c r="C102" s="18" t="s">
        <v>19</v>
      </c>
      <c r="D102" s="18" t="s">
        <v>19</v>
      </c>
      <c r="E102" s="18" t="s">
        <v>19</v>
      </c>
      <c r="F102" s="25">
        <v>0</v>
      </c>
      <c r="G102" s="24">
        <v>451</v>
      </c>
      <c r="H102" s="23">
        <v>0.16025418943892911</v>
      </c>
      <c r="I102" s="24">
        <v>0</v>
      </c>
      <c r="J102" s="23">
        <f>I102/$I$521*1000</f>
        <v>0</v>
      </c>
      <c r="K102" s="19">
        <v>0</v>
      </c>
      <c r="L102" s="19">
        <v>0</v>
      </c>
      <c r="M102" s="21">
        <v>0</v>
      </c>
      <c r="N102" s="20">
        <f>$G102*M102</f>
        <v>0</v>
      </c>
      <c r="O102" s="20">
        <f>$I102*M102</f>
        <v>0</v>
      </c>
      <c r="P102" s="22"/>
      <c r="Q102" s="21">
        <v>0</v>
      </c>
      <c r="R102" s="20">
        <f>$G102*Q102</f>
        <v>0</v>
      </c>
      <c r="S102" s="20">
        <f>$I102*Q102</f>
        <v>0</v>
      </c>
      <c r="T102" s="22"/>
      <c r="U102" s="21">
        <v>0</v>
      </c>
      <c r="V102" s="20">
        <f>$G102*U102</f>
        <v>0</v>
      </c>
      <c r="W102" s="20">
        <f>$I102*U102</f>
        <v>0</v>
      </c>
      <c r="X102" s="19">
        <v>0</v>
      </c>
      <c r="Y102" s="21">
        <v>0</v>
      </c>
      <c r="Z102" s="20">
        <f>$G102*Y102</f>
        <v>0</v>
      </c>
      <c r="AA102" s="20">
        <f>$I102*Y102</f>
        <v>0</v>
      </c>
      <c r="AB102" s="19"/>
      <c r="AC102" s="21">
        <v>0</v>
      </c>
      <c r="AD102" s="20">
        <f>$G102*AC102</f>
        <v>0</v>
      </c>
      <c r="AE102" s="20">
        <f>$I102*AC102</f>
        <v>0</v>
      </c>
      <c r="AF102" s="19"/>
      <c r="AG102" s="21">
        <v>0</v>
      </c>
      <c r="AH102" s="20">
        <f>$G102*AG102</f>
        <v>0</v>
      </c>
      <c r="AI102" s="20">
        <f>$I102*AG102</f>
        <v>0</v>
      </c>
      <c r="AJ102" s="19">
        <v>0</v>
      </c>
      <c r="AK102" s="18">
        <f>IF(J102&gt;1,0,1)</f>
        <v>1</v>
      </c>
      <c r="AL102" s="17">
        <f>I102/G102</f>
        <v>0</v>
      </c>
    </row>
    <row r="103" spans="1:38">
      <c r="A103" s="18">
        <v>102</v>
      </c>
      <c r="B103" s="18" t="s">
        <v>876</v>
      </c>
      <c r="C103" s="18" t="s">
        <v>875</v>
      </c>
      <c r="D103" s="18" t="s">
        <v>19</v>
      </c>
      <c r="E103" s="18" t="s">
        <v>19</v>
      </c>
      <c r="F103" s="25">
        <v>0.47898859240150282</v>
      </c>
      <c r="G103" s="24">
        <v>4231</v>
      </c>
      <c r="H103" s="23">
        <v>1.5034046020312841</v>
      </c>
      <c r="I103" s="24">
        <v>221</v>
      </c>
      <c r="J103" s="23">
        <f>I103/$I$521*1000</f>
        <v>0.72011365413690631</v>
      </c>
      <c r="K103" s="19" t="s">
        <v>812</v>
      </c>
      <c r="L103" s="19" t="s">
        <v>208</v>
      </c>
      <c r="M103" s="21">
        <v>1</v>
      </c>
      <c r="N103" s="20">
        <f>$G103*M103</f>
        <v>4231</v>
      </c>
      <c r="O103" s="20">
        <f>$I103*M103</f>
        <v>221</v>
      </c>
      <c r="P103" s="22"/>
      <c r="Q103" s="21">
        <v>0</v>
      </c>
      <c r="R103" s="20">
        <f>$G103*Q103</f>
        <v>0</v>
      </c>
      <c r="S103" s="20">
        <f>$I103*Q103</f>
        <v>0</v>
      </c>
      <c r="T103" s="22"/>
      <c r="U103" s="21">
        <v>0</v>
      </c>
      <c r="V103" s="20">
        <f>$G103*U103</f>
        <v>0</v>
      </c>
      <c r="W103" s="20">
        <f>$I103*U103</f>
        <v>0</v>
      </c>
      <c r="X103" s="19" t="s">
        <v>95</v>
      </c>
      <c r="Y103" s="21">
        <v>1</v>
      </c>
      <c r="Z103" s="20">
        <f>$G103*Y103</f>
        <v>4231</v>
      </c>
      <c r="AA103" s="20">
        <f>$I103*Y103</f>
        <v>221</v>
      </c>
      <c r="AB103" s="19"/>
      <c r="AC103" s="21">
        <v>0</v>
      </c>
      <c r="AD103" s="20">
        <f>$G103*AC103</f>
        <v>0</v>
      </c>
      <c r="AE103" s="20">
        <f>$I103*AC103</f>
        <v>0</v>
      </c>
      <c r="AF103" s="19"/>
      <c r="AG103" s="21">
        <v>0</v>
      </c>
      <c r="AH103" s="20">
        <f>$G103*AG103</f>
        <v>0</v>
      </c>
      <c r="AI103" s="20">
        <f>$I103*AG103</f>
        <v>0</v>
      </c>
      <c r="AJ103" s="19">
        <v>0</v>
      </c>
      <c r="AK103" s="18">
        <f>IF(J103&gt;1,0,1)</f>
        <v>1</v>
      </c>
      <c r="AL103" s="17">
        <f>I103/G103</f>
        <v>5.2233514535570784E-2</v>
      </c>
    </row>
    <row r="104" spans="1:38">
      <c r="A104" s="18">
        <v>103</v>
      </c>
      <c r="B104" s="18" t="s">
        <v>874</v>
      </c>
      <c r="C104" s="18" t="s">
        <v>19</v>
      </c>
      <c r="D104" s="18" t="s">
        <v>19</v>
      </c>
      <c r="E104" s="18" t="s">
        <v>19</v>
      </c>
      <c r="F104" s="25">
        <v>0</v>
      </c>
      <c r="G104" s="24">
        <v>181</v>
      </c>
      <c r="H104" s="23">
        <v>6.4314874253760909E-2</v>
      </c>
      <c r="I104" s="24">
        <v>0</v>
      </c>
      <c r="J104" s="23">
        <f>I104/$I$521*1000</f>
        <v>0</v>
      </c>
      <c r="K104" s="19">
        <v>0</v>
      </c>
      <c r="L104" s="19">
        <v>0</v>
      </c>
      <c r="M104" s="21">
        <v>0</v>
      </c>
      <c r="N104" s="20">
        <f>$G104*M104</f>
        <v>0</v>
      </c>
      <c r="O104" s="20">
        <f>$I104*M104</f>
        <v>0</v>
      </c>
      <c r="P104" s="22"/>
      <c r="Q104" s="21">
        <v>0</v>
      </c>
      <c r="R104" s="20">
        <f>$G104*Q104</f>
        <v>0</v>
      </c>
      <c r="S104" s="20">
        <f>$I104*Q104</f>
        <v>0</v>
      </c>
      <c r="T104" s="22"/>
      <c r="U104" s="21">
        <v>0</v>
      </c>
      <c r="V104" s="20">
        <f>$G104*U104</f>
        <v>0</v>
      </c>
      <c r="W104" s="20">
        <f>$I104*U104</f>
        <v>0</v>
      </c>
      <c r="X104" s="19">
        <v>0</v>
      </c>
      <c r="Y104" s="21">
        <v>0</v>
      </c>
      <c r="Z104" s="20">
        <f>$G104*Y104</f>
        <v>0</v>
      </c>
      <c r="AA104" s="20">
        <f>$I104*Y104</f>
        <v>0</v>
      </c>
      <c r="AB104" s="19"/>
      <c r="AC104" s="21">
        <v>0</v>
      </c>
      <c r="AD104" s="20">
        <f>$G104*AC104</f>
        <v>0</v>
      </c>
      <c r="AE104" s="20">
        <f>$I104*AC104</f>
        <v>0</v>
      </c>
      <c r="AF104" s="19"/>
      <c r="AG104" s="21">
        <v>0</v>
      </c>
      <c r="AH104" s="20">
        <f>$G104*AG104</f>
        <v>0</v>
      </c>
      <c r="AI104" s="20">
        <f>$I104*AG104</f>
        <v>0</v>
      </c>
      <c r="AJ104" s="19">
        <v>0</v>
      </c>
      <c r="AK104" s="18">
        <f>IF(J104&gt;1,0,1)</f>
        <v>1</v>
      </c>
      <c r="AL104" s="17">
        <f>I104/G104</f>
        <v>0</v>
      </c>
    </row>
    <row r="105" spans="1:38">
      <c r="A105" s="18">
        <v>104</v>
      </c>
      <c r="B105" s="18" t="s">
        <v>873</v>
      </c>
      <c r="C105" s="18" t="s">
        <v>19</v>
      </c>
      <c r="D105" s="18" t="s">
        <v>19</v>
      </c>
      <c r="E105" s="18" t="s">
        <v>19</v>
      </c>
      <c r="F105" s="25">
        <v>0</v>
      </c>
      <c r="G105" s="24">
        <v>350</v>
      </c>
      <c r="H105" s="23">
        <v>0.12436577894373657</v>
      </c>
      <c r="I105" s="24">
        <v>0</v>
      </c>
      <c r="J105" s="23">
        <f>I105/$I$521*1000</f>
        <v>0</v>
      </c>
      <c r="K105" s="19">
        <v>0</v>
      </c>
      <c r="L105" s="19">
        <v>0</v>
      </c>
      <c r="M105" s="21">
        <v>0</v>
      </c>
      <c r="N105" s="20">
        <f>$G105*M105</f>
        <v>0</v>
      </c>
      <c r="O105" s="20">
        <f>$I105*M105</f>
        <v>0</v>
      </c>
      <c r="P105" s="22"/>
      <c r="Q105" s="21">
        <v>0</v>
      </c>
      <c r="R105" s="20">
        <f>$G105*Q105</f>
        <v>0</v>
      </c>
      <c r="S105" s="20">
        <f>$I105*Q105</f>
        <v>0</v>
      </c>
      <c r="T105" s="22"/>
      <c r="U105" s="21">
        <v>0</v>
      </c>
      <c r="V105" s="20">
        <f>$G105*U105</f>
        <v>0</v>
      </c>
      <c r="W105" s="20">
        <f>$I105*U105</f>
        <v>0</v>
      </c>
      <c r="X105" s="19">
        <v>0</v>
      </c>
      <c r="Y105" s="21">
        <v>0</v>
      </c>
      <c r="Z105" s="20">
        <f>$G105*Y105</f>
        <v>0</v>
      </c>
      <c r="AA105" s="20">
        <f>$I105*Y105</f>
        <v>0</v>
      </c>
      <c r="AB105" s="19"/>
      <c r="AC105" s="21">
        <v>0</v>
      </c>
      <c r="AD105" s="20">
        <f>$G105*AC105</f>
        <v>0</v>
      </c>
      <c r="AE105" s="20">
        <f>$I105*AC105</f>
        <v>0</v>
      </c>
      <c r="AF105" s="19"/>
      <c r="AG105" s="21">
        <v>0</v>
      </c>
      <c r="AH105" s="20">
        <f>$G105*AG105</f>
        <v>0</v>
      </c>
      <c r="AI105" s="20">
        <f>$I105*AG105</f>
        <v>0</v>
      </c>
      <c r="AJ105" s="19">
        <v>0</v>
      </c>
      <c r="AK105" s="18">
        <f>IF(J105&gt;1,0,1)</f>
        <v>1</v>
      </c>
      <c r="AL105" s="17">
        <f>I105/G105</f>
        <v>0</v>
      </c>
    </row>
    <row r="106" spans="1:38">
      <c r="A106" s="18">
        <v>105</v>
      </c>
      <c r="B106" s="18" t="s">
        <v>872</v>
      </c>
      <c r="C106" s="18" t="s">
        <v>19</v>
      </c>
      <c r="D106" s="18" t="s">
        <v>19</v>
      </c>
      <c r="E106" s="18" t="s">
        <v>19</v>
      </c>
      <c r="F106" s="25">
        <v>0</v>
      </c>
      <c r="G106" s="24">
        <v>3</v>
      </c>
      <c r="H106" s="23">
        <v>1.0659923909463135E-3</v>
      </c>
      <c r="I106" s="24">
        <v>0</v>
      </c>
      <c r="J106" s="23">
        <f>I106/$I$521*1000</f>
        <v>0</v>
      </c>
      <c r="K106" s="19">
        <v>0</v>
      </c>
      <c r="L106" s="19">
        <v>0</v>
      </c>
      <c r="M106" s="21">
        <v>0</v>
      </c>
      <c r="N106" s="20">
        <f>$G106*M106</f>
        <v>0</v>
      </c>
      <c r="O106" s="20">
        <f>$I106*M106</f>
        <v>0</v>
      </c>
      <c r="P106" s="22"/>
      <c r="Q106" s="21">
        <v>0</v>
      </c>
      <c r="R106" s="20">
        <f>$G106*Q106</f>
        <v>0</v>
      </c>
      <c r="S106" s="20">
        <f>$I106*Q106</f>
        <v>0</v>
      </c>
      <c r="T106" s="22"/>
      <c r="U106" s="21">
        <v>0</v>
      </c>
      <c r="V106" s="20">
        <f>$G106*U106</f>
        <v>0</v>
      </c>
      <c r="W106" s="20">
        <f>$I106*U106</f>
        <v>0</v>
      </c>
      <c r="X106" s="19">
        <v>0</v>
      </c>
      <c r="Y106" s="21">
        <v>0</v>
      </c>
      <c r="Z106" s="20">
        <f>$G106*Y106</f>
        <v>0</v>
      </c>
      <c r="AA106" s="20">
        <f>$I106*Y106</f>
        <v>0</v>
      </c>
      <c r="AB106" s="19"/>
      <c r="AC106" s="21">
        <v>0</v>
      </c>
      <c r="AD106" s="20">
        <f>$G106*AC106</f>
        <v>0</v>
      </c>
      <c r="AE106" s="20">
        <f>$I106*AC106</f>
        <v>0</v>
      </c>
      <c r="AF106" s="19"/>
      <c r="AG106" s="21">
        <v>0</v>
      </c>
      <c r="AH106" s="20">
        <f>$G106*AG106</f>
        <v>0</v>
      </c>
      <c r="AI106" s="20">
        <f>$I106*AG106</f>
        <v>0</v>
      </c>
      <c r="AJ106" s="19">
        <v>0</v>
      </c>
      <c r="AK106" s="18">
        <f>IF(J106&gt;1,0,1)</f>
        <v>1</v>
      </c>
      <c r="AL106" s="17">
        <f>I106/G106</f>
        <v>0</v>
      </c>
    </row>
    <row r="107" spans="1:38">
      <c r="A107" s="18">
        <v>106</v>
      </c>
      <c r="B107" s="18" t="s">
        <v>871</v>
      </c>
      <c r="C107" s="18" t="s">
        <v>19</v>
      </c>
      <c r="D107" s="18" t="s">
        <v>19</v>
      </c>
      <c r="E107" s="18" t="s">
        <v>19</v>
      </c>
      <c r="F107" s="25">
        <v>0</v>
      </c>
      <c r="G107" s="24">
        <v>187</v>
      </c>
      <c r="H107" s="23">
        <v>6.6446859035653533E-2</v>
      </c>
      <c r="I107" s="24">
        <v>0</v>
      </c>
      <c r="J107" s="23">
        <f>I107/$I$521*1000</f>
        <v>0</v>
      </c>
      <c r="K107" s="19">
        <v>0</v>
      </c>
      <c r="L107" s="19">
        <v>0</v>
      </c>
      <c r="M107" s="21">
        <v>0</v>
      </c>
      <c r="N107" s="20">
        <f>$G107*M107</f>
        <v>0</v>
      </c>
      <c r="O107" s="20">
        <f>$I107*M107</f>
        <v>0</v>
      </c>
      <c r="P107" s="22"/>
      <c r="Q107" s="21">
        <v>0</v>
      </c>
      <c r="R107" s="20">
        <f>$G107*Q107</f>
        <v>0</v>
      </c>
      <c r="S107" s="20">
        <f>$I107*Q107</f>
        <v>0</v>
      </c>
      <c r="T107" s="22"/>
      <c r="U107" s="21">
        <v>0</v>
      </c>
      <c r="V107" s="20">
        <f>$G107*U107</f>
        <v>0</v>
      </c>
      <c r="W107" s="20">
        <f>$I107*U107</f>
        <v>0</v>
      </c>
      <c r="X107" s="19">
        <v>0</v>
      </c>
      <c r="Y107" s="21">
        <v>0</v>
      </c>
      <c r="Z107" s="20">
        <f>$G107*Y107</f>
        <v>0</v>
      </c>
      <c r="AA107" s="20">
        <f>$I107*Y107</f>
        <v>0</v>
      </c>
      <c r="AB107" s="19"/>
      <c r="AC107" s="21">
        <v>0</v>
      </c>
      <c r="AD107" s="20">
        <f>$G107*AC107</f>
        <v>0</v>
      </c>
      <c r="AE107" s="20">
        <f>$I107*AC107</f>
        <v>0</v>
      </c>
      <c r="AF107" s="19"/>
      <c r="AG107" s="21">
        <v>0</v>
      </c>
      <c r="AH107" s="20">
        <f>$G107*AG107</f>
        <v>0</v>
      </c>
      <c r="AI107" s="20">
        <f>$I107*AG107</f>
        <v>0</v>
      </c>
      <c r="AJ107" s="19">
        <v>0</v>
      </c>
      <c r="AK107" s="18">
        <f>IF(J107&gt;1,0,1)</f>
        <v>1</v>
      </c>
      <c r="AL107" s="17">
        <f>I107/G107</f>
        <v>0</v>
      </c>
    </row>
    <row r="108" spans="1:38">
      <c r="A108" s="18">
        <v>107</v>
      </c>
      <c r="B108" s="18" t="s">
        <v>870</v>
      </c>
      <c r="C108" s="18" t="s">
        <v>869</v>
      </c>
      <c r="D108" s="18" t="s">
        <v>19</v>
      </c>
      <c r="E108" s="18" t="s">
        <v>19</v>
      </c>
      <c r="F108" s="25">
        <v>1.8153299158493387E-3</v>
      </c>
      <c r="G108" s="24">
        <v>10103</v>
      </c>
      <c r="H108" s="23">
        <v>3.5899070419102017</v>
      </c>
      <c r="I108" s="24">
        <v>2</v>
      </c>
      <c r="J108" s="23">
        <f>I108/$I$521*1000</f>
        <v>6.5168656482977949E-3</v>
      </c>
      <c r="K108" s="19" t="s">
        <v>812</v>
      </c>
      <c r="L108" s="19" t="s">
        <v>419</v>
      </c>
      <c r="M108" s="21">
        <v>1</v>
      </c>
      <c r="N108" s="20">
        <f>$G108*M108</f>
        <v>10103</v>
      </c>
      <c r="O108" s="20">
        <f>$I108*M108</f>
        <v>2</v>
      </c>
      <c r="P108" s="22"/>
      <c r="Q108" s="21">
        <v>0</v>
      </c>
      <c r="R108" s="20">
        <f>$G108*Q108</f>
        <v>0</v>
      </c>
      <c r="S108" s="20">
        <f>$I108*Q108</f>
        <v>0</v>
      </c>
      <c r="T108" s="22"/>
      <c r="U108" s="21">
        <v>0</v>
      </c>
      <c r="V108" s="20">
        <f>$G108*U108</f>
        <v>0</v>
      </c>
      <c r="W108" s="20">
        <f>$I108*U108</f>
        <v>0</v>
      </c>
      <c r="X108" s="19" t="s">
        <v>419</v>
      </c>
      <c r="Y108" s="21">
        <v>1</v>
      </c>
      <c r="Z108" s="20">
        <f>$G108*Y108</f>
        <v>10103</v>
      </c>
      <c r="AA108" s="20">
        <f>$I108*Y108</f>
        <v>2</v>
      </c>
      <c r="AB108" s="19"/>
      <c r="AC108" s="21">
        <v>0</v>
      </c>
      <c r="AD108" s="20">
        <f>$G108*AC108</f>
        <v>0</v>
      </c>
      <c r="AE108" s="20">
        <f>$I108*AC108</f>
        <v>0</v>
      </c>
      <c r="AF108" s="19"/>
      <c r="AG108" s="21">
        <v>0</v>
      </c>
      <c r="AH108" s="20">
        <f>$G108*AG108</f>
        <v>0</v>
      </c>
      <c r="AI108" s="20">
        <f>$I108*AG108</f>
        <v>0</v>
      </c>
      <c r="AJ108" s="19">
        <v>0</v>
      </c>
      <c r="AK108" s="18">
        <f>IF(J108&gt;1,0,1)</f>
        <v>1</v>
      </c>
      <c r="AL108" s="17">
        <f>I108/G108</f>
        <v>1.9796100168266851E-4</v>
      </c>
    </row>
    <row r="109" spans="1:38">
      <c r="A109" s="18">
        <v>108</v>
      </c>
      <c r="B109" s="18" t="s">
        <v>868</v>
      </c>
      <c r="C109" s="18" t="s">
        <v>19</v>
      </c>
      <c r="D109" s="18" t="s">
        <v>19</v>
      </c>
      <c r="E109" s="18" t="s">
        <v>19</v>
      </c>
      <c r="F109" s="25">
        <v>0</v>
      </c>
      <c r="G109" s="24">
        <v>173</v>
      </c>
      <c r="H109" s="23">
        <v>6.1472227877904073E-2</v>
      </c>
      <c r="I109" s="24">
        <v>0</v>
      </c>
      <c r="J109" s="23">
        <f>I109/$I$521*1000</f>
        <v>0</v>
      </c>
      <c r="K109" s="19">
        <v>0</v>
      </c>
      <c r="L109" s="19">
        <v>0</v>
      </c>
      <c r="M109" s="21">
        <v>0</v>
      </c>
      <c r="N109" s="20">
        <f>$G109*M109</f>
        <v>0</v>
      </c>
      <c r="O109" s="20">
        <f>$I109*M109</f>
        <v>0</v>
      </c>
      <c r="P109" s="22"/>
      <c r="Q109" s="21">
        <v>0</v>
      </c>
      <c r="R109" s="20">
        <f>$G109*Q109</f>
        <v>0</v>
      </c>
      <c r="S109" s="20">
        <f>$I109*Q109</f>
        <v>0</v>
      </c>
      <c r="T109" s="22"/>
      <c r="U109" s="21">
        <v>0</v>
      </c>
      <c r="V109" s="20">
        <f>$G109*U109</f>
        <v>0</v>
      </c>
      <c r="W109" s="20">
        <f>$I109*U109</f>
        <v>0</v>
      </c>
      <c r="X109" s="19">
        <v>0</v>
      </c>
      <c r="Y109" s="21">
        <v>0</v>
      </c>
      <c r="Z109" s="20">
        <f>$G109*Y109</f>
        <v>0</v>
      </c>
      <c r="AA109" s="20">
        <f>$I109*Y109</f>
        <v>0</v>
      </c>
      <c r="AB109" s="19"/>
      <c r="AC109" s="21">
        <v>0</v>
      </c>
      <c r="AD109" s="20">
        <f>$G109*AC109</f>
        <v>0</v>
      </c>
      <c r="AE109" s="20">
        <f>$I109*AC109</f>
        <v>0</v>
      </c>
      <c r="AF109" s="19"/>
      <c r="AG109" s="21">
        <v>0</v>
      </c>
      <c r="AH109" s="20">
        <f>$G109*AG109</f>
        <v>0</v>
      </c>
      <c r="AI109" s="20">
        <f>$I109*AG109</f>
        <v>0</v>
      </c>
      <c r="AJ109" s="19">
        <v>0</v>
      </c>
      <c r="AK109" s="18">
        <f>IF(J109&gt;1,0,1)</f>
        <v>1</v>
      </c>
      <c r="AL109" s="17">
        <f>I109/G109</f>
        <v>0</v>
      </c>
    </row>
    <row r="110" spans="1:38">
      <c r="A110" s="18">
        <v>109</v>
      </c>
      <c r="B110" s="18" t="s">
        <v>867</v>
      </c>
      <c r="C110" s="18" t="s">
        <v>19</v>
      </c>
      <c r="D110" s="18" t="s">
        <v>19</v>
      </c>
      <c r="E110" s="18" t="s">
        <v>19</v>
      </c>
      <c r="F110" s="25">
        <v>0</v>
      </c>
      <c r="G110" s="24">
        <v>249</v>
      </c>
      <c r="H110" s="23">
        <v>8.8477368448544008E-2</v>
      </c>
      <c r="I110" s="24">
        <v>0</v>
      </c>
      <c r="J110" s="23">
        <f>I110/$I$521*1000</f>
        <v>0</v>
      </c>
      <c r="K110" s="19">
        <v>0</v>
      </c>
      <c r="L110" s="19">
        <v>0</v>
      </c>
      <c r="M110" s="21">
        <v>0</v>
      </c>
      <c r="N110" s="20">
        <f>$G110*M110</f>
        <v>0</v>
      </c>
      <c r="O110" s="20">
        <f>$I110*M110</f>
        <v>0</v>
      </c>
      <c r="P110" s="22"/>
      <c r="Q110" s="21">
        <v>0</v>
      </c>
      <c r="R110" s="20">
        <f>$G110*Q110</f>
        <v>0</v>
      </c>
      <c r="S110" s="20">
        <f>$I110*Q110</f>
        <v>0</v>
      </c>
      <c r="T110" s="22"/>
      <c r="U110" s="21">
        <v>0</v>
      </c>
      <c r="V110" s="20">
        <f>$G110*U110</f>
        <v>0</v>
      </c>
      <c r="W110" s="20">
        <f>$I110*U110</f>
        <v>0</v>
      </c>
      <c r="X110" s="19">
        <v>0</v>
      </c>
      <c r="Y110" s="21">
        <v>0</v>
      </c>
      <c r="Z110" s="20">
        <f>$G110*Y110</f>
        <v>0</v>
      </c>
      <c r="AA110" s="20">
        <f>$I110*Y110</f>
        <v>0</v>
      </c>
      <c r="AB110" s="19"/>
      <c r="AC110" s="21">
        <v>0</v>
      </c>
      <c r="AD110" s="20">
        <f>$G110*AC110</f>
        <v>0</v>
      </c>
      <c r="AE110" s="20">
        <f>$I110*AC110</f>
        <v>0</v>
      </c>
      <c r="AF110" s="19"/>
      <c r="AG110" s="21">
        <v>0</v>
      </c>
      <c r="AH110" s="20">
        <f>$G110*AG110</f>
        <v>0</v>
      </c>
      <c r="AI110" s="20">
        <f>$I110*AG110</f>
        <v>0</v>
      </c>
      <c r="AJ110" s="19">
        <v>0</v>
      </c>
      <c r="AK110" s="18">
        <f>IF(J110&gt;1,0,1)</f>
        <v>1</v>
      </c>
      <c r="AL110" s="17">
        <f>I110/G110</f>
        <v>0</v>
      </c>
    </row>
    <row r="111" spans="1:38">
      <c r="A111" s="18">
        <v>110</v>
      </c>
      <c r="B111" s="18" t="s">
        <v>866</v>
      </c>
      <c r="C111" s="18" t="s">
        <v>19</v>
      </c>
      <c r="D111" s="18" t="s">
        <v>19</v>
      </c>
      <c r="E111" s="18" t="s">
        <v>19</v>
      </c>
      <c r="F111" s="25">
        <v>0</v>
      </c>
      <c r="G111" s="24">
        <v>10</v>
      </c>
      <c r="H111" s="23">
        <v>3.5533079698210446E-3</v>
      </c>
      <c r="I111" s="24">
        <v>0</v>
      </c>
      <c r="J111" s="23">
        <f>I111/$I$521*1000</f>
        <v>0</v>
      </c>
      <c r="K111" s="19">
        <v>0</v>
      </c>
      <c r="L111" s="19">
        <v>0</v>
      </c>
      <c r="M111" s="21">
        <v>0</v>
      </c>
      <c r="N111" s="20">
        <f>$G111*M111</f>
        <v>0</v>
      </c>
      <c r="O111" s="20">
        <f>$I111*M111</f>
        <v>0</v>
      </c>
      <c r="P111" s="22"/>
      <c r="Q111" s="21">
        <v>0</v>
      </c>
      <c r="R111" s="20">
        <f>$G111*Q111</f>
        <v>0</v>
      </c>
      <c r="S111" s="20">
        <f>$I111*Q111</f>
        <v>0</v>
      </c>
      <c r="T111" s="22"/>
      <c r="U111" s="21">
        <v>0</v>
      </c>
      <c r="V111" s="20">
        <f>$G111*U111</f>
        <v>0</v>
      </c>
      <c r="W111" s="20">
        <f>$I111*U111</f>
        <v>0</v>
      </c>
      <c r="X111" s="19">
        <v>0</v>
      </c>
      <c r="Y111" s="21">
        <v>0</v>
      </c>
      <c r="Z111" s="20">
        <f>$G111*Y111</f>
        <v>0</v>
      </c>
      <c r="AA111" s="20">
        <f>$I111*Y111</f>
        <v>0</v>
      </c>
      <c r="AB111" s="19"/>
      <c r="AC111" s="21">
        <v>0</v>
      </c>
      <c r="AD111" s="20">
        <f>$G111*AC111</f>
        <v>0</v>
      </c>
      <c r="AE111" s="20">
        <f>$I111*AC111</f>
        <v>0</v>
      </c>
      <c r="AF111" s="19"/>
      <c r="AG111" s="21">
        <v>0</v>
      </c>
      <c r="AH111" s="20">
        <f>$G111*AG111</f>
        <v>0</v>
      </c>
      <c r="AI111" s="20">
        <f>$I111*AG111</f>
        <v>0</v>
      </c>
      <c r="AJ111" s="19">
        <v>0</v>
      </c>
      <c r="AK111" s="18">
        <f>IF(J111&gt;1,0,1)</f>
        <v>1</v>
      </c>
      <c r="AL111" s="17">
        <f>I111/G111</f>
        <v>0</v>
      </c>
    </row>
    <row r="112" spans="1:38">
      <c r="A112" s="18">
        <v>111</v>
      </c>
      <c r="B112" s="18" t="s">
        <v>865</v>
      </c>
      <c r="C112" s="18" t="s">
        <v>864</v>
      </c>
      <c r="D112" s="18" t="s">
        <v>19</v>
      </c>
      <c r="E112" s="18" t="s">
        <v>19</v>
      </c>
      <c r="F112" s="25">
        <v>0.50018940381343291</v>
      </c>
      <c r="G112" s="24">
        <v>110</v>
      </c>
      <c r="H112" s="23">
        <v>3.9086387668031491E-2</v>
      </c>
      <c r="I112" s="24">
        <v>6</v>
      </c>
      <c r="J112" s="23">
        <f>I112/$I$521*1000</f>
        <v>1.9550596944893386E-2</v>
      </c>
      <c r="K112" s="19" t="s">
        <v>812</v>
      </c>
      <c r="L112" s="19" t="s">
        <v>149</v>
      </c>
      <c r="M112" s="21">
        <v>1</v>
      </c>
      <c r="N112" s="20">
        <f>$G112*M112</f>
        <v>110</v>
      </c>
      <c r="O112" s="20">
        <f>$I112*M112</f>
        <v>6</v>
      </c>
      <c r="P112" s="22"/>
      <c r="Q112" s="21">
        <v>0</v>
      </c>
      <c r="R112" s="20">
        <f>$G112*Q112</f>
        <v>0</v>
      </c>
      <c r="S112" s="20">
        <f>$I112*Q112</f>
        <v>0</v>
      </c>
      <c r="T112" s="22"/>
      <c r="U112" s="21">
        <v>0</v>
      </c>
      <c r="V112" s="20">
        <f>$G112*U112</f>
        <v>0</v>
      </c>
      <c r="W112" s="20">
        <f>$I112*U112</f>
        <v>0</v>
      </c>
      <c r="X112" s="19" t="s">
        <v>100</v>
      </c>
      <c r="Y112" s="21">
        <v>1</v>
      </c>
      <c r="Z112" s="20">
        <f>$G112*Y112</f>
        <v>110</v>
      </c>
      <c r="AA112" s="20">
        <f>$I112*Y112</f>
        <v>6</v>
      </c>
      <c r="AB112" s="19"/>
      <c r="AC112" s="21">
        <v>0</v>
      </c>
      <c r="AD112" s="20">
        <f>$G112*AC112</f>
        <v>0</v>
      </c>
      <c r="AE112" s="20">
        <f>$I112*AC112</f>
        <v>0</v>
      </c>
      <c r="AF112" s="19"/>
      <c r="AG112" s="21">
        <v>0</v>
      </c>
      <c r="AH112" s="20">
        <f>$G112*AG112</f>
        <v>0</v>
      </c>
      <c r="AI112" s="20">
        <f>$I112*AG112</f>
        <v>0</v>
      </c>
      <c r="AJ112" s="19">
        <v>0</v>
      </c>
      <c r="AK112" s="18">
        <f>IF(J112&gt;1,0,1)</f>
        <v>1</v>
      </c>
      <c r="AL112" s="17">
        <f>I112/G112</f>
        <v>5.4545454545454543E-2</v>
      </c>
    </row>
    <row r="113" spans="1:38">
      <c r="A113" s="18">
        <v>112</v>
      </c>
      <c r="B113" s="18" t="s">
        <v>863</v>
      </c>
      <c r="C113" s="18" t="s">
        <v>862</v>
      </c>
      <c r="D113" s="18" t="s">
        <v>19</v>
      </c>
      <c r="E113" s="18" t="s">
        <v>19</v>
      </c>
      <c r="F113" s="25">
        <v>0.31988857220626515</v>
      </c>
      <c r="G113" s="24">
        <v>86</v>
      </c>
      <c r="H113" s="23">
        <v>3.0558448540460983E-2</v>
      </c>
      <c r="I113" s="24">
        <v>3</v>
      </c>
      <c r="J113" s="23">
        <f>I113/$I$521*1000</f>
        <v>9.7752984724466929E-3</v>
      </c>
      <c r="K113" s="19" t="s">
        <v>812</v>
      </c>
      <c r="L113" s="19" t="s">
        <v>162</v>
      </c>
      <c r="M113" s="21">
        <v>1</v>
      </c>
      <c r="N113" s="20">
        <f>$G113*M113</f>
        <v>86</v>
      </c>
      <c r="O113" s="20">
        <f>$I113*M113</f>
        <v>3</v>
      </c>
      <c r="P113" s="22"/>
      <c r="Q113" s="21">
        <v>0</v>
      </c>
      <c r="R113" s="20">
        <f>$G113*Q113</f>
        <v>0</v>
      </c>
      <c r="S113" s="20">
        <f>$I113*Q113</f>
        <v>0</v>
      </c>
      <c r="T113" s="22"/>
      <c r="U113" s="21">
        <v>0</v>
      </c>
      <c r="V113" s="20">
        <f>$G113*U113</f>
        <v>0</v>
      </c>
      <c r="W113" s="20">
        <f>$I113*U113</f>
        <v>0</v>
      </c>
      <c r="X113" s="19" t="s">
        <v>95</v>
      </c>
      <c r="Y113" s="21">
        <v>1</v>
      </c>
      <c r="Z113" s="20">
        <f>$G113*Y113</f>
        <v>86</v>
      </c>
      <c r="AA113" s="20">
        <f>$I113*Y113</f>
        <v>3</v>
      </c>
      <c r="AB113" s="19"/>
      <c r="AC113" s="21">
        <v>0</v>
      </c>
      <c r="AD113" s="20">
        <f>$G113*AC113</f>
        <v>0</v>
      </c>
      <c r="AE113" s="20">
        <f>$I113*AC113</f>
        <v>0</v>
      </c>
      <c r="AF113" s="19"/>
      <c r="AG113" s="21">
        <v>0</v>
      </c>
      <c r="AH113" s="20">
        <f>$G113*AG113</f>
        <v>0</v>
      </c>
      <c r="AI113" s="20">
        <f>$I113*AG113</f>
        <v>0</v>
      </c>
      <c r="AJ113" s="19">
        <v>0</v>
      </c>
      <c r="AK113" s="18">
        <f>IF(J113&gt;1,0,1)</f>
        <v>1</v>
      </c>
      <c r="AL113" s="17">
        <f>I113/G113</f>
        <v>3.4883720930232558E-2</v>
      </c>
    </row>
    <row r="114" spans="1:38">
      <c r="A114" s="18">
        <v>113</v>
      </c>
      <c r="B114" s="18" t="s">
        <v>861</v>
      </c>
      <c r="C114" s="18" t="s">
        <v>860</v>
      </c>
      <c r="D114" s="18" t="s">
        <v>19</v>
      </c>
      <c r="E114" s="18" t="s">
        <v>19</v>
      </c>
      <c r="F114" s="25">
        <v>6.4553811329048356</v>
      </c>
      <c r="G114" s="24">
        <v>3513</v>
      </c>
      <c r="H114" s="23">
        <v>1.248277089798133</v>
      </c>
      <c r="I114" s="24">
        <v>2473</v>
      </c>
      <c r="J114" s="23">
        <f>I114/$I$521*1000</f>
        <v>8.058104374120223</v>
      </c>
      <c r="K114" s="19" t="s">
        <v>812</v>
      </c>
      <c r="L114" s="19" t="s">
        <v>162</v>
      </c>
      <c r="M114" s="21">
        <v>1</v>
      </c>
      <c r="N114" s="20">
        <f>$G114*M114</f>
        <v>3513</v>
      </c>
      <c r="O114" s="20">
        <f>$I114*M114</f>
        <v>2473</v>
      </c>
      <c r="P114" s="22"/>
      <c r="Q114" s="21">
        <v>0</v>
      </c>
      <c r="R114" s="20">
        <f>$G114*Q114</f>
        <v>0</v>
      </c>
      <c r="S114" s="20">
        <f>$I114*Q114</f>
        <v>0</v>
      </c>
      <c r="T114" s="22"/>
      <c r="U114" s="21">
        <v>0</v>
      </c>
      <c r="V114" s="20">
        <f>$G114*U114</f>
        <v>0</v>
      </c>
      <c r="W114" s="20">
        <f>$I114*U114</f>
        <v>0</v>
      </c>
      <c r="X114" s="19" t="s">
        <v>95</v>
      </c>
      <c r="Y114" s="21">
        <v>1</v>
      </c>
      <c r="Z114" s="20">
        <f>$G114*Y114</f>
        <v>3513</v>
      </c>
      <c r="AA114" s="20">
        <f>$I114*Y114</f>
        <v>2473</v>
      </c>
      <c r="AB114" s="19"/>
      <c r="AC114" s="21">
        <v>0</v>
      </c>
      <c r="AD114" s="20">
        <f>$G114*AC114</f>
        <v>0</v>
      </c>
      <c r="AE114" s="20">
        <f>$I114*AC114</f>
        <v>0</v>
      </c>
      <c r="AF114" s="19"/>
      <c r="AG114" s="21">
        <v>0</v>
      </c>
      <c r="AH114" s="20">
        <f>$G114*AG114</f>
        <v>0</v>
      </c>
      <c r="AI114" s="20">
        <f>$I114*AG114</f>
        <v>0</v>
      </c>
      <c r="AJ114" s="19">
        <v>0</v>
      </c>
      <c r="AK114" s="18">
        <f>IF(J114&gt;1,0,1)</f>
        <v>0</v>
      </c>
      <c r="AL114" s="17">
        <f>I114/G114</f>
        <v>0.70395673213777399</v>
      </c>
    </row>
    <row r="115" spans="1:38">
      <c r="A115" s="18">
        <v>114</v>
      </c>
      <c r="B115" s="18" t="s">
        <v>859</v>
      </c>
      <c r="C115" s="18" t="s">
        <v>858</v>
      </c>
      <c r="D115" s="18" t="s">
        <v>19</v>
      </c>
      <c r="E115" s="18" t="s">
        <v>19</v>
      </c>
      <c r="F115" s="25">
        <v>0</v>
      </c>
      <c r="G115" s="24">
        <v>458</v>
      </c>
      <c r="H115" s="23">
        <v>0.16274150501780385</v>
      </c>
      <c r="I115" s="24">
        <v>0</v>
      </c>
      <c r="J115" s="23">
        <f>I115/$I$521*1000</f>
        <v>0</v>
      </c>
      <c r="K115" s="19" t="s">
        <v>812</v>
      </c>
      <c r="L115" s="19" t="s">
        <v>419</v>
      </c>
      <c r="M115" s="21">
        <v>1</v>
      </c>
      <c r="N115" s="20">
        <f>$G115*M115</f>
        <v>458</v>
      </c>
      <c r="O115" s="20">
        <f>$I115*M115</f>
        <v>0</v>
      </c>
      <c r="P115" s="22"/>
      <c r="Q115" s="21">
        <v>0</v>
      </c>
      <c r="R115" s="20">
        <f>$G115*Q115</f>
        <v>0</v>
      </c>
      <c r="S115" s="20">
        <f>$I115*Q115</f>
        <v>0</v>
      </c>
      <c r="T115" s="22"/>
      <c r="U115" s="21">
        <v>0</v>
      </c>
      <c r="V115" s="20">
        <f>$G115*U115</f>
        <v>0</v>
      </c>
      <c r="W115" s="20">
        <f>$I115*U115</f>
        <v>0</v>
      </c>
      <c r="X115" s="19" t="s">
        <v>419</v>
      </c>
      <c r="Y115" s="21">
        <v>1</v>
      </c>
      <c r="Z115" s="20">
        <f>$G115*Y115</f>
        <v>458</v>
      </c>
      <c r="AA115" s="20">
        <f>$I115*Y115</f>
        <v>0</v>
      </c>
      <c r="AB115" s="19"/>
      <c r="AC115" s="21">
        <v>0</v>
      </c>
      <c r="AD115" s="20">
        <f>$G115*AC115</f>
        <v>0</v>
      </c>
      <c r="AE115" s="20">
        <f>$I115*AC115</f>
        <v>0</v>
      </c>
      <c r="AF115" s="19"/>
      <c r="AG115" s="21">
        <v>0</v>
      </c>
      <c r="AH115" s="20">
        <f>$G115*AG115</f>
        <v>0</v>
      </c>
      <c r="AI115" s="20">
        <f>$I115*AG115</f>
        <v>0</v>
      </c>
      <c r="AJ115" s="19">
        <v>0</v>
      </c>
      <c r="AK115" s="18">
        <f>IF(J115&gt;1,0,1)</f>
        <v>1</v>
      </c>
      <c r="AL115" s="17">
        <f>I115/G115</f>
        <v>0</v>
      </c>
    </row>
    <row r="116" spans="1:38">
      <c r="A116" s="18">
        <v>115</v>
      </c>
      <c r="B116" s="18" t="s">
        <v>857</v>
      </c>
      <c r="C116" s="18" t="s">
        <v>856</v>
      </c>
      <c r="D116" s="18" t="s">
        <v>19</v>
      </c>
      <c r="E116" s="18" t="s">
        <v>19</v>
      </c>
      <c r="F116" s="25">
        <v>9.0013635042090159E-2</v>
      </c>
      <c r="G116" s="24">
        <v>1630</v>
      </c>
      <c r="H116" s="23">
        <v>0.57918919908083033</v>
      </c>
      <c r="I116" s="24">
        <v>16</v>
      </c>
      <c r="J116" s="23">
        <f>I116/$I$521*1000</f>
        <v>5.213492518638236E-2</v>
      </c>
      <c r="K116" s="19" t="s">
        <v>812</v>
      </c>
      <c r="L116" s="19" t="s">
        <v>101</v>
      </c>
      <c r="M116" s="21">
        <v>1</v>
      </c>
      <c r="N116" s="20">
        <f>$G116*M116</f>
        <v>1630</v>
      </c>
      <c r="O116" s="20">
        <f>$I116*M116</f>
        <v>16</v>
      </c>
      <c r="P116" s="22"/>
      <c r="Q116" s="21">
        <v>0</v>
      </c>
      <c r="R116" s="20">
        <f>$G116*Q116</f>
        <v>0</v>
      </c>
      <c r="S116" s="20">
        <f>$I116*Q116</f>
        <v>0</v>
      </c>
      <c r="T116" s="22"/>
      <c r="U116" s="21">
        <v>0</v>
      </c>
      <c r="V116" s="20">
        <f>$G116*U116</f>
        <v>0</v>
      </c>
      <c r="W116" s="20">
        <f>$I116*U116</f>
        <v>0</v>
      </c>
      <c r="X116" s="19" t="s">
        <v>100</v>
      </c>
      <c r="Y116" s="21">
        <v>1</v>
      </c>
      <c r="Z116" s="20">
        <f>$G116*Y116</f>
        <v>1630</v>
      </c>
      <c r="AA116" s="20">
        <f>$I116*Y116</f>
        <v>16</v>
      </c>
      <c r="AB116" s="19"/>
      <c r="AC116" s="21">
        <v>0</v>
      </c>
      <c r="AD116" s="20">
        <f>$G116*AC116</f>
        <v>0</v>
      </c>
      <c r="AE116" s="20">
        <f>$I116*AC116</f>
        <v>0</v>
      </c>
      <c r="AF116" s="19"/>
      <c r="AG116" s="21">
        <v>0</v>
      </c>
      <c r="AH116" s="20">
        <f>$G116*AG116</f>
        <v>0</v>
      </c>
      <c r="AI116" s="20">
        <f>$I116*AG116</f>
        <v>0</v>
      </c>
      <c r="AJ116" s="19">
        <v>0</v>
      </c>
      <c r="AK116" s="18">
        <f>IF(J116&gt;1,0,1)</f>
        <v>1</v>
      </c>
      <c r="AL116" s="17">
        <f>I116/G116</f>
        <v>9.8159509202453993E-3</v>
      </c>
    </row>
    <row r="117" spans="1:38">
      <c r="A117" s="18">
        <v>116</v>
      </c>
      <c r="B117" s="18" t="s">
        <v>855</v>
      </c>
      <c r="C117" s="18" t="s">
        <v>854</v>
      </c>
      <c r="D117" s="18" t="s">
        <v>19</v>
      </c>
      <c r="E117" s="18" t="s">
        <v>19</v>
      </c>
      <c r="F117" s="25">
        <v>0</v>
      </c>
      <c r="G117" s="24">
        <v>154</v>
      </c>
      <c r="H117" s="23">
        <v>5.4720942735244089E-2</v>
      </c>
      <c r="I117" s="24">
        <v>0</v>
      </c>
      <c r="J117" s="23">
        <f>I117/$I$521*1000</f>
        <v>0</v>
      </c>
      <c r="K117" s="19" t="s">
        <v>812</v>
      </c>
      <c r="L117" s="19" t="s">
        <v>149</v>
      </c>
      <c r="M117" s="21">
        <v>1</v>
      </c>
      <c r="N117" s="20">
        <f>$G117*M117</f>
        <v>154</v>
      </c>
      <c r="O117" s="20">
        <f>$I117*M117</f>
        <v>0</v>
      </c>
      <c r="P117" s="22"/>
      <c r="Q117" s="21">
        <v>0</v>
      </c>
      <c r="R117" s="20">
        <f>$G117*Q117</f>
        <v>0</v>
      </c>
      <c r="S117" s="20">
        <f>$I117*Q117</f>
        <v>0</v>
      </c>
      <c r="T117" s="22"/>
      <c r="U117" s="21">
        <v>0</v>
      </c>
      <c r="V117" s="20">
        <f>$G117*U117</f>
        <v>0</v>
      </c>
      <c r="W117" s="20">
        <f>$I117*U117</f>
        <v>0</v>
      </c>
      <c r="X117" s="19" t="s">
        <v>47</v>
      </c>
      <c r="Y117" s="21">
        <v>1</v>
      </c>
      <c r="Z117" s="20">
        <f>$G117*Y117</f>
        <v>154</v>
      </c>
      <c r="AA117" s="20">
        <f>$I117*Y117</f>
        <v>0</v>
      </c>
      <c r="AB117" s="19"/>
      <c r="AC117" s="21">
        <v>0</v>
      </c>
      <c r="AD117" s="20">
        <f>$G117*AC117</f>
        <v>0</v>
      </c>
      <c r="AE117" s="20">
        <f>$I117*AC117</f>
        <v>0</v>
      </c>
      <c r="AF117" s="19"/>
      <c r="AG117" s="21">
        <v>0</v>
      </c>
      <c r="AH117" s="20">
        <f>$G117*AG117</f>
        <v>0</v>
      </c>
      <c r="AI117" s="20">
        <f>$I117*AG117</f>
        <v>0</v>
      </c>
      <c r="AJ117" s="19">
        <v>0</v>
      </c>
      <c r="AK117" s="18">
        <f>IF(J117&gt;1,0,1)</f>
        <v>1</v>
      </c>
      <c r="AL117" s="17">
        <f>I117/G117</f>
        <v>0</v>
      </c>
    </row>
    <row r="118" spans="1:38">
      <c r="A118" s="18">
        <v>117</v>
      </c>
      <c r="B118" s="18" t="s">
        <v>853</v>
      </c>
      <c r="C118" s="18" t="s">
        <v>852</v>
      </c>
      <c r="D118" s="18" t="s">
        <v>19</v>
      </c>
      <c r="E118" s="18" t="s">
        <v>19</v>
      </c>
      <c r="F118" s="25">
        <v>7.9740339738373356E-2</v>
      </c>
      <c r="G118" s="24">
        <v>690</v>
      </c>
      <c r="H118" s="23">
        <v>0.24517824991765208</v>
      </c>
      <c r="I118" s="24">
        <v>6</v>
      </c>
      <c r="J118" s="23">
        <f>I118/$I$521*1000</f>
        <v>1.9550596944893386E-2</v>
      </c>
      <c r="K118" s="19" t="s">
        <v>812</v>
      </c>
      <c r="L118" s="19" t="s">
        <v>208</v>
      </c>
      <c r="M118" s="21">
        <v>1</v>
      </c>
      <c r="N118" s="20">
        <f>$G118*M118</f>
        <v>690</v>
      </c>
      <c r="O118" s="20">
        <f>$I118*M118</f>
        <v>6</v>
      </c>
      <c r="P118" s="22"/>
      <c r="Q118" s="21">
        <v>0</v>
      </c>
      <c r="R118" s="20">
        <f>$G118*Q118</f>
        <v>0</v>
      </c>
      <c r="S118" s="20">
        <f>$I118*Q118</f>
        <v>0</v>
      </c>
      <c r="T118" s="22"/>
      <c r="U118" s="21">
        <v>0</v>
      </c>
      <c r="V118" s="20">
        <f>$G118*U118</f>
        <v>0</v>
      </c>
      <c r="W118" s="20">
        <f>$I118*U118</f>
        <v>0</v>
      </c>
      <c r="X118" s="19" t="s">
        <v>95</v>
      </c>
      <c r="Y118" s="21">
        <v>1</v>
      </c>
      <c r="Z118" s="20">
        <f>$G118*Y118</f>
        <v>690</v>
      </c>
      <c r="AA118" s="20">
        <f>$I118*Y118</f>
        <v>6</v>
      </c>
      <c r="AB118" s="19"/>
      <c r="AC118" s="21">
        <v>0</v>
      </c>
      <c r="AD118" s="20">
        <f>$G118*AC118</f>
        <v>0</v>
      </c>
      <c r="AE118" s="20">
        <f>$I118*AC118</f>
        <v>0</v>
      </c>
      <c r="AF118" s="19"/>
      <c r="AG118" s="21">
        <v>0</v>
      </c>
      <c r="AH118" s="20">
        <f>$G118*AG118</f>
        <v>0</v>
      </c>
      <c r="AI118" s="20">
        <f>$I118*AG118</f>
        <v>0</v>
      </c>
      <c r="AJ118" s="19">
        <v>0</v>
      </c>
      <c r="AK118" s="18">
        <f>IF(J118&gt;1,0,1)</f>
        <v>1</v>
      </c>
      <c r="AL118" s="17">
        <f>I118/G118</f>
        <v>8.6956521739130436E-3</v>
      </c>
    </row>
    <row r="119" spans="1:38">
      <c r="A119" s="18">
        <v>118</v>
      </c>
      <c r="B119" s="18" t="s">
        <v>851</v>
      </c>
      <c r="C119" s="18" t="s">
        <v>850</v>
      </c>
      <c r="D119" s="18" t="s">
        <v>19</v>
      </c>
      <c r="E119" s="18" t="s">
        <v>19</v>
      </c>
      <c r="F119" s="25">
        <v>0.72601588251442228</v>
      </c>
      <c r="G119" s="24">
        <v>821</v>
      </c>
      <c r="H119" s="23">
        <v>0.29172658432230775</v>
      </c>
      <c r="I119" s="24">
        <v>65</v>
      </c>
      <c r="J119" s="23">
        <f>I119/$I$521*1000</f>
        <v>0.2117981335696783</v>
      </c>
      <c r="K119" s="19" t="s">
        <v>812</v>
      </c>
      <c r="L119" s="19" t="s">
        <v>149</v>
      </c>
      <c r="M119" s="21">
        <v>1</v>
      </c>
      <c r="N119" s="20">
        <f>$G119*M119</f>
        <v>821</v>
      </c>
      <c r="O119" s="20">
        <f>$I119*M119</f>
        <v>65</v>
      </c>
      <c r="P119" s="22"/>
      <c r="Q119" s="21">
        <v>0</v>
      </c>
      <c r="R119" s="20">
        <f>$G119*Q119</f>
        <v>0</v>
      </c>
      <c r="S119" s="20">
        <f>$I119*Q119</f>
        <v>0</v>
      </c>
      <c r="T119" s="22"/>
      <c r="U119" s="21">
        <v>0</v>
      </c>
      <c r="V119" s="20">
        <f>$G119*U119</f>
        <v>0</v>
      </c>
      <c r="W119" s="20">
        <f>$I119*U119</f>
        <v>0</v>
      </c>
      <c r="X119" s="19" t="s">
        <v>100</v>
      </c>
      <c r="Y119" s="21">
        <v>1</v>
      </c>
      <c r="Z119" s="20">
        <f>$G119*Y119</f>
        <v>821</v>
      </c>
      <c r="AA119" s="20">
        <f>$I119*Y119</f>
        <v>65</v>
      </c>
      <c r="AB119" s="19"/>
      <c r="AC119" s="21">
        <v>0</v>
      </c>
      <c r="AD119" s="20">
        <f>$G119*AC119</f>
        <v>0</v>
      </c>
      <c r="AE119" s="20">
        <f>$I119*AC119</f>
        <v>0</v>
      </c>
      <c r="AF119" s="19"/>
      <c r="AG119" s="21">
        <v>0</v>
      </c>
      <c r="AH119" s="20">
        <f>$G119*AG119</f>
        <v>0</v>
      </c>
      <c r="AI119" s="20">
        <f>$I119*AG119</f>
        <v>0</v>
      </c>
      <c r="AJ119" s="19">
        <v>0</v>
      </c>
      <c r="AK119" s="18">
        <f>IF(J119&gt;1,0,1)</f>
        <v>1</v>
      </c>
      <c r="AL119" s="17">
        <f>I119/G119</f>
        <v>7.9171741778319121E-2</v>
      </c>
    </row>
    <row r="120" spans="1:38">
      <c r="A120" s="18">
        <v>119</v>
      </c>
      <c r="B120" s="18" t="s">
        <v>849</v>
      </c>
      <c r="C120" s="18" t="s">
        <v>848</v>
      </c>
      <c r="D120" s="18" t="s">
        <v>19</v>
      </c>
      <c r="E120" s="18" t="s">
        <v>19</v>
      </c>
      <c r="F120" s="25">
        <v>0.7697077656366863</v>
      </c>
      <c r="G120" s="24">
        <v>691</v>
      </c>
      <c r="H120" s="23">
        <v>0.24553358071463419</v>
      </c>
      <c r="I120" s="24">
        <v>58</v>
      </c>
      <c r="J120" s="23">
        <f>I120/$I$521*1000</f>
        <v>0.18898910380063605</v>
      </c>
      <c r="K120" s="19" t="s">
        <v>812</v>
      </c>
      <c r="L120" s="19" t="s">
        <v>149</v>
      </c>
      <c r="M120" s="21">
        <v>1</v>
      </c>
      <c r="N120" s="20">
        <f>$G120*M120</f>
        <v>691</v>
      </c>
      <c r="O120" s="20">
        <f>$I120*M120</f>
        <v>58</v>
      </c>
      <c r="P120" s="22"/>
      <c r="Q120" s="21">
        <v>0</v>
      </c>
      <c r="R120" s="20">
        <f>$G120*Q120</f>
        <v>0</v>
      </c>
      <c r="S120" s="20">
        <f>$I120*Q120</f>
        <v>0</v>
      </c>
      <c r="T120" s="22"/>
      <c r="U120" s="21">
        <v>0</v>
      </c>
      <c r="V120" s="20">
        <f>$G120*U120</f>
        <v>0</v>
      </c>
      <c r="W120" s="20">
        <f>$I120*U120</f>
        <v>0</v>
      </c>
      <c r="X120" s="19" t="s">
        <v>100</v>
      </c>
      <c r="Y120" s="21">
        <v>1</v>
      </c>
      <c r="Z120" s="20">
        <f>$G120*Y120</f>
        <v>691</v>
      </c>
      <c r="AA120" s="20">
        <f>$I120*Y120</f>
        <v>58</v>
      </c>
      <c r="AB120" s="19"/>
      <c r="AC120" s="21">
        <v>0</v>
      </c>
      <c r="AD120" s="20">
        <f>$G120*AC120</f>
        <v>0</v>
      </c>
      <c r="AE120" s="20">
        <f>$I120*AC120</f>
        <v>0</v>
      </c>
      <c r="AF120" s="19"/>
      <c r="AG120" s="21">
        <v>0</v>
      </c>
      <c r="AH120" s="20">
        <f>$G120*AG120</f>
        <v>0</v>
      </c>
      <c r="AI120" s="20">
        <f>$I120*AG120</f>
        <v>0</v>
      </c>
      <c r="AJ120" s="19">
        <v>0</v>
      </c>
      <c r="AK120" s="18">
        <f>IF(J120&gt;1,0,1)</f>
        <v>1</v>
      </c>
      <c r="AL120" s="17">
        <f>I120/G120</f>
        <v>8.3936324167872653E-2</v>
      </c>
    </row>
    <row r="121" spans="1:38">
      <c r="A121" s="18">
        <v>120</v>
      </c>
      <c r="B121" s="18" t="s">
        <v>847</v>
      </c>
      <c r="C121" s="18" t="s">
        <v>846</v>
      </c>
      <c r="D121" s="18" t="s">
        <v>19</v>
      </c>
      <c r="E121" s="18" t="s">
        <v>19</v>
      </c>
      <c r="F121" s="25">
        <v>5.2990462995238984E-2</v>
      </c>
      <c r="G121" s="24">
        <v>3288</v>
      </c>
      <c r="H121" s="23">
        <v>1.1683276604771595</v>
      </c>
      <c r="I121" s="24">
        <v>19</v>
      </c>
      <c r="J121" s="23">
        <f>I121/$I$521*1000</f>
        <v>6.1910223658829054E-2</v>
      </c>
      <c r="K121" s="19" t="s">
        <v>812</v>
      </c>
      <c r="L121" s="19" t="s">
        <v>162</v>
      </c>
      <c r="M121" s="21">
        <v>1</v>
      </c>
      <c r="N121" s="20">
        <f>$G121*M121</f>
        <v>3288</v>
      </c>
      <c r="O121" s="20">
        <f>$I121*M121</f>
        <v>19</v>
      </c>
      <c r="P121" s="22"/>
      <c r="Q121" s="21">
        <v>0</v>
      </c>
      <c r="R121" s="20">
        <f>$G121*Q121</f>
        <v>0</v>
      </c>
      <c r="S121" s="20">
        <f>$I121*Q121</f>
        <v>0</v>
      </c>
      <c r="T121" s="22"/>
      <c r="U121" s="21">
        <v>0</v>
      </c>
      <c r="V121" s="20">
        <f>$G121*U121</f>
        <v>0</v>
      </c>
      <c r="W121" s="20">
        <f>$I121*U121</f>
        <v>0</v>
      </c>
      <c r="X121" s="19" t="s">
        <v>95</v>
      </c>
      <c r="Y121" s="21">
        <v>1</v>
      </c>
      <c r="Z121" s="20">
        <f>$G121*Y121</f>
        <v>3288</v>
      </c>
      <c r="AA121" s="20">
        <f>$I121*Y121</f>
        <v>19</v>
      </c>
      <c r="AB121" s="19"/>
      <c r="AC121" s="21">
        <v>0</v>
      </c>
      <c r="AD121" s="20">
        <f>$G121*AC121</f>
        <v>0</v>
      </c>
      <c r="AE121" s="20">
        <f>$I121*AC121</f>
        <v>0</v>
      </c>
      <c r="AF121" s="19"/>
      <c r="AG121" s="21">
        <v>0</v>
      </c>
      <c r="AH121" s="20">
        <f>$G121*AG121</f>
        <v>0</v>
      </c>
      <c r="AI121" s="20">
        <f>$I121*AG121</f>
        <v>0</v>
      </c>
      <c r="AJ121" s="19">
        <v>0</v>
      </c>
      <c r="AK121" s="18">
        <f>IF(J121&gt;1,0,1)</f>
        <v>1</v>
      </c>
      <c r="AL121" s="17">
        <f>I121/G121</f>
        <v>5.778588807785888E-3</v>
      </c>
    </row>
    <row r="122" spans="1:38">
      <c r="A122" s="18">
        <v>121</v>
      </c>
      <c r="B122" s="18" t="s">
        <v>845</v>
      </c>
      <c r="C122" s="18" t="s">
        <v>844</v>
      </c>
      <c r="D122" s="18" t="s">
        <v>19</v>
      </c>
      <c r="E122" s="18" t="s">
        <v>19</v>
      </c>
      <c r="F122" s="25">
        <v>0.32871944749996929</v>
      </c>
      <c r="G122" s="24">
        <v>1618</v>
      </c>
      <c r="H122" s="23">
        <v>0.57492522951704506</v>
      </c>
      <c r="I122" s="24">
        <v>58</v>
      </c>
      <c r="J122" s="23">
        <f>I122/$I$521*1000</f>
        <v>0.18898910380063605</v>
      </c>
      <c r="K122" s="19" t="s">
        <v>812</v>
      </c>
      <c r="L122" s="19" t="s">
        <v>149</v>
      </c>
      <c r="M122" s="21">
        <v>1</v>
      </c>
      <c r="N122" s="20">
        <f>$G122*M122</f>
        <v>1618</v>
      </c>
      <c r="O122" s="20">
        <f>$I122*M122</f>
        <v>58</v>
      </c>
      <c r="P122" s="22"/>
      <c r="Q122" s="21">
        <v>0</v>
      </c>
      <c r="R122" s="20">
        <f>$G122*Q122</f>
        <v>0</v>
      </c>
      <c r="S122" s="20">
        <f>$I122*Q122</f>
        <v>0</v>
      </c>
      <c r="T122" s="22"/>
      <c r="U122" s="21">
        <v>0</v>
      </c>
      <c r="V122" s="20">
        <f>$G122*U122</f>
        <v>0</v>
      </c>
      <c r="W122" s="20">
        <f>$I122*U122</f>
        <v>0</v>
      </c>
      <c r="X122" s="19" t="s">
        <v>100</v>
      </c>
      <c r="Y122" s="21">
        <v>1</v>
      </c>
      <c r="Z122" s="20">
        <f>$G122*Y122</f>
        <v>1618</v>
      </c>
      <c r="AA122" s="20">
        <f>$I122*Y122</f>
        <v>58</v>
      </c>
      <c r="AB122" s="19"/>
      <c r="AC122" s="21">
        <v>0</v>
      </c>
      <c r="AD122" s="20">
        <f>$G122*AC122</f>
        <v>0</v>
      </c>
      <c r="AE122" s="20">
        <f>$I122*AC122</f>
        <v>0</v>
      </c>
      <c r="AF122" s="19"/>
      <c r="AG122" s="21">
        <v>0</v>
      </c>
      <c r="AH122" s="20">
        <f>$G122*AG122</f>
        <v>0</v>
      </c>
      <c r="AI122" s="20">
        <f>$I122*AG122</f>
        <v>0</v>
      </c>
      <c r="AJ122" s="19">
        <v>0</v>
      </c>
      <c r="AK122" s="18">
        <f>IF(J122&gt;1,0,1)</f>
        <v>1</v>
      </c>
      <c r="AL122" s="17">
        <f>I122/G122</f>
        <v>3.5846724351050678E-2</v>
      </c>
    </row>
    <row r="123" spans="1:38">
      <c r="A123" s="18">
        <v>122</v>
      </c>
      <c r="B123" s="18" t="s">
        <v>843</v>
      </c>
      <c r="C123" s="18" t="s">
        <v>842</v>
      </c>
      <c r="D123" s="18" t="s">
        <v>19</v>
      </c>
      <c r="E123" s="18" t="s">
        <v>19</v>
      </c>
      <c r="F123" s="25">
        <v>0.31621169206596328</v>
      </c>
      <c r="G123" s="24">
        <v>58</v>
      </c>
      <c r="H123" s="23">
        <v>2.0609186224962061E-2</v>
      </c>
      <c r="I123" s="24">
        <v>2</v>
      </c>
      <c r="J123" s="23">
        <f>I123/$I$521*1000</f>
        <v>6.5168656482977949E-3</v>
      </c>
      <c r="K123" s="19" t="s">
        <v>812</v>
      </c>
      <c r="L123" s="19" t="s">
        <v>149</v>
      </c>
      <c r="M123" s="21">
        <v>1</v>
      </c>
      <c r="N123" s="20">
        <f>$G123*M123</f>
        <v>58</v>
      </c>
      <c r="O123" s="20">
        <f>$I123*M123</f>
        <v>2</v>
      </c>
      <c r="P123" s="22"/>
      <c r="Q123" s="21">
        <v>0</v>
      </c>
      <c r="R123" s="20">
        <f>$G123*Q123</f>
        <v>0</v>
      </c>
      <c r="S123" s="20">
        <f>$I123*Q123</f>
        <v>0</v>
      </c>
      <c r="T123" s="22"/>
      <c r="U123" s="21">
        <v>0</v>
      </c>
      <c r="V123" s="20">
        <f>$G123*U123</f>
        <v>0</v>
      </c>
      <c r="W123" s="20">
        <f>$I123*U123</f>
        <v>0</v>
      </c>
      <c r="X123" s="19" t="s">
        <v>100</v>
      </c>
      <c r="Y123" s="21">
        <v>1</v>
      </c>
      <c r="Z123" s="20">
        <f>$G123*Y123</f>
        <v>58</v>
      </c>
      <c r="AA123" s="20">
        <f>$I123*Y123</f>
        <v>2</v>
      </c>
      <c r="AB123" s="19"/>
      <c r="AC123" s="21">
        <v>0</v>
      </c>
      <c r="AD123" s="20">
        <f>$G123*AC123</f>
        <v>0</v>
      </c>
      <c r="AE123" s="20">
        <f>$I123*AC123</f>
        <v>0</v>
      </c>
      <c r="AF123" s="19"/>
      <c r="AG123" s="21">
        <v>0</v>
      </c>
      <c r="AH123" s="20">
        <f>$G123*AG123</f>
        <v>0</v>
      </c>
      <c r="AI123" s="20">
        <f>$I123*AG123</f>
        <v>0</v>
      </c>
      <c r="AJ123" s="19">
        <v>0</v>
      </c>
      <c r="AK123" s="18">
        <f>IF(J123&gt;1,0,1)</f>
        <v>1</v>
      </c>
      <c r="AL123" s="17">
        <f>I123/G123</f>
        <v>3.4482758620689655E-2</v>
      </c>
    </row>
    <row r="124" spans="1:38">
      <c r="A124" s="18">
        <v>123</v>
      </c>
      <c r="B124" s="18" t="s">
        <v>841</v>
      </c>
      <c r="C124" s="18" t="s">
        <v>19</v>
      </c>
      <c r="D124" s="18" t="s">
        <v>19</v>
      </c>
      <c r="E124" s="18" t="s">
        <v>19</v>
      </c>
      <c r="F124" s="25">
        <v>0</v>
      </c>
      <c r="G124" s="24">
        <v>114</v>
      </c>
      <c r="H124" s="23">
        <v>4.0507710855959909E-2</v>
      </c>
      <c r="I124" s="24">
        <v>0</v>
      </c>
      <c r="J124" s="23">
        <f>I124/$I$521*1000</f>
        <v>0</v>
      </c>
      <c r="K124" s="19">
        <v>0</v>
      </c>
      <c r="L124" s="19">
        <v>0</v>
      </c>
      <c r="M124" s="21">
        <v>0</v>
      </c>
      <c r="N124" s="20">
        <f>$G124*M124</f>
        <v>0</v>
      </c>
      <c r="O124" s="20">
        <f>$I124*M124</f>
        <v>0</v>
      </c>
      <c r="P124" s="22"/>
      <c r="Q124" s="21">
        <v>0</v>
      </c>
      <c r="R124" s="20">
        <f>$G124*Q124</f>
        <v>0</v>
      </c>
      <c r="S124" s="20">
        <f>$I124*Q124</f>
        <v>0</v>
      </c>
      <c r="T124" s="22"/>
      <c r="U124" s="21">
        <v>0</v>
      </c>
      <c r="V124" s="20">
        <f>$G124*U124</f>
        <v>0</v>
      </c>
      <c r="W124" s="20">
        <f>$I124*U124</f>
        <v>0</v>
      </c>
      <c r="X124" s="19">
        <v>0</v>
      </c>
      <c r="Y124" s="21">
        <v>0</v>
      </c>
      <c r="Z124" s="20">
        <f>$G124*Y124</f>
        <v>0</v>
      </c>
      <c r="AA124" s="20">
        <f>$I124*Y124</f>
        <v>0</v>
      </c>
      <c r="AB124" s="19"/>
      <c r="AC124" s="21">
        <v>0</v>
      </c>
      <c r="AD124" s="20">
        <f>$G124*AC124</f>
        <v>0</v>
      </c>
      <c r="AE124" s="20">
        <f>$I124*AC124</f>
        <v>0</v>
      </c>
      <c r="AF124" s="19"/>
      <c r="AG124" s="21">
        <v>0</v>
      </c>
      <c r="AH124" s="20">
        <f>$G124*AG124</f>
        <v>0</v>
      </c>
      <c r="AI124" s="20">
        <f>$I124*AG124</f>
        <v>0</v>
      </c>
      <c r="AJ124" s="19">
        <v>0</v>
      </c>
      <c r="AK124" s="18">
        <f>IF(J124&gt;1,0,1)</f>
        <v>1</v>
      </c>
      <c r="AL124" s="17">
        <f>I124/G124</f>
        <v>0</v>
      </c>
    </row>
    <row r="125" spans="1:38">
      <c r="A125" s="18">
        <v>124</v>
      </c>
      <c r="B125" s="18" t="s">
        <v>840</v>
      </c>
      <c r="C125" s="18" t="s">
        <v>839</v>
      </c>
      <c r="D125" s="18" t="s">
        <v>19</v>
      </c>
      <c r="E125" s="18" t="s">
        <v>19</v>
      </c>
      <c r="F125" s="25">
        <v>0.93030396361435563</v>
      </c>
      <c r="G125" s="24">
        <v>276</v>
      </c>
      <c r="H125" s="23">
        <v>9.8071299967060835E-2</v>
      </c>
      <c r="I125" s="24">
        <v>28</v>
      </c>
      <c r="J125" s="23">
        <f>I125/$I$521*1000</f>
        <v>9.1236119076169117E-2</v>
      </c>
      <c r="K125" s="19" t="s">
        <v>812</v>
      </c>
      <c r="L125" s="19" t="s">
        <v>149</v>
      </c>
      <c r="M125" s="21">
        <v>1</v>
      </c>
      <c r="N125" s="20">
        <f>$G125*M125</f>
        <v>276</v>
      </c>
      <c r="O125" s="20">
        <f>$I125*M125</f>
        <v>28</v>
      </c>
      <c r="P125" s="22"/>
      <c r="Q125" s="21">
        <v>0</v>
      </c>
      <c r="R125" s="20">
        <f>$G125*Q125</f>
        <v>0</v>
      </c>
      <c r="S125" s="20">
        <f>$I125*Q125</f>
        <v>0</v>
      </c>
      <c r="T125" s="22"/>
      <c r="U125" s="21">
        <v>0</v>
      </c>
      <c r="V125" s="20">
        <f>$G125*U125</f>
        <v>0</v>
      </c>
      <c r="W125" s="20">
        <f>$I125*U125</f>
        <v>0</v>
      </c>
      <c r="X125" s="19" t="s">
        <v>100</v>
      </c>
      <c r="Y125" s="21">
        <v>1</v>
      </c>
      <c r="Z125" s="20">
        <f>$G125*Y125</f>
        <v>276</v>
      </c>
      <c r="AA125" s="20">
        <f>$I125*Y125</f>
        <v>28</v>
      </c>
      <c r="AB125" s="19"/>
      <c r="AC125" s="21">
        <v>0</v>
      </c>
      <c r="AD125" s="20">
        <f>$G125*AC125</f>
        <v>0</v>
      </c>
      <c r="AE125" s="20">
        <f>$I125*AC125</f>
        <v>0</v>
      </c>
      <c r="AF125" s="19"/>
      <c r="AG125" s="21">
        <v>0</v>
      </c>
      <c r="AH125" s="20">
        <f>$G125*AG125</f>
        <v>0</v>
      </c>
      <c r="AI125" s="20">
        <f>$I125*AG125</f>
        <v>0</v>
      </c>
      <c r="AJ125" s="19">
        <v>0</v>
      </c>
      <c r="AK125" s="18">
        <f>IF(J125&gt;1,0,1)</f>
        <v>1</v>
      </c>
      <c r="AL125" s="17">
        <f>I125/G125</f>
        <v>0.10144927536231885</v>
      </c>
    </row>
    <row r="126" spans="1:38">
      <c r="A126" s="18">
        <v>125</v>
      </c>
      <c r="B126" s="18" t="s">
        <v>838</v>
      </c>
      <c r="C126" s="18" t="s">
        <v>837</v>
      </c>
      <c r="D126" s="18" t="s">
        <v>19</v>
      </c>
      <c r="E126" s="18" t="s">
        <v>19</v>
      </c>
      <c r="F126" s="25">
        <v>1.3505359454952777E-2</v>
      </c>
      <c r="G126" s="24">
        <v>679</v>
      </c>
      <c r="H126" s="23">
        <v>0.24126961115084894</v>
      </c>
      <c r="I126" s="24">
        <v>1</v>
      </c>
      <c r="J126" s="23">
        <f>I126/$I$521*1000</f>
        <v>3.2584328241488975E-3</v>
      </c>
      <c r="K126" s="19" t="s">
        <v>812</v>
      </c>
      <c r="L126" s="19" t="s">
        <v>419</v>
      </c>
      <c r="M126" s="21">
        <v>1</v>
      </c>
      <c r="N126" s="20">
        <f>$G126*M126</f>
        <v>679</v>
      </c>
      <c r="O126" s="20">
        <f>$I126*M126</f>
        <v>1</v>
      </c>
      <c r="P126" s="22"/>
      <c r="Q126" s="21">
        <v>0</v>
      </c>
      <c r="R126" s="20">
        <f>$G126*Q126</f>
        <v>0</v>
      </c>
      <c r="S126" s="20">
        <f>$I126*Q126</f>
        <v>0</v>
      </c>
      <c r="T126" s="22"/>
      <c r="U126" s="21">
        <v>0</v>
      </c>
      <c r="V126" s="20">
        <f>$G126*U126</f>
        <v>0</v>
      </c>
      <c r="W126" s="20">
        <f>$I126*U126</f>
        <v>0</v>
      </c>
      <c r="X126" s="19" t="s">
        <v>419</v>
      </c>
      <c r="Y126" s="21">
        <v>1</v>
      </c>
      <c r="Z126" s="20">
        <f>$G126*Y126</f>
        <v>679</v>
      </c>
      <c r="AA126" s="20">
        <f>$I126*Y126</f>
        <v>1</v>
      </c>
      <c r="AB126" s="19"/>
      <c r="AC126" s="21">
        <v>0</v>
      </c>
      <c r="AD126" s="20">
        <f>$G126*AC126</f>
        <v>0</v>
      </c>
      <c r="AE126" s="20">
        <f>$I126*AC126</f>
        <v>0</v>
      </c>
      <c r="AF126" s="19"/>
      <c r="AG126" s="21">
        <v>0</v>
      </c>
      <c r="AH126" s="20">
        <f>$G126*AG126</f>
        <v>0</v>
      </c>
      <c r="AI126" s="20">
        <f>$I126*AG126</f>
        <v>0</v>
      </c>
      <c r="AJ126" s="19">
        <v>0</v>
      </c>
      <c r="AK126" s="18">
        <f>IF(J126&gt;1,0,1)</f>
        <v>1</v>
      </c>
      <c r="AL126" s="17">
        <f>I126/G126</f>
        <v>1.4727540500736377E-3</v>
      </c>
    </row>
    <row r="127" spans="1:38">
      <c r="A127" s="18">
        <v>126</v>
      </c>
      <c r="B127" s="18" t="s">
        <v>836</v>
      </c>
      <c r="C127" s="18" t="s">
        <v>19</v>
      </c>
      <c r="D127" s="18" t="s">
        <v>19</v>
      </c>
      <c r="E127" s="18" t="s">
        <v>19</v>
      </c>
      <c r="F127" s="25">
        <v>0</v>
      </c>
      <c r="G127" s="24">
        <v>23</v>
      </c>
      <c r="H127" s="23">
        <v>8.1726083305884035E-3</v>
      </c>
      <c r="I127" s="24">
        <v>0</v>
      </c>
      <c r="J127" s="23">
        <f>I127/$I$521*1000</f>
        <v>0</v>
      </c>
      <c r="K127" s="19">
        <v>0</v>
      </c>
      <c r="L127" s="19">
        <v>0</v>
      </c>
      <c r="M127" s="21">
        <v>0</v>
      </c>
      <c r="N127" s="20">
        <f>$G127*M127</f>
        <v>0</v>
      </c>
      <c r="O127" s="20">
        <f>$I127*M127</f>
        <v>0</v>
      </c>
      <c r="P127" s="22"/>
      <c r="Q127" s="21">
        <v>0</v>
      </c>
      <c r="R127" s="20">
        <f>$G127*Q127</f>
        <v>0</v>
      </c>
      <c r="S127" s="20">
        <f>$I127*Q127</f>
        <v>0</v>
      </c>
      <c r="T127" s="22"/>
      <c r="U127" s="21">
        <v>0</v>
      </c>
      <c r="V127" s="20">
        <f>$G127*U127</f>
        <v>0</v>
      </c>
      <c r="W127" s="20">
        <f>$I127*U127</f>
        <v>0</v>
      </c>
      <c r="X127" s="19">
        <v>0</v>
      </c>
      <c r="Y127" s="21">
        <v>0</v>
      </c>
      <c r="Z127" s="20">
        <f>$G127*Y127</f>
        <v>0</v>
      </c>
      <c r="AA127" s="20">
        <f>$I127*Y127</f>
        <v>0</v>
      </c>
      <c r="AB127" s="19"/>
      <c r="AC127" s="21">
        <v>0</v>
      </c>
      <c r="AD127" s="20">
        <f>$G127*AC127</f>
        <v>0</v>
      </c>
      <c r="AE127" s="20">
        <f>$I127*AC127</f>
        <v>0</v>
      </c>
      <c r="AF127" s="19"/>
      <c r="AG127" s="21">
        <v>0</v>
      </c>
      <c r="AH127" s="20">
        <f>$G127*AG127</f>
        <v>0</v>
      </c>
      <c r="AI127" s="20">
        <f>$I127*AG127</f>
        <v>0</v>
      </c>
      <c r="AJ127" s="19">
        <v>0</v>
      </c>
      <c r="AK127" s="18">
        <f>IF(J127&gt;1,0,1)</f>
        <v>1</v>
      </c>
      <c r="AL127" s="17">
        <f>I127/G127</f>
        <v>0</v>
      </c>
    </row>
    <row r="128" spans="1:38">
      <c r="A128" s="18">
        <v>127</v>
      </c>
      <c r="B128" s="18" t="s">
        <v>835</v>
      </c>
      <c r="C128" s="18" t="s">
        <v>834</v>
      </c>
      <c r="D128" s="18" t="s">
        <v>19</v>
      </c>
      <c r="E128" s="18" t="s">
        <v>19</v>
      </c>
      <c r="F128" s="25">
        <v>0.81598695113632047</v>
      </c>
      <c r="G128" s="24">
        <v>236</v>
      </c>
      <c r="H128" s="23">
        <v>8.3858068087776655E-2</v>
      </c>
      <c r="I128" s="24">
        <v>21</v>
      </c>
      <c r="J128" s="23">
        <f>I128/$I$521*1000</f>
        <v>6.8427089307126834E-2</v>
      </c>
      <c r="K128" s="19" t="s">
        <v>812</v>
      </c>
      <c r="L128" s="19" t="s">
        <v>419</v>
      </c>
      <c r="M128" s="21">
        <v>1</v>
      </c>
      <c r="N128" s="20">
        <f>$G128*M128</f>
        <v>236</v>
      </c>
      <c r="O128" s="20">
        <f>$I128*M128</f>
        <v>21</v>
      </c>
      <c r="P128" s="22"/>
      <c r="Q128" s="21">
        <v>0</v>
      </c>
      <c r="R128" s="20">
        <f>$G128*Q128</f>
        <v>0</v>
      </c>
      <c r="S128" s="20">
        <f>$I128*Q128</f>
        <v>0</v>
      </c>
      <c r="T128" s="22"/>
      <c r="U128" s="21">
        <v>0</v>
      </c>
      <c r="V128" s="20">
        <f>$G128*U128</f>
        <v>0</v>
      </c>
      <c r="W128" s="20">
        <f>$I128*U128</f>
        <v>0</v>
      </c>
      <c r="X128" s="19" t="s">
        <v>419</v>
      </c>
      <c r="Y128" s="21">
        <v>1</v>
      </c>
      <c r="Z128" s="20">
        <f>$G128*Y128</f>
        <v>236</v>
      </c>
      <c r="AA128" s="20">
        <f>$I128*Y128</f>
        <v>21</v>
      </c>
      <c r="AB128" s="19"/>
      <c r="AC128" s="21">
        <v>0</v>
      </c>
      <c r="AD128" s="20">
        <f>$G128*AC128</f>
        <v>0</v>
      </c>
      <c r="AE128" s="20">
        <f>$I128*AC128</f>
        <v>0</v>
      </c>
      <c r="AF128" s="19"/>
      <c r="AG128" s="21">
        <v>0</v>
      </c>
      <c r="AH128" s="20">
        <f>$G128*AG128</f>
        <v>0</v>
      </c>
      <c r="AI128" s="20">
        <f>$I128*AG128</f>
        <v>0</v>
      </c>
      <c r="AJ128" s="19">
        <v>0</v>
      </c>
      <c r="AK128" s="18">
        <f>IF(J128&gt;1,0,1)</f>
        <v>1</v>
      </c>
      <c r="AL128" s="17">
        <f>I128/G128</f>
        <v>8.8983050847457626E-2</v>
      </c>
    </row>
    <row r="129" spans="1:38">
      <c r="A129" s="18">
        <v>128</v>
      </c>
      <c r="B129" s="18" t="s">
        <v>833</v>
      </c>
      <c r="C129" s="18" t="s">
        <v>19</v>
      </c>
      <c r="D129" s="18" t="s">
        <v>19</v>
      </c>
      <c r="E129" s="18" t="s">
        <v>19</v>
      </c>
      <c r="F129" s="25">
        <v>0</v>
      </c>
      <c r="G129" s="24">
        <v>12</v>
      </c>
      <c r="H129" s="23">
        <v>4.263969563785254E-3</v>
      </c>
      <c r="I129" s="24">
        <v>0</v>
      </c>
      <c r="J129" s="23">
        <f>I129/$I$521*1000</f>
        <v>0</v>
      </c>
      <c r="K129" s="19">
        <v>0</v>
      </c>
      <c r="L129" s="19">
        <v>0</v>
      </c>
      <c r="M129" s="21">
        <v>0</v>
      </c>
      <c r="N129" s="20">
        <f>$G129*M129</f>
        <v>0</v>
      </c>
      <c r="O129" s="20">
        <f>$I129*M129</f>
        <v>0</v>
      </c>
      <c r="P129" s="22"/>
      <c r="Q129" s="21">
        <v>0</v>
      </c>
      <c r="R129" s="20">
        <f>$G129*Q129</f>
        <v>0</v>
      </c>
      <c r="S129" s="20">
        <f>$I129*Q129</f>
        <v>0</v>
      </c>
      <c r="T129" s="22"/>
      <c r="U129" s="21">
        <v>0</v>
      </c>
      <c r="V129" s="20">
        <f>$G129*U129</f>
        <v>0</v>
      </c>
      <c r="W129" s="20">
        <f>$I129*U129</f>
        <v>0</v>
      </c>
      <c r="X129" s="19">
        <v>0</v>
      </c>
      <c r="Y129" s="21">
        <v>0</v>
      </c>
      <c r="Z129" s="20">
        <f>$G129*Y129</f>
        <v>0</v>
      </c>
      <c r="AA129" s="20">
        <f>$I129*Y129</f>
        <v>0</v>
      </c>
      <c r="AB129" s="19"/>
      <c r="AC129" s="21">
        <v>0</v>
      </c>
      <c r="AD129" s="20">
        <f>$G129*AC129</f>
        <v>0</v>
      </c>
      <c r="AE129" s="20">
        <f>$I129*AC129</f>
        <v>0</v>
      </c>
      <c r="AF129" s="19"/>
      <c r="AG129" s="21">
        <v>0</v>
      </c>
      <c r="AH129" s="20">
        <f>$G129*AG129</f>
        <v>0</v>
      </c>
      <c r="AI129" s="20">
        <f>$I129*AG129</f>
        <v>0</v>
      </c>
      <c r="AJ129" s="19">
        <v>0</v>
      </c>
      <c r="AK129" s="18">
        <f>IF(J129&gt;1,0,1)</f>
        <v>1</v>
      </c>
      <c r="AL129" s="17">
        <f>I129/G129</f>
        <v>0</v>
      </c>
    </row>
    <row r="130" spans="1:38">
      <c r="A130" s="18">
        <v>129</v>
      </c>
      <c r="B130" s="18" t="s">
        <v>832</v>
      </c>
      <c r="C130" s="18" t="s">
        <v>831</v>
      </c>
      <c r="D130" s="18" t="s">
        <v>19</v>
      </c>
      <c r="E130" s="18" t="s">
        <v>19</v>
      </c>
      <c r="F130" s="25">
        <v>6.8776043024347011</v>
      </c>
      <c r="G130" s="24">
        <v>12</v>
      </c>
      <c r="H130" s="23">
        <v>4.263969563785254E-3</v>
      </c>
      <c r="I130" s="24">
        <v>9</v>
      </c>
      <c r="J130" s="23">
        <f>I130/$I$521*1000</f>
        <v>2.9325895417340073E-2</v>
      </c>
      <c r="K130" s="19" t="s">
        <v>812</v>
      </c>
      <c r="L130" s="19" t="s">
        <v>419</v>
      </c>
      <c r="M130" s="21">
        <v>1</v>
      </c>
      <c r="N130" s="20">
        <f>$G130*M130</f>
        <v>12</v>
      </c>
      <c r="O130" s="20">
        <f>$I130*M130</f>
        <v>9</v>
      </c>
      <c r="P130" s="22"/>
      <c r="Q130" s="21">
        <v>0</v>
      </c>
      <c r="R130" s="20">
        <f>$G130*Q130</f>
        <v>0</v>
      </c>
      <c r="S130" s="20">
        <f>$I130*Q130</f>
        <v>0</v>
      </c>
      <c r="T130" s="22"/>
      <c r="U130" s="21">
        <v>0</v>
      </c>
      <c r="V130" s="20">
        <f>$G130*U130</f>
        <v>0</v>
      </c>
      <c r="W130" s="20">
        <f>$I130*U130</f>
        <v>0</v>
      </c>
      <c r="X130" s="19" t="s">
        <v>419</v>
      </c>
      <c r="Y130" s="21">
        <v>1</v>
      </c>
      <c r="Z130" s="20">
        <f>$G130*Y130</f>
        <v>12</v>
      </c>
      <c r="AA130" s="20">
        <f>$I130*Y130</f>
        <v>9</v>
      </c>
      <c r="AB130" s="19"/>
      <c r="AC130" s="21">
        <v>0</v>
      </c>
      <c r="AD130" s="20">
        <f>$G130*AC130</f>
        <v>0</v>
      </c>
      <c r="AE130" s="20">
        <f>$I130*AC130</f>
        <v>0</v>
      </c>
      <c r="AF130" s="19"/>
      <c r="AG130" s="21">
        <v>0</v>
      </c>
      <c r="AH130" s="20">
        <f>$G130*AG130</f>
        <v>0</v>
      </c>
      <c r="AI130" s="20">
        <f>$I130*AG130</f>
        <v>0</v>
      </c>
      <c r="AJ130" s="19">
        <v>0</v>
      </c>
      <c r="AK130" s="18">
        <f>IF(J130&gt;1,0,1)</f>
        <v>1</v>
      </c>
      <c r="AL130" s="17">
        <f>I130/G130</f>
        <v>0.75</v>
      </c>
    </row>
    <row r="131" spans="1:38">
      <c r="A131" s="18">
        <v>130</v>
      </c>
      <c r="B131" s="18" t="s">
        <v>830</v>
      </c>
      <c r="C131" s="18" t="s">
        <v>829</v>
      </c>
      <c r="D131" s="18" t="s">
        <v>19</v>
      </c>
      <c r="E131" s="18" t="s">
        <v>19</v>
      </c>
      <c r="F131" s="25">
        <v>8.5391879595671405E-2</v>
      </c>
      <c r="G131" s="24">
        <v>3866</v>
      </c>
      <c r="H131" s="23">
        <v>1.3737088611328159</v>
      </c>
      <c r="I131" s="24">
        <v>36</v>
      </c>
      <c r="J131" s="23">
        <f>I131/$I$521*1000</f>
        <v>0.11730358166936029</v>
      </c>
      <c r="K131" s="19" t="s">
        <v>812</v>
      </c>
      <c r="L131" s="19" t="s">
        <v>419</v>
      </c>
      <c r="M131" s="21">
        <v>1</v>
      </c>
      <c r="N131" s="20">
        <f>$G131*M131</f>
        <v>3866</v>
      </c>
      <c r="O131" s="20">
        <f>$I131*M131</f>
        <v>36</v>
      </c>
      <c r="P131" s="22"/>
      <c r="Q131" s="21">
        <v>0</v>
      </c>
      <c r="R131" s="20">
        <f>$G131*Q131</f>
        <v>0</v>
      </c>
      <c r="S131" s="20">
        <f>$I131*Q131</f>
        <v>0</v>
      </c>
      <c r="T131" s="22"/>
      <c r="U131" s="21">
        <v>0</v>
      </c>
      <c r="V131" s="20">
        <f>$G131*U131</f>
        <v>0</v>
      </c>
      <c r="W131" s="20">
        <f>$I131*U131</f>
        <v>0</v>
      </c>
      <c r="X131" s="19" t="s">
        <v>419</v>
      </c>
      <c r="Y131" s="21">
        <v>1</v>
      </c>
      <c r="Z131" s="20">
        <f>$G131*Y131</f>
        <v>3866</v>
      </c>
      <c r="AA131" s="20">
        <f>$I131*Y131</f>
        <v>36</v>
      </c>
      <c r="AB131" s="19"/>
      <c r="AC131" s="21">
        <v>0</v>
      </c>
      <c r="AD131" s="20">
        <f>$G131*AC131</f>
        <v>0</v>
      </c>
      <c r="AE131" s="20">
        <f>$I131*AC131</f>
        <v>0</v>
      </c>
      <c r="AF131" s="19"/>
      <c r="AG131" s="21">
        <v>0</v>
      </c>
      <c r="AH131" s="20">
        <f>$G131*AG131</f>
        <v>0</v>
      </c>
      <c r="AI131" s="20">
        <f>$I131*AG131</f>
        <v>0</v>
      </c>
      <c r="AJ131" s="19">
        <v>0</v>
      </c>
      <c r="AK131" s="18">
        <f>IF(J131&gt;1,0,1)</f>
        <v>1</v>
      </c>
      <c r="AL131" s="17">
        <f>I131/G131</f>
        <v>9.311950336264873E-3</v>
      </c>
    </row>
    <row r="132" spans="1:38">
      <c r="A132" s="18">
        <v>131</v>
      </c>
      <c r="B132" s="18" t="s">
        <v>828</v>
      </c>
      <c r="C132" s="18" t="s">
        <v>19</v>
      </c>
      <c r="D132" s="18" t="s">
        <v>19</v>
      </c>
      <c r="E132" s="18" t="s">
        <v>19</v>
      </c>
      <c r="F132" s="25">
        <v>0</v>
      </c>
      <c r="G132" s="24">
        <v>543</v>
      </c>
      <c r="H132" s="23">
        <v>0.19294462276128274</v>
      </c>
      <c r="I132" s="24">
        <v>0</v>
      </c>
      <c r="J132" s="23">
        <f>I132/$I$521*1000</f>
        <v>0</v>
      </c>
      <c r="K132" s="19">
        <v>0</v>
      </c>
      <c r="L132" s="19">
        <v>0</v>
      </c>
      <c r="M132" s="21">
        <v>0</v>
      </c>
      <c r="N132" s="20">
        <f>$G132*M132</f>
        <v>0</v>
      </c>
      <c r="O132" s="20">
        <f>$I132*M132</f>
        <v>0</v>
      </c>
      <c r="P132" s="22"/>
      <c r="Q132" s="21">
        <v>0</v>
      </c>
      <c r="R132" s="20">
        <f>$G132*Q132</f>
        <v>0</v>
      </c>
      <c r="S132" s="20">
        <f>$I132*Q132</f>
        <v>0</v>
      </c>
      <c r="T132" s="22"/>
      <c r="U132" s="21">
        <v>0</v>
      </c>
      <c r="V132" s="20">
        <f>$G132*U132</f>
        <v>0</v>
      </c>
      <c r="W132" s="20">
        <f>$I132*U132</f>
        <v>0</v>
      </c>
      <c r="X132" s="19">
        <v>0</v>
      </c>
      <c r="Y132" s="21">
        <v>0</v>
      </c>
      <c r="Z132" s="20">
        <f>$G132*Y132</f>
        <v>0</v>
      </c>
      <c r="AA132" s="20">
        <f>$I132*Y132</f>
        <v>0</v>
      </c>
      <c r="AB132" s="19"/>
      <c r="AC132" s="21">
        <v>0</v>
      </c>
      <c r="AD132" s="20">
        <f>$G132*AC132</f>
        <v>0</v>
      </c>
      <c r="AE132" s="20">
        <f>$I132*AC132</f>
        <v>0</v>
      </c>
      <c r="AF132" s="19"/>
      <c r="AG132" s="21">
        <v>0</v>
      </c>
      <c r="AH132" s="20">
        <f>$G132*AG132</f>
        <v>0</v>
      </c>
      <c r="AI132" s="20">
        <f>$I132*AG132</f>
        <v>0</v>
      </c>
      <c r="AJ132" s="19">
        <v>0</v>
      </c>
      <c r="AK132" s="18">
        <f>IF(J132&gt;1,0,1)</f>
        <v>1</v>
      </c>
      <c r="AL132" s="17">
        <f>I132/G132</f>
        <v>0</v>
      </c>
    </row>
    <row r="133" spans="1:38">
      <c r="A133" s="18">
        <v>132</v>
      </c>
      <c r="B133" s="18" t="s">
        <v>827</v>
      </c>
      <c r="C133" s="18" t="s">
        <v>826</v>
      </c>
      <c r="D133" s="18" t="s">
        <v>825</v>
      </c>
      <c r="E133" s="33">
        <v>17108</v>
      </c>
      <c r="F133" s="25">
        <v>1.3197458855614275</v>
      </c>
      <c r="G133" s="24">
        <v>1751</v>
      </c>
      <c r="H133" s="23">
        <v>0.62218422551566499</v>
      </c>
      <c r="I133" s="24">
        <v>252</v>
      </c>
      <c r="J133" s="23">
        <f>I133/$I$521*1000</f>
        <v>0.82112507168552218</v>
      </c>
      <c r="K133" s="19" t="s">
        <v>812</v>
      </c>
      <c r="L133" s="19" t="s">
        <v>23</v>
      </c>
      <c r="M133" s="21">
        <v>0.4</v>
      </c>
      <c r="N133" s="20">
        <f>$G133*M133</f>
        <v>700.40000000000009</v>
      </c>
      <c r="O133" s="20">
        <f>$I133*M133</f>
        <v>100.80000000000001</v>
      </c>
      <c r="P133" s="22" t="s">
        <v>274</v>
      </c>
      <c r="Q133" s="21">
        <v>0.3</v>
      </c>
      <c r="R133" s="20">
        <f>$G133*Q133</f>
        <v>525.29999999999995</v>
      </c>
      <c r="S133" s="20">
        <f>$I133*Q133</f>
        <v>75.599999999999994</v>
      </c>
      <c r="T133" s="22" t="s">
        <v>149</v>
      </c>
      <c r="U133" s="21">
        <v>0.3</v>
      </c>
      <c r="V133" s="20">
        <f>$G133*U133</f>
        <v>525.29999999999995</v>
      </c>
      <c r="W133" s="20">
        <f>$I133*U133</f>
        <v>75.599999999999994</v>
      </c>
      <c r="X133" s="19" t="s">
        <v>22</v>
      </c>
      <c r="Y133" s="21">
        <v>0.4</v>
      </c>
      <c r="Z133" s="20">
        <f>$G133*Y133</f>
        <v>700.40000000000009</v>
      </c>
      <c r="AA133" s="20">
        <f>$I133*Y133</f>
        <v>100.80000000000001</v>
      </c>
      <c r="AB133" s="19" t="s">
        <v>95</v>
      </c>
      <c r="AC133" s="21">
        <v>0.3</v>
      </c>
      <c r="AD133" s="20">
        <f>$G133*AC133</f>
        <v>525.29999999999995</v>
      </c>
      <c r="AE133" s="20">
        <f>$I133*AC133</f>
        <v>75.599999999999994</v>
      </c>
      <c r="AF133" s="19" t="s">
        <v>47</v>
      </c>
      <c r="AG133" s="21">
        <v>0.3</v>
      </c>
      <c r="AH133" s="20">
        <f>$G133*AG133</f>
        <v>525.29999999999995</v>
      </c>
      <c r="AI133" s="20">
        <f>$I133*AG133</f>
        <v>75.599999999999994</v>
      </c>
      <c r="AJ133" s="19">
        <v>0</v>
      </c>
      <c r="AK133" s="18">
        <f>IF(J133&gt;1,0,1)</f>
        <v>1</v>
      </c>
      <c r="AL133" s="17">
        <f>I133/G133</f>
        <v>0.143917761279269</v>
      </c>
    </row>
    <row r="134" spans="1:38">
      <c r="A134" s="18">
        <v>133</v>
      </c>
      <c r="B134" s="18" t="s">
        <v>824</v>
      </c>
      <c r="C134" s="18" t="s">
        <v>823</v>
      </c>
      <c r="D134" s="18" t="s">
        <v>822</v>
      </c>
      <c r="E134" s="18" t="s">
        <v>19</v>
      </c>
      <c r="F134" s="25">
        <v>1.2830091482205137</v>
      </c>
      <c r="G134" s="24">
        <v>2716</v>
      </c>
      <c r="H134" s="23">
        <v>0.96507844460339576</v>
      </c>
      <c r="I134" s="24">
        <v>380</v>
      </c>
      <c r="J134" s="23">
        <f>I134/$I$521*1000</f>
        <v>1.2382044731765809</v>
      </c>
      <c r="K134" s="19" t="s">
        <v>812</v>
      </c>
      <c r="L134" s="19" t="s">
        <v>419</v>
      </c>
      <c r="M134" s="21">
        <v>0.5</v>
      </c>
      <c r="N134" s="20">
        <f>$G134*M134</f>
        <v>1358</v>
      </c>
      <c r="O134" s="20">
        <f>$I134*M134</f>
        <v>190</v>
      </c>
      <c r="P134" s="22" t="s">
        <v>821</v>
      </c>
      <c r="Q134" s="21">
        <v>0.5</v>
      </c>
      <c r="R134" s="20">
        <f>$G134*Q134</f>
        <v>1358</v>
      </c>
      <c r="S134" s="20">
        <f>$I134*Q134</f>
        <v>190</v>
      </c>
      <c r="T134" s="22"/>
      <c r="U134" s="21">
        <v>0</v>
      </c>
      <c r="V134" s="20">
        <f>$G134*U134</f>
        <v>0</v>
      </c>
      <c r="W134" s="20">
        <f>$I134*U134</f>
        <v>0</v>
      </c>
      <c r="X134" s="19" t="s">
        <v>47</v>
      </c>
      <c r="Y134" s="21">
        <v>0.5</v>
      </c>
      <c r="Z134" s="20">
        <f>$G134*Y134</f>
        <v>1358</v>
      </c>
      <c r="AA134" s="20">
        <f>$I134*Y134</f>
        <v>190</v>
      </c>
      <c r="AB134" s="19" t="s">
        <v>95</v>
      </c>
      <c r="AC134" s="21">
        <v>0.5</v>
      </c>
      <c r="AD134" s="20">
        <f>$G134*AC134</f>
        <v>1358</v>
      </c>
      <c r="AE134" s="20">
        <f>$I134*AC134</f>
        <v>190</v>
      </c>
      <c r="AF134" s="19"/>
      <c r="AG134" s="21">
        <v>0</v>
      </c>
      <c r="AH134" s="20">
        <f>$G134*AG134</f>
        <v>0</v>
      </c>
      <c r="AI134" s="20">
        <f>$I134*AG134</f>
        <v>0</v>
      </c>
      <c r="AJ134" s="19">
        <v>0</v>
      </c>
      <c r="AK134" s="18">
        <f>IF(J134&gt;1,0,1)</f>
        <v>0</v>
      </c>
      <c r="AL134" s="17">
        <f>I134/G134</f>
        <v>0.13991163475699558</v>
      </c>
    </row>
    <row r="135" spans="1:38">
      <c r="A135" s="18">
        <v>134</v>
      </c>
      <c r="B135" s="18" t="s">
        <v>820</v>
      </c>
      <c r="C135" s="18" t="s">
        <v>819</v>
      </c>
      <c r="D135" s="18" t="s">
        <v>19</v>
      </c>
      <c r="E135" s="18" t="s">
        <v>19</v>
      </c>
      <c r="F135" s="25">
        <v>0.67416227080395841</v>
      </c>
      <c r="G135" s="24">
        <v>1197</v>
      </c>
      <c r="H135" s="23">
        <v>0.42533096398757908</v>
      </c>
      <c r="I135" s="24">
        <v>88</v>
      </c>
      <c r="J135" s="23">
        <f>I135/$I$521*1000</f>
        <v>0.28674208852510297</v>
      </c>
      <c r="K135" s="19" t="s">
        <v>812</v>
      </c>
      <c r="L135" s="19" t="s">
        <v>419</v>
      </c>
      <c r="M135" s="21">
        <v>1</v>
      </c>
      <c r="N135" s="20">
        <f>$G135*M135</f>
        <v>1197</v>
      </c>
      <c r="O135" s="20">
        <f>$I135*M135</f>
        <v>88</v>
      </c>
      <c r="P135" s="22"/>
      <c r="Q135" s="21">
        <v>0</v>
      </c>
      <c r="R135" s="20">
        <f>$G135*Q135</f>
        <v>0</v>
      </c>
      <c r="S135" s="20">
        <f>$I135*Q135</f>
        <v>0</v>
      </c>
      <c r="T135" s="22"/>
      <c r="U135" s="21">
        <v>0</v>
      </c>
      <c r="V135" s="20">
        <f>$G135*U135</f>
        <v>0</v>
      </c>
      <c r="W135" s="20">
        <f>$I135*U135</f>
        <v>0</v>
      </c>
      <c r="X135" s="19" t="s">
        <v>419</v>
      </c>
      <c r="Y135" s="21">
        <v>1</v>
      </c>
      <c r="Z135" s="20">
        <f>$G135*Y135</f>
        <v>1197</v>
      </c>
      <c r="AA135" s="20">
        <f>$I135*Y135</f>
        <v>88</v>
      </c>
      <c r="AB135" s="19"/>
      <c r="AC135" s="21">
        <v>0</v>
      </c>
      <c r="AD135" s="20">
        <f>$G135*AC135</f>
        <v>0</v>
      </c>
      <c r="AE135" s="20">
        <f>$I135*AC135</f>
        <v>0</v>
      </c>
      <c r="AF135" s="19"/>
      <c r="AG135" s="21">
        <v>0</v>
      </c>
      <c r="AH135" s="20">
        <f>$G135*AG135</f>
        <v>0</v>
      </c>
      <c r="AI135" s="20">
        <f>$I135*AG135</f>
        <v>0</v>
      </c>
      <c r="AJ135" s="19">
        <v>0</v>
      </c>
      <c r="AK135" s="18">
        <f>IF(J135&gt;1,0,1)</f>
        <v>1</v>
      </c>
      <c r="AL135" s="17">
        <f>I135/G135</f>
        <v>7.3517126148705092E-2</v>
      </c>
    </row>
    <row r="136" spans="1:38">
      <c r="A136" s="18">
        <v>135</v>
      </c>
      <c r="B136" s="18" t="s">
        <v>818</v>
      </c>
      <c r="C136" s="18" t="s">
        <v>817</v>
      </c>
      <c r="D136" s="18" t="s">
        <v>816</v>
      </c>
      <c r="E136" s="18" t="s">
        <v>19</v>
      </c>
      <c r="F136" s="25">
        <v>0.94975499891316129</v>
      </c>
      <c r="G136" s="24">
        <v>10447</v>
      </c>
      <c r="H136" s="23">
        <v>3.7121408360720456</v>
      </c>
      <c r="I136" s="24">
        <v>1082</v>
      </c>
      <c r="J136" s="23">
        <f>I136/$I$521*1000</f>
        <v>3.525624315729107</v>
      </c>
      <c r="K136" s="19" t="s">
        <v>812</v>
      </c>
      <c r="L136" s="19" t="s">
        <v>23</v>
      </c>
      <c r="M136" s="21">
        <v>0.5</v>
      </c>
      <c r="N136" s="20">
        <f>$G136*M136</f>
        <v>5223.5</v>
      </c>
      <c r="O136" s="20">
        <f>$I136*M136</f>
        <v>541</v>
      </c>
      <c r="P136" s="22" t="s">
        <v>208</v>
      </c>
      <c r="Q136" s="21">
        <v>0.5</v>
      </c>
      <c r="R136" s="20">
        <f>$G136*Q136</f>
        <v>5223.5</v>
      </c>
      <c r="S136" s="20">
        <f>$I136*Q136</f>
        <v>541</v>
      </c>
      <c r="T136" s="22"/>
      <c r="U136" s="21">
        <v>0</v>
      </c>
      <c r="V136" s="20">
        <f>$G136*U136</f>
        <v>0</v>
      </c>
      <c r="W136" s="20">
        <f>$I136*U136</f>
        <v>0</v>
      </c>
      <c r="X136" s="19" t="s">
        <v>22</v>
      </c>
      <c r="Y136" s="21">
        <v>0.6</v>
      </c>
      <c r="Z136" s="20">
        <f>$G136*Y136</f>
        <v>6268.2</v>
      </c>
      <c r="AA136" s="20">
        <f>$I136*Y136</f>
        <v>649.19999999999993</v>
      </c>
      <c r="AB136" s="19" t="s">
        <v>95</v>
      </c>
      <c r="AC136" s="21">
        <v>0.4</v>
      </c>
      <c r="AD136" s="20">
        <f>$G136*AC136</f>
        <v>4178.8</v>
      </c>
      <c r="AE136" s="20">
        <f>$I136*AC136</f>
        <v>432.8</v>
      </c>
      <c r="AF136" s="19"/>
      <c r="AG136" s="21">
        <v>0</v>
      </c>
      <c r="AH136" s="20">
        <f>$G136*AG136</f>
        <v>0</v>
      </c>
      <c r="AI136" s="20">
        <f>$I136*AG136</f>
        <v>0</v>
      </c>
      <c r="AJ136" s="19">
        <v>0</v>
      </c>
      <c r="AK136" s="18">
        <f>IF(J136&gt;1,0,1)</f>
        <v>0</v>
      </c>
      <c r="AL136" s="17">
        <f>I136/G136</f>
        <v>0.1035704029865033</v>
      </c>
    </row>
    <row r="137" spans="1:38">
      <c r="A137" s="18">
        <v>136</v>
      </c>
      <c r="B137" s="18" t="s">
        <v>815</v>
      </c>
      <c r="C137" s="18" t="s">
        <v>814</v>
      </c>
      <c r="D137" s="18" t="s">
        <v>813</v>
      </c>
      <c r="E137" s="18" t="s">
        <v>19</v>
      </c>
      <c r="F137" s="25">
        <v>0.69570797486831104</v>
      </c>
      <c r="G137" s="24">
        <v>13471</v>
      </c>
      <c r="H137" s="23">
        <v>4.7866611661459295</v>
      </c>
      <c r="I137" s="24">
        <v>1022</v>
      </c>
      <c r="J137" s="23">
        <f>I137/$I$521*1000</f>
        <v>3.3301183462801731</v>
      </c>
      <c r="K137" s="19" t="s">
        <v>812</v>
      </c>
      <c r="L137" s="19" t="s">
        <v>149</v>
      </c>
      <c r="M137" s="21">
        <v>0.7</v>
      </c>
      <c r="N137" s="20">
        <f>$G137*M137</f>
        <v>9429.6999999999989</v>
      </c>
      <c r="O137" s="20">
        <f>$I137*M137</f>
        <v>715.4</v>
      </c>
      <c r="P137" s="22" t="s">
        <v>96</v>
      </c>
      <c r="Q137" s="21">
        <v>0.3</v>
      </c>
      <c r="R137" s="20">
        <f>$G137*Q137</f>
        <v>4041.2999999999997</v>
      </c>
      <c r="S137" s="20">
        <f>$I137*Q137</f>
        <v>306.59999999999997</v>
      </c>
      <c r="T137" s="22"/>
      <c r="U137" s="21">
        <v>0</v>
      </c>
      <c r="V137" s="20">
        <f>$G137*U137</f>
        <v>0</v>
      </c>
      <c r="W137" s="20">
        <f>$I137*U137</f>
        <v>0</v>
      </c>
      <c r="X137" s="19" t="s">
        <v>47</v>
      </c>
      <c r="Y137" s="21">
        <v>0.7</v>
      </c>
      <c r="Z137" s="20">
        <f>$G137*Y137</f>
        <v>9429.6999999999989</v>
      </c>
      <c r="AA137" s="20">
        <f>$I137*Y137</f>
        <v>715.4</v>
      </c>
      <c r="AB137" s="19" t="s">
        <v>95</v>
      </c>
      <c r="AC137" s="21">
        <v>0.3</v>
      </c>
      <c r="AD137" s="20">
        <f>$G137*AC137</f>
        <v>4041.2999999999997</v>
      </c>
      <c r="AE137" s="20">
        <f>$I137*AC137</f>
        <v>306.59999999999997</v>
      </c>
      <c r="AF137" s="19"/>
      <c r="AG137" s="21">
        <v>0</v>
      </c>
      <c r="AH137" s="20">
        <f>$G137*AG137</f>
        <v>0</v>
      </c>
      <c r="AI137" s="20">
        <f>$I137*AG137</f>
        <v>0</v>
      </c>
      <c r="AJ137" s="19">
        <v>0</v>
      </c>
      <c r="AK137" s="18">
        <f>IF(J137&gt;1,0,1)</f>
        <v>0</v>
      </c>
      <c r="AL137" s="17">
        <f>I137/G137</f>
        <v>7.5866676564471824E-2</v>
      </c>
    </row>
    <row r="138" spans="1:38">
      <c r="A138" s="18">
        <v>137</v>
      </c>
      <c r="B138" s="18" t="s">
        <v>811</v>
      </c>
      <c r="C138" s="18" t="s">
        <v>810</v>
      </c>
      <c r="D138" s="18" t="s">
        <v>19</v>
      </c>
      <c r="E138" s="18" t="s">
        <v>19</v>
      </c>
      <c r="F138" s="25">
        <v>1.7700500995413337</v>
      </c>
      <c r="G138" s="24">
        <v>1290</v>
      </c>
      <c r="H138" s="23">
        <v>0.45837672810691477</v>
      </c>
      <c r="I138" s="24">
        <v>249</v>
      </c>
      <c r="J138" s="23">
        <f>I138/$I$521*1000</f>
        <v>0.81134977321307544</v>
      </c>
      <c r="K138" s="19" t="s">
        <v>792</v>
      </c>
      <c r="L138" s="19" t="s">
        <v>167</v>
      </c>
      <c r="M138" s="21">
        <v>1</v>
      </c>
      <c r="N138" s="20">
        <f>$G138*M138</f>
        <v>1290</v>
      </c>
      <c r="O138" s="20">
        <f>$I138*M138</f>
        <v>249</v>
      </c>
      <c r="P138" s="22"/>
      <c r="Q138" s="21">
        <v>0</v>
      </c>
      <c r="R138" s="20">
        <f>$G138*Q138</f>
        <v>0</v>
      </c>
      <c r="S138" s="20">
        <f>$I138*Q138</f>
        <v>0</v>
      </c>
      <c r="T138" s="22"/>
      <c r="U138" s="21">
        <v>0</v>
      </c>
      <c r="V138" s="20">
        <f>$G138*U138</f>
        <v>0</v>
      </c>
      <c r="W138" s="20">
        <f>$I138*U138</f>
        <v>0</v>
      </c>
      <c r="X138" s="19" t="s">
        <v>100</v>
      </c>
      <c r="Y138" s="21">
        <v>1</v>
      </c>
      <c r="Z138" s="20">
        <f>$G138*Y138</f>
        <v>1290</v>
      </c>
      <c r="AA138" s="20">
        <f>$I138*Y138</f>
        <v>249</v>
      </c>
      <c r="AB138" s="19"/>
      <c r="AC138" s="21">
        <v>0</v>
      </c>
      <c r="AD138" s="20">
        <f>$G138*AC138</f>
        <v>0</v>
      </c>
      <c r="AE138" s="20">
        <f>$I138*AC138</f>
        <v>0</v>
      </c>
      <c r="AF138" s="19"/>
      <c r="AG138" s="21">
        <v>0</v>
      </c>
      <c r="AH138" s="20">
        <f>$G138*AG138</f>
        <v>0</v>
      </c>
      <c r="AI138" s="20">
        <f>$I138*AG138</f>
        <v>0</v>
      </c>
      <c r="AJ138" s="19">
        <v>0</v>
      </c>
      <c r="AK138" s="18">
        <f>IF(J138&gt;1,0,1)</f>
        <v>1</v>
      </c>
      <c r="AL138" s="17">
        <f>I138/G138</f>
        <v>0.19302325581395349</v>
      </c>
    </row>
    <row r="139" spans="1:38">
      <c r="A139" s="18">
        <v>138</v>
      </c>
      <c r="B139" s="18" t="s">
        <v>809</v>
      </c>
      <c r="C139" s="18" t="s">
        <v>19</v>
      </c>
      <c r="D139" s="18" t="s">
        <v>19</v>
      </c>
      <c r="E139" s="18" t="s">
        <v>19</v>
      </c>
      <c r="F139" s="25">
        <v>0</v>
      </c>
      <c r="G139" s="24">
        <v>65</v>
      </c>
      <c r="H139" s="23">
        <v>2.3096501803836791E-2</v>
      </c>
      <c r="I139" s="24">
        <v>0</v>
      </c>
      <c r="J139" s="23">
        <f>I139/$I$521*1000</f>
        <v>0</v>
      </c>
      <c r="K139" s="19">
        <v>0</v>
      </c>
      <c r="L139" s="19">
        <v>0</v>
      </c>
      <c r="M139" s="21">
        <v>0</v>
      </c>
      <c r="N139" s="20">
        <f>$G139*M139</f>
        <v>0</v>
      </c>
      <c r="O139" s="20">
        <f>$I139*M139</f>
        <v>0</v>
      </c>
      <c r="P139" s="22"/>
      <c r="Q139" s="21">
        <v>0</v>
      </c>
      <c r="R139" s="20">
        <f>$G139*Q139</f>
        <v>0</v>
      </c>
      <c r="S139" s="20">
        <f>$I139*Q139</f>
        <v>0</v>
      </c>
      <c r="T139" s="22"/>
      <c r="U139" s="21">
        <v>0</v>
      </c>
      <c r="V139" s="20">
        <f>$G139*U139</f>
        <v>0</v>
      </c>
      <c r="W139" s="20">
        <f>$I139*U139</f>
        <v>0</v>
      </c>
      <c r="X139" s="19">
        <v>0</v>
      </c>
      <c r="Y139" s="21">
        <v>0</v>
      </c>
      <c r="Z139" s="20">
        <f>$G139*Y139</f>
        <v>0</v>
      </c>
      <c r="AA139" s="20">
        <f>$I139*Y139</f>
        <v>0</v>
      </c>
      <c r="AB139" s="19"/>
      <c r="AC139" s="21">
        <v>0</v>
      </c>
      <c r="AD139" s="20">
        <f>$G139*AC139</f>
        <v>0</v>
      </c>
      <c r="AE139" s="20">
        <f>$I139*AC139</f>
        <v>0</v>
      </c>
      <c r="AF139" s="19"/>
      <c r="AG139" s="21">
        <v>0</v>
      </c>
      <c r="AH139" s="20">
        <f>$G139*AG139</f>
        <v>0</v>
      </c>
      <c r="AI139" s="20">
        <f>$I139*AG139</f>
        <v>0</v>
      </c>
      <c r="AJ139" s="19">
        <v>0</v>
      </c>
      <c r="AK139" s="18">
        <f>IF(J139&gt;1,0,1)</f>
        <v>1</v>
      </c>
      <c r="AL139" s="17">
        <f>I139/G139</f>
        <v>0</v>
      </c>
    </row>
    <row r="140" spans="1:38">
      <c r="A140" s="18">
        <v>139</v>
      </c>
      <c r="B140" s="18" t="s">
        <v>808</v>
      </c>
      <c r="C140" s="18" t="s">
        <v>807</v>
      </c>
      <c r="D140" s="18" t="s">
        <v>19</v>
      </c>
      <c r="E140" s="18" t="s">
        <v>19</v>
      </c>
      <c r="F140" s="25">
        <v>9.979595118405854E-2</v>
      </c>
      <c r="G140" s="24">
        <v>827</v>
      </c>
      <c r="H140" s="23">
        <v>0.29385856910420038</v>
      </c>
      <c r="I140" s="24">
        <v>9</v>
      </c>
      <c r="J140" s="23">
        <f>I140/$I$521*1000</f>
        <v>2.9325895417340073E-2</v>
      </c>
      <c r="K140" s="19" t="s">
        <v>792</v>
      </c>
      <c r="L140" s="19" t="s">
        <v>419</v>
      </c>
      <c r="M140" s="21">
        <v>1</v>
      </c>
      <c r="N140" s="20">
        <f>$G140*M140</f>
        <v>827</v>
      </c>
      <c r="O140" s="20">
        <f>$I140*M140</f>
        <v>9</v>
      </c>
      <c r="P140" s="22"/>
      <c r="Q140" s="21">
        <v>0</v>
      </c>
      <c r="R140" s="20">
        <f>$G140*Q140</f>
        <v>0</v>
      </c>
      <c r="S140" s="20">
        <f>$I140*Q140</f>
        <v>0</v>
      </c>
      <c r="T140" s="22"/>
      <c r="U140" s="21">
        <v>0</v>
      </c>
      <c r="V140" s="20">
        <f>$G140*U140</f>
        <v>0</v>
      </c>
      <c r="W140" s="20">
        <f>$I140*U140</f>
        <v>0</v>
      </c>
      <c r="X140" s="19" t="s">
        <v>419</v>
      </c>
      <c r="Y140" s="21">
        <v>1</v>
      </c>
      <c r="Z140" s="20">
        <f>$G140*Y140</f>
        <v>827</v>
      </c>
      <c r="AA140" s="20">
        <f>$I140*Y140</f>
        <v>9</v>
      </c>
      <c r="AB140" s="19"/>
      <c r="AC140" s="21">
        <v>0</v>
      </c>
      <c r="AD140" s="20">
        <f>$G140*AC140</f>
        <v>0</v>
      </c>
      <c r="AE140" s="20">
        <f>$I140*AC140</f>
        <v>0</v>
      </c>
      <c r="AF140" s="19"/>
      <c r="AG140" s="21">
        <v>0</v>
      </c>
      <c r="AH140" s="20">
        <f>$G140*AG140</f>
        <v>0</v>
      </c>
      <c r="AI140" s="20">
        <f>$I140*AG140</f>
        <v>0</v>
      </c>
      <c r="AJ140" s="19">
        <v>0</v>
      </c>
      <c r="AK140" s="18">
        <f>IF(J140&gt;1,0,1)</f>
        <v>1</v>
      </c>
      <c r="AL140" s="17">
        <f>I140/G140</f>
        <v>1.0882708585247884E-2</v>
      </c>
    </row>
    <row r="141" spans="1:38">
      <c r="A141" s="18">
        <v>140</v>
      </c>
      <c r="B141" s="18" t="s">
        <v>806</v>
      </c>
      <c r="C141" s="18" t="s">
        <v>19</v>
      </c>
      <c r="D141" s="18" t="s">
        <v>19</v>
      </c>
      <c r="E141" s="18" t="s">
        <v>19</v>
      </c>
      <c r="F141" s="25">
        <v>0</v>
      </c>
      <c r="G141" s="24">
        <v>1039</v>
      </c>
      <c r="H141" s="23">
        <v>0.36918869806440657</v>
      </c>
      <c r="I141" s="24">
        <v>0</v>
      </c>
      <c r="J141" s="23">
        <f>I141/$I$521*1000</f>
        <v>0</v>
      </c>
      <c r="K141" s="19">
        <v>0</v>
      </c>
      <c r="L141" s="19">
        <v>0</v>
      </c>
      <c r="M141" s="21">
        <v>0</v>
      </c>
      <c r="N141" s="20">
        <f>$G141*M141</f>
        <v>0</v>
      </c>
      <c r="O141" s="20">
        <f>$I141*M141</f>
        <v>0</v>
      </c>
      <c r="P141" s="22"/>
      <c r="Q141" s="21">
        <v>0</v>
      </c>
      <c r="R141" s="20">
        <f>$G141*Q141</f>
        <v>0</v>
      </c>
      <c r="S141" s="20">
        <f>$I141*Q141</f>
        <v>0</v>
      </c>
      <c r="T141" s="22"/>
      <c r="U141" s="21">
        <v>0</v>
      </c>
      <c r="V141" s="20">
        <f>$G141*U141</f>
        <v>0</v>
      </c>
      <c r="W141" s="20">
        <f>$I141*U141</f>
        <v>0</v>
      </c>
      <c r="X141" s="19">
        <v>0</v>
      </c>
      <c r="Y141" s="21">
        <v>0</v>
      </c>
      <c r="Z141" s="20">
        <f>$G141*Y141</f>
        <v>0</v>
      </c>
      <c r="AA141" s="20">
        <f>$I141*Y141</f>
        <v>0</v>
      </c>
      <c r="AB141" s="19"/>
      <c r="AC141" s="21">
        <v>0</v>
      </c>
      <c r="AD141" s="20">
        <f>$G141*AC141</f>
        <v>0</v>
      </c>
      <c r="AE141" s="20">
        <f>$I141*AC141</f>
        <v>0</v>
      </c>
      <c r="AF141" s="19"/>
      <c r="AG141" s="21">
        <v>0</v>
      </c>
      <c r="AH141" s="20">
        <f>$G141*AG141</f>
        <v>0</v>
      </c>
      <c r="AI141" s="20">
        <f>$I141*AG141</f>
        <v>0</v>
      </c>
      <c r="AJ141" s="19">
        <v>0</v>
      </c>
      <c r="AK141" s="18">
        <f>IF(J141&gt;1,0,1)</f>
        <v>1</v>
      </c>
      <c r="AL141" s="17">
        <f>I141/G141</f>
        <v>0</v>
      </c>
    </row>
    <row r="142" spans="1:38">
      <c r="A142" s="18">
        <v>141</v>
      </c>
      <c r="B142" s="18" t="s">
        <v>805</v>
      </c>
      <c r="C142" s="18" t="s">
        <v>804</v>
      </c>
      <c r="D142" s="18" t="s">
        <v>19</v>
      </c>
      <c r="E142" s="18" t="s">
        <v>19</v>
      </c>
      <c r="F142" s="25">
        <v>1.2362683310089775</v>
      </c>
      <c r="G142" s="24">
        <v>11972</v>
      </c>
      <c r="H142" s="23">
        <v>4.2540203014697546</v>
      </c>
      <c r="I142" s="24">
        <v>1614</v>
      </c>
      <c r="J142" s="23">
        <f>I142/$I$521*1000</f>
        <v>5.2591105781763199</v>
      </c>
      <c r="K142" s="19" t="s">
        <v>792</v>
      </c>
      <c r="L142" s="19" t="s">
        <v>167</v>
      </c>
      <c r="M142" s="21">
        <v>1</v>
      </c>
      <c r="N142" s="20">
        <f>$G142*M142</f>
        <v>11972</v>
      </c>
      <c r="O142" s="20">
        <f>$I142*M142</f>
        <v>1614</v>
      </c>
      <c r="P142" s="22"/>
      <c r="Q142" s="21">
        <v>0</v>
      </c>
      <c r="R142" s="20">
        <f>$G142*Q142</f>
        <v>0</v>
      </c>
      <c r="S142" s="20">
        <f>$I142*Q142</f>
        <v>0</v>
      </c>
      <c r="T142" s="22"/>
      <c r="U142" s="21">
        <v>0</v>
      </c>
      <c r="V142" s="20">
        <f>$G142*U142</f>
        <v>0</v>
      </c>
      <c r="W142" s="20">
        <f>$I142*U142</f>
        <v>0</v>
      </c>
      <c r="X142" s="19" t="s">
        <v>100</v>
      </c>
      <c r="Y142" s="21">
        <v>1</v>
      </c>
      <c r="Z142" s="20">
        <f>$G142*Y142</f>
        <v>11972</v>
      </c>
      <c r="AA142" s="20">
        <f>$I142*Y142</f>
        <v>1614</v>
      </c>
      <c r="AB142" s="19"/>
      <c r="AC142" s="21">
        <v>0</v>
      </c>
      <c r="AD142" s="20">
        <f>$G142*AC142</f>
        <v>0</v>
      </c>
      <c r="AE142" s="20">
        <f>$I142*AC142</f>
        <v>0</v>
      </c>
      <c r="AF142" s="19"/>
      <c r="AG142" s="21">
        <v>0</v>
      </c>
      <c r="AH142" s="20">
        <f>$G142*AG142</f>
        <v>0</v>
      </c>
      <c r="AI142" s="20">
        <f>$I142*AG142</f>
        <v>0</v>
      </c>
      <c r="AJ142" s="19">
        <v>0</v>
      </c>
      <c r="AK142" s="18">
        <f>IF(J142&gt;1,0,1)</f>
        <v>0</v>
      </c>
      <c r="AL142" s="17">
        <f>I142/G142</f>
        <v>0.13481456732375544</v>
      </c>
    </row>
    <row r="143" spans="1:38">
      <c r="A143" s="18">
        <v>142</v>
      </c>
      <c r="B143" s="18" t="s">
        <v>803</v>
      </c>
      <c r="C143" s="18" t="s">
        <v>802</v>
      </c>
      <c r="D143" s="18" t="s">
        <v>19</v>
      </c>
      <c r="E143" s="18" t="s">
        <v>19</v>
      </c>
      <c r="F143" s="25">
        <v>1.3292875896847347</v>
      </c>
      <c r="G143" s="24">
        <v>7071</v>
      </c>
      <c r="H143" s="23">
        <v>2.5125440654604607</v>
      </c>
      <c r="I143" s="24">
        <v>1025</v>
      </c>
      <c r="J143" s="23">
        <f>I143/$I$521*1000</f>
        <v>3.3398936447526197</v>
      </c>
      <c r="K143" s="19" t="s">
        <v>792</v>
      </c>
      <c r="L143" s="19" t="s">
        <v>167</v>
      </c>
      <c r="M143" s="21">
        <v>1</v>
      </c>
      <c r="N143" s="20">
        <f>$G143*M143</f>
        <v>7071</v>
      </c>
      <c r="O143" s="20">
        <f>$I143*M143</f>
        <v>1025</v>
      </c>
      <c r="P143" s="22"/>
      <c r="Q143" s="21">
        <v>0</v>
      </c>
      <c r="R143" s="20">
        <f>$G143*Q143</f>
        <v>0</v>
      </c>
      <c r="S143" s="20">
        <f>$I143*Q143</f>
        <v>0</v>
      </c>
      <c r="T143" s="22"/>
      <c r="U143" s="21">
        <v>0</v>
      </c>
      <c r="V143" s="20">
        <f>$G143*U143</f>
        <v>0</v>
      </c>
      <c r="W143" s="20">
        <f>$I143*U143</f>
        <v>0</v>
      </c>
      <c r="X143" s="19" t="s">
        <v>100</v>
      </c>
      <c r="Y143" s="21">
        <v>1</v>
      </c>
      <c r="Z143" s="20">
        <f>$G143*Y143</f>
        <v>7071</v>
      </c>
      <c r="AA143" s="20">
        <f>$I143*Y143</f>
        <v>1025</v>
      </c>
      <c r="AB143" s="19"/>
      <c r="AC143" s="21">
        <v>0</v>
      </c>
      <c r="AD143" s="20">
        <f>$G143*AC143</f>
        <v>0</v>
      </c>
      <c r="AE143" s="20">
        <f>$I143*AC143</f>
        <v>0</v>
      </c>
      <c r="AF143" s="19"/>
      <c r="AG143" s="21">
        <v>0</v>
      </c>
      <c r="AH143" s="20">
        <f>$G143*AG143</f>
        <v>0</v>
      </c>
      <c r="AI143" s="20">
        <f>$I143*AG143</f>
        <v>0</v>
      </c>
      <c r="AJ143" s="19">
        <v>0</v>
      </c>
      <c r="AK143" s="18">
        <f>IF(J143&gt;1,0,1)</f>
        <v>0</v>
      </c>
      <c r="AL143" s="17">
        <f>I143/G143</f>
        <v>0.14495828029981614</v>
      </c>
    </row>
    <row r="144" spans="1:38">
      <c r="A144" s="18">
        <v>143</v>
      </c>
      <c r="B144" s="18" t="s">
        <v>801</v>
      </c>
      <c r="C144" s="18" t="s">
        <v>19</v>
      </c>
      <c r="D144" s="18" t="s">
        <v>19</v>
      </c>
      <c r="E144" s="18" t="s">
        <v>19</v>
      </c>
      <c r="F144" s="25">
        <v>0</v>
      </c>
      <c r="G144" s="24">
        <v>142</v>
      </c>
      <c r="H144" s="23">
        <v>5.0456973171458835E-2</v>
      </c>
      <c r="I144" s="24">
        <v>0</v>
      </c>
      <c r="J144" s="23">
        <f>I144/$I$521*1000</f>
        <v>0</v>
      </c>
      <c r="K144" s="19">
        <v>0</v>
      </c>
      <c r="L144" s="19">
        <v>0</v>
      </c>
      <c r="M144" s="21">
        <v>0</v>
      </c>
      <c r="N144" s="20">
        <f>$G144*M144</f>
        <v>0</v>
      </c>
      <c r="O144" s="20">
        <f>$I144*M144</f>
        <v>0</v>
      </c>
      <c r="P144" s="22"/>
      <c r="Q144" s="21">
        <v>0</v>
      </c>
      <c r="R144" s="20">
        <f>$G144*Q144</f>
        <v>0</v>
      </c>
      <c r="S144" s="20">
        <f>$I144*Q144</f>
        <v>0</v>
      </c>
      <c r="T144" s="22"/>
      <c r="U144" s="21">
        <v>0</v>
      </c>
      <c r="V144" s="20">
        <f>$G144*U144</f>
        <v>0</v>
      </c>
      <c r="W144" s="20">
        <f>$I144*U144</f>
        <v>0</v>
      </c>
      <c r="X144" s="19">
        <v>0</v>
      </c>
      <c r="Y144" s="21">
        <v>0</v>
      </c>
      <c r="Z144" s="20">
        <f>$G144*Y144</f>
        <v>0</v>
      </c>
      <c r="AA144" s="20">
        <f>$I144*Y144</f>
        <v>0</v>
      </c>
      <c r="AB144" s="19"/>
      <c r="AC144" s="21">
        <v>0</v>
      </c>
      <c r="AD144" s="20">
        <f>$G144*AC144</f>
        <v>0</v>
      </c>
      <c r="AE144" s="20">
        <f>$I144*AC144</f>
        <v>0</v>
      </c>
      <c r="AF144" s="19"/>
      <c r="AG144" s="21">
        <v>0</v>
      </c>
      <c r="AH144" s="20">
        <f>$G144*AG144</f>
        <v>0</v>
      </c>
      <c r="AI144" s="20">
        <f>$I144*AG144</f>
        <v>0</v>
      </c>
      <c r="AJ144" s="19">
        <v>0</v>
      </c>
      <c r="AK144" s="18">
        <f>IF(J144&gt;1,0,1)</f>
        <v>1</v>
      </c>
      <c r="AL144" s="17">
        <f>I144/G144</f>
        <v>0</v>
      </c>
    </row>
    <row r="145" spans="1:38">
      <c r="A145" s="18">
        <v>144</v>
      </c>
      <c r="B145" s="18" t="s">
        <v>800</v>
      </c>
      <c r="C145" s="18" t="s">
        <v>799</v>
      </c>
      <c r="D145" s="18" t="s">
        <v>19</v>
      </c>
      <c r="E145" s="18" t="s">
        <v>19</v>
      </c>
      <c r="F145" s="25">
        <v>0.1611219214091128</v>
      </c>
      <c r="G145" s="24">
        <v>1992</v>
      </c>
      <c r="H145" s="23">
        <v>0.70781894758835207</v>
      </c>
      <c r="I145" s="24">
        <v>35</v>
      </c>
      <c r="J145" s="23">
        <f>I145/$I$521*1000</f>
        <v>0.11404514884521141</v>
      </c>
      <c r="K145" s="19" t="s">
        <v>792</v>
      </c>
      <c r="L145" s="19" t="s">
        <v>419</v>
      </c>
      <c r="M145" s="21">
        <v>1</v>
      </c>
      <c r="N145" s="20">
        <f>$G145*M145</f>
        <v>1992</v>
      </c>
      <c r="O145" s="20">
        <f>$I145*M145</f>
        <v>35</v>
      </c>
      <c r="P145" s="22"/>
      <c r="Q145" s="21">
        <v>0</v>
      </c>
      <c r="R145" s="20">
        <f>$G145*Q145</f>
        <v>0</v>
      </c>
      <c r="S145" s="20">
        <f>$I145*Q145</f>
        <v>0</v>
      </c>
      <c r="T145" s="22"/>
      <c r="U145" s="21">
        <v>0</v>
      </c>
      <c r="V145" s="20">
        <f>$G145*U145</f>
        <v>0</v>
      </c>
      <c r="W145" s="20">
        <f>$I145*U145</f>
        <v>0</v>
      </c>
      <c r="X145" s="19" t="s">
        <v>419</v>
      </c>
      <c r="Y145" s="21">
        <v>1</v>
      </c>
      <c r="Z145" s="20">
        <f>$G145*Y145</f>
        <v>1992</v>
      </c>
      <c r="AA145" s="20">
        <f>$I145*Y145</f>
        <v>35</v>
      </c>
      <c r="AB145" s="19"/>
      <c r="AC145" s="21">
        <v>0</v>
      </c>
      <c r="AD145" s="20">
        <f>$G145*AC145</f>
        <v>0</v>
      </c>
      <c r="AE145" s="20">
        <f>$I145*AC145</f>
        <v>0</v>
      </c>
      <c r="AF145" s="19"/>
      <c r="AG145" s="21">
        <v>0</v>
      </c>
      <c r="AH145" s="20">
        <f>$G145*AG145</f>
        <v>0</v>
      </c>
      <c r="AI145" s="20">
        <f>$I145*AG145</f>
        <v>0</v>
      </c>
      <c r="AJ145" s="19">
        <v>0</v>
      </c>
      <c r="AK145" s="18">
        <f>IF(J145&gt;1,0,1)</f>
        <v>1</v>
      </c>
      <c r="AL145" s="17">
        <f>I145/G145</f>
        <v>1.7570281124497992E-2</v>
      </c>
    </row>
    <row r="146" spans="1:38">
      <c r="A146" s="18">
        <v>145</v>
      </c>
      <c r="B146" s="18" t="s">
        <v>798</v>
      </c>
      <c r="C146" s="18" t="s">
        <v>797</v>
      </c>
      <c r="D146" s="18" t="s">
        <v>19</v>
      </c>
      <c r="E146" s="18" t="s">
        <v>19</v>
      </c>
      <c r="F146" s="25">
        <v>1.2407163816502051</v>
      </c>
      <c r="G146" s="24">
        <v>2136</v>
      </c>
      <c r="H146" s="23">
        <v>0.75898658235377514</v>
      </c>
      <c r="I146" s="24">
        <v>289</v>
      </c>
      <c r="J146" s="23">
        <f>I146/$I$521*1000</f>
        <v>0.9416870861790313</v>
      </c>
      <c r="K146" s="19" t="s">
        <v>792</v>
      </c>
      <c r="L146" s="19" t="s">
        <v>167</v>
      </c>
      <c r="M146" s="21">
        <v>1</v>
      </c>
      <c r="N146" s="20">
        <f>$G146*M146</f>
        <v>2136</v>
      </c>
      <c r="O146" s="20">
        <f>$I146*M146</f>
        <v>289</v>
      </c>
      <c r="P146" s="22"/>
      <c r="Q146" s="21">
        <v>0</v>
      </c>
      <c r="R146" s="20">
        <f>$G146*Q146</f>
        <v>0</v>
      </c>
      <c r="S146" s="20">
        <f>$I146*Q146</f>
        <v>0</v>
      </c>
      <c r="T146" s="22"/>
      <c r="U146" s="21">
        <v>0</v>
      </c>
      <c r="V146" s="20">
        <f>$G146*U146</f>
        <v>0</v>
      </c>
      <c r="W146" s="20">
        <f>$I146*U146</f>
        <v>0</v>
      </c>
      <c r="X146" s="19" t="s">
        <v>100</v>
      </c>
      <c r="Y146" s="21">
        <v>1</v>
      </c>
      <c r="Z146" s="20">
        <f>$G146*Y146</f>
        <v>2136</v>
      </c>
      <c r="AA146" s="20">
        <f>$I146*Y146</f>
        <v>289</v>
      </c>
      <c r="AB146" s="19"/>
      <c r="AC146" s="21">
        <v>0</v>
      </c>
      <c r="AD146" s="20">
        <f>$G146*AC146</f>
        <v>0</v>
      </c>
      <c r="AE146" s="20">
        <f>$I146*AC146</f>
        <v>0</v>
      </c>
      <c r="AF146" s="19"/>
      <c r="AG146" s="21">
        <v>0</v>
      </c>
      <c r="AH146" s="20">
        <f>$G146*AG146</f>
        <v>0</v>
      </c>
      <c r="AI146" s="20">
        <f>$I146*AG146</f>
        <v>0</v>
      </c>
      <c r="AJ146" s="19">
        <v>0</v>
      </c>
      <c r="AK146" s="18">
        <f>IF(J146&gt;1,0,1)</f>
        <v>1</v>
      </c>
      <c r="AL146" s="17">
        <f>I146/G146</f>
        <v>0.13529962546816479</v>
      </c>
    </row>
    <row r="147" spans="1:38">
      <c r="A147" s="18">
        <v>146</v>
      </c>
      <c r="B147" s="18" t="s">
        <v>796</v>
      </c>
      <c r="C147" s="18" t="s">
        <v>795</v>
      </c>
      <c r="D147" s="18" t="s">
        <v>19</v>
      </c>
      <c r="E147" s="18" t="s">
        <v>19</v>
      </c>
      <c r="F147" s="25">
        <v>4.0278795329046567E-2</v>
      </c>
      <c r="G147" s="24">
        <v>1366</v>
      </c>
      <c r="H147" s="23">
        <v>0.48538186867755473</v>
      </c>
      <c r="I147" s="24">
        <v>6</v>
      </c>
      <c r="J147" s="23">
        <f>I147/$I$521*1000</f>
        <v>1.9550596944893386E-2</v>
      </c>
      <c r="K147" s="19" t="s">
        <v>792</v>
      </c>
      <c r="L147" s="19" t="s">
        <v>167</v>
      </c>
      <c r="M147" s="21">
        <v>1</v>
      </c>
      <c r="N147" s="20">
        <f>$G147*M147</f>
        <v>1366</v>
      </c>
      <c r="O147" s="20">
        <f>$I147*M147</f>
        <v>6</v>
      </c>
      <c r="P147" s="22"/>
      <c r="Q147" s="21">
        <v>0</v>
      </c>
      <c r="R147" s="20">
        <f>$G147*Q147</f>
        <v>0</v>
      </c>
      <c r="S147" s="20">
        <f>$I147*Q147</f>
        <v>0</v>
      </c>
      <c r="T147" s="22"/>
      <c r="U147" s="21">
        <v>0</v>
      </c>
      <c r="V147" s="20">
        <f>$G147*U147</f>
        <v>0</v>
      </c>
      <c r="W147" s="20">
        <f>$I147*U147</f>
        <v>0</v>
      </c>
      <c r="X147" s="19" t="s">
        <v>100</v>
      </c>
      <c r="Y147" s="21">
        <v>1</v>
      </c>
      <c r="Z147" s="20">
        <f>$G147*Y147</f>
        <v>1366</v>
      </c>
      <c r="AA147" s="20">
        <f>$I147*Y147</f>
        <v>6</v>
      </c>
      <c r="AB147" s="19"/>
      <c r="AC147" s="21">
        <v>0</v>
      </c>
      <c r="AD147" s="20">
        <f>$G147*AC147</f>
        <v>0</v>
      </c>
      <c r="AE147" s="20">
        <f>$I147*AC147</f>
        <v>0</v>
      </c>
      <c r="AF147" s="19"/>
      <c r="AG147" s="21">
        <v>0</v>
      </c>
      <c r="AH147" s="20">
        <f>$G147*AG147</f>
        <v>0</v>
      </c>
      <c r="AI147" s="20">
        <f>$I147*AG147</f>
        <v>0</v>
      </c>
      <c r="AJ147" s="19">
        <v>0</v>
      </c>
      <c r="AK147" s="18">
        <f>IF(J147&gt;1,0,1)</f>
        <v>1</v>
      </c>
      <c r="AL147" s="17">
        <f>I147/G147</f>
        <v>4.3923865300146414E-3</v>
      </c>
    </row>
    <row r="148" spans="1:38">
      <c r="A148" s="18">
        <v>147</v>
      </c>
      <c r="B148" s="18" t="s">
        <v>794</v>
      </c>
      <c r="C148" s="18" t="s">
        <v>793</v>
      </c>
      <c r="D148" s="18" t="s">
        <v>19</v>
      </c>
      <c r="E148" s="18" t="s">
        <v>19</v>
      </c>
      <c r="F148" s="25">
        <v>1.3555268396027989E-2</v>
      </c>
      <c r="G148" s="24">
        <v>1353</v>
      </c>
      <c r="H148" s="23">
        <v>0.48076256831678738</v>
      </c>
      <c r="I148" s="24">
        <v>2</v>
      </c>
      <c r="J148" s="23">
        <f>I148/$I$521*1000</f>
        <v>6.5168656482977949E-3</v>
      </c>
      <c r="K148" s="19" t="s">
        <v>792</v>
      </c>
      <c r="L148" s="19" t="s">
        <v>419</v>
      </c>
      <c r="M148" s="21">
        <v>1</v>
      </c>
      <c r="N148" s="20">
        <f>$G148*M148</f>
        <v>1353</v>
      </c>
      <c r="O148" s="20">
        <f>$I148*M148</f>
        <v>2</v>
      </c>
      <c r="P148" s="22"/>
      <c r="Q148" s="21">
        <v>0</v>
      </c>
      <c r="R148" s="20">
        <f>$G148*Q148</f>
        <v>0</v>
      </c>
      <c r="S148" s="20">
        <f>$I148*Q148</f>
        <v>0</v>
      </c>
      <c r="T148" s="22"/>
      <c r="U148" s="21">
        <v>0</v>
      </c>
      <c r="V148" s="20">
        <f>$G148*U148</f>
        <v>0</v>
      </c>
      <c r="W148" s="20">
        <f>$I148*U148</f>
        <v>0</v>
      </c>
      <c r="X148" s="19" t="s">
        <v>419</v>
      </c>
      <c r="Y148" s="21">
        <v>1</v>
      </c>
      <c r="Z148" s="20">
        <f>$G148*Y148</f>
        <v>1353</v>
      </c>
      <c r="AA148" s="20">
        <f>$I148*Y148</f>
        <v>2</v>
      </c>
      <c r="AB148" s="19"/>
      <c r="AC148" s="21">
        <v>0</v>
      </c>
      <c r="AD148" s="20">
        <f>$G148*AC148</f>
        <v>0</v>
      </c>
      <c r="AE148" s="20">
        <f>$I148*AC148</f>
        <v>0</v>
      </c>
      <c r="AF148" s="19"/>
      <c r="AG148" s="21">
        <v>0</v>
      </c>
      <c r="AH148" s="20">
        <f>$G148*AG148</f>
        <v>0</v>
      </c>
      <c r="AI148" s="20">
        <f>$I148*AG148</f>
        <v>0</v>
      </c>
      <c r="AJ148" s="19">
        <v>0</v>
      </c>
      <c r="AK148" s="18">
        <f>IF(J148&gt;1,0,1)</f>
        <v>1</v>
      </c>
      <c r="AL148" s="17">
        <f>I148/G148</f>
        <v>1.4781966001478197E-3</v>
      </c>
    </row>
    <row r="149" spans="1:38">
      <c r="A149" s="18">
        <v>148</v>
      </c>
      <c r="B149" s="18" t="s">
        <v>791</v>
      </c>
      <c r="C149" s="18" t="s">
        <v>19</v>
      </c>
      <c r="D149" s="18" t="s">
        <v>19</v>
      </c>
      <c r="E149" s="18" t="s">
        <v>19</v>
      </c>
      <c r="F149" s="25">
        <v>0</v>
      </c>
      <c r="G149" s="24">
        <v>223</v>
      </c>
      <c r="H149" s="23">
        <v>7.9238767727009302E-2</v>
      </c>
      <c r="I149" s="24">
        <v>0</v>
      </c>
      <c r="J149" s="23">
        <f>I149/$I$521*1000</f>
        <v>0</v>
      </c>
      <c r="K149" s="19">
        <v>0</v>
      </c>
      <c r="L149" s="19">
        <v>0</v>
      </c>
      <c r="M149" s="21">
        <v>0</v>
      </c>
      <c r="N149" s="20">
        <f>$G149*M149</f>
        <v>0</v>
      </c>
      <c r="O149" s="20">
        <f>$I149*M149</f>
        <v>0</v>
      </c>
      <c r="P149" s="22"/>
      <c r="Q149" s="21">
        <v>0</v>
      </c>
      <c r="R149" s="20">
        <f>$G149*Q149</f>
        <v>0</v>
      </c>
      <c r="S149" s="20">
        <f>$I149*Q149</f>
        <v>0</v>
      </c>
      <c r="T149" s="22"/>
      <c r="U149" s="21">
        <v>0</v>
      </c>
      <c r="V149" s="20">
        <f>$G149*U149</f>
        <v>0</v>
      </c>
      <c r="W149" s="20">
        <f>$I149*U149</f>
        <v>0</v>
      </c>
      <c r="X149" s="19">
        <v>0</v>
      </c>
      <c r="Y149" s="21">
        <v>0</v>
      </c>
      <c r="Z149" s="20">
        <f>$G149*Y149</f>
        <v>0</v>
      </c>
      <c r="AA149" s="20">
        <f>$I149*Y149</f>
        <v>0</v>
      </c>
      <c r="AB149" s="19"/>
      <c r="AC149" s="21">
        <v>0</v>
      </c>
      <c r="AD149" s="20">
        <f>$G149*AC149</f>
        <v>0</v>
      </c>
      <c r="AE149" s="20">
        <f>$I149*AC149</f>
        <v>0</v>
      </c>
      <c r="AF149" s="19"/>
      <c r="AG149" s="21">
        <v>0</v>
      </c>
      <c r="AH149" s="20">
        <f>$G149*AG149</f>
        <v>0</v>
      </c>
      <c r="AI149" s="20">
        <f>$I149*AG149</f>
        <v>0</v>
      </c>
      <c r="AJ149" s="19">
        <v>0</v>
      </c>
      <c r="AK149" s="18">
        <f>IF(J149&gt;1,0,1)</f>
        <v>1</v>
      </c>
      <c r="AL149" s="17">
        <f>I149/G149</f>
        <v>0</v>
      </c>
    </row>
    <row r="150" spans="1:38">
      <c r="A150" s="18">
        <v>149</v>
      </c>
      <c r="B150" s="18" t="s">
        <v>790</v>
      </c>
      <c r="C150" s="18" t="s">
        <v>19</v>
      </c>
      <c r="D150" s="18" t="s">
        <v>19</v>
      </c>
      <c r="E150" s="18" t="s">
        <v>19</v>
      </c>
      <c r="F150" s="25">
        <v>0</v>
      </c>
      <c r="G150" s="24">
        <v>314</v>
      </c>
      <c r="H150" s="23">
        <v>0.1115738702523808</v>
      </c>
      <c r="I150" s="24">
        <v>0</v>
      </c>
      <c r="J150" s="23">
        <f>I150/$I$521*1000</f>
        <v>0</v>
      </c>
      <c r="K150" s="19">
        <v>0</v>
      </c>
      <c r="L150" s="19">
        <v>0</v>
      </c>
      <c r="M150" s="21">
        <v>0</v>
      </c>
      <c r="N150" s="20">
        <f>$G150*M150</f>
        <v>0</v>
      </c>
      <c r="O150" s="20">
        <f>$I150*M150</f>
        <v>0</v>
      </c>
      <c r="P150" s="22"/>
      <c r="Q150" s="21">
        <v>0</v>
      </c>
      <c r="R150" s="20">
        <f>$G150*Q150</f>
        <v>0</v>
      </c>
      <c r="S150" s="20">
        <f>$I150*Q150</f>
        <v>0</v>
      </c>
      <c r="T150" s="22"/>
      <c r="U150" s="21">
        <v>0</v>
      </c>
      <c r="V150" s="20">
        <f>$G150*U150</f>
        <v>0</v>
      </c>
      <c r="W150" s="20">
        <f>$I150*U150</f>
        <v>0</v>
      </c>
      <c r="X150" s="19">
        <v>0</v>
      </c>
      <c r="Y150" s="21">
        <v>0</v>
      </c>
      <c r="Z150" s="20">
        <f>$G150*Y150</f>
        <v>0</v>
      </c>
      <c r="AA150" s="20">
        <f>$I150*Y150</f>
        <v>0</v>
      </c>
      <c r="AB150" s="19"/>
      <c r="AC150" s="21">
        <v>0</v>
      </c>
      <c r="AD150" s="20">
        <f>$G150*AC150</f>
        <v>0</v>
      </c>
      <c r="AE150" s="20">
        <f>$I150*AC150</f>
        <v>0</v>
      </c>
      <c r="AF150" s="19"/>
      <c r="AG150" s="21">
        <v>0</v>
      </c>
      <c r="AH150" s="20">
        <f>$G150*AG150</f>
        <v>0</v>
      </c>
      <c r="AI150" s="20">
        <f>$I150*AG150</f>
        <v>0</v>
      </c>
      <c r="AJ150" s="19">
        <v>0</v>
      </c>
      <c r="AK150" s="18">
        <f>IF(J150&gt;1,0,1)</f>
        <v>1</v>
      </c>
      <c r="AL150" s="17">
        <f>I150/G150</f>
        <v>0</v>
      </c>
    </row>
    <row r="151" spans="1:38">
      <c r="A151" s="18">
        <v>150</v>
      </c>
      <c r="B151" s="18" t="s">
        <v>789</v>
      </c>
      <c r="C151" s="18" t="s">
        <v>788</v>
      </c>
      <c r="D151" s="18" t="s">
        <v>19</v>
      </c>
      <c r="E151" s="18" t="s">
        <v>19</v>
      </c>
      <c r="F151" s="25">
        <v>0.15810584603298164</v>
      </c>
      <c r="G151" s="24">
        <v>58</v>
      </c>
      <c r="H151" s="23">
        <v>2.0609186224962061E-2</v>
      </c>
      <c r="I151" s="24">
        <v>1</v>
      </c>
      <c r="J151" s="23">
        <f>I151/$I$521*1000</f>
        <v>3.2584328241488975E-3</v>
      </c>
      <c r="K151" s="19" t="s">
        <v>562</v>
      </c>
      <c r="L151" s="19" t="s">
        <v>149</v>
      </c>
      <c r="M151" s="21">
        <v>1</v>
      </c>
      <c r="N151" s="20">
        <f>$G151*M151</f>
        <v>58</v>
      </c>
      <c r="O151" s="20">
        <f>$I151*M151</f>
        <v>1</v>
      </c>
      <c r="P151" s="22"/>
      <c r="Q151" s="21">
        <v>0</v>
      </c>
      <c r="R151" s="20">
        <f>$G151*Q151</f>
        <v>0</v>
      </c>
      <c r="S151" s="20">
        <f>$I151*Q151</f>
        <v>0</v>
      </c>
      <c r="T151" s="22"/>
      <c r="U151" s="21">
        <v>0</v>
      </c>
      <c r="V151" s="20">
        <f>$G151*U151</f>
        <v>0</v>
      </c>
      <c r="W151" s="20">
        <f>$I151*U151</f>
        <v>0</v>
      </c>
      <c r="X151" s="19" t="s">
        <v>100</v>
      </c>
      <c r="Y151" s="21">
        <v>1</v>
      </c>
      <c r="Z151" s="20">
        <f>$G151*Y151</f>
        <v>58</v>
      </c>
      <c r="AA151" s="20">
        <f>$I151*Y151</f>
        <v>1</v>
      </c>
      <c r="AB151" s="19"/>
      <c r="AC151" s="21">
        <v>0</v>
      </c>
      <c r="AD151" s="20">
        <f>$G151*AC151</f>
        <v>0</v>
      </c>
      <c r="AE151" s="20">
        <f>$I151*AC151</f>
        <v>0</v>
      </c>
      <c r="AF151" s="19"/>
      <c r="AG151" s="21">
        <v>0</v>
      </c>
      <c r="AH151" s="20">
        <f>$G151*AG151</f>
        <v>0</v>
      </c>
      <c r="AI151" s="20">
        <f>$I151*AG151</f>
        <v>0</v>
      </c>
      <c r="AJ151" s="19">
        <v>0</v>
      </c>
      <c r="AK151" s="18">
        <f>IF(J151&gt;1,0,1)</f>
        <v>1</v>
      </c>
      <c r="AL151" s="17">
        <f>I151/G151</f>
        <v>1.7241379310344827E-2</v>
      </c>
    </row>
    <row r="152" spans="1:38">
      <c r="A152" s="18">
        <v>151</v>
      </c>
      <c r="B152" s="18" t="s">
        <v>787</v>
      </c>
      <c r="C152" s="18" t="s">
        <v>19</v>
      </c>
      <c r="D152" s="18" t="s">
        <v>19</v>
      </c>
      <c r="E152" s="18" t="s">
        <v>19</v>
      </c>
      <c r="F152" s="25">
        <v>0</v>
      </c>
      <c r="G152" s="24">
        <v>262</v>
      </c>
      <c r="H152" s="23">
        <v>9.3096668809311375E-2</v>
      </c>
      <c r="I152" s="24">
        <v>0</v>
      </c>
      <c r="J152" s="23">
        <f>I152/$I$521*1000</f>
        <v>0</v>
      </c>
      <c r="K152" s="19">
        <v>0</v>
      </c>
      <c r="L152" s="19">
        <v>0</v>
      </c>
      <c r="M152" s="21">
        <v>0</v>
      </c>
      <c r="N152" s="20">
        <f>$G152*M152</f>
        <v>0</v>
      </c>
      <c r="O152" s="20">
        <f>$I152*M152</f>
        <v>0</v>
      </c>
      <c r="P152" s="22"/>
      <c r="Q152" s="21">
        <v>0</v>
      </c>
      <c r="R152" s="20">
        <f>$G152*Q152</f>
        <v>0</v>
      </c>
      <c r="S152" s="20">
        <f>$I152*Q152</f>
        <v>0</v>
      </c>
      <c r="T152" s="22"/>
      <c r="U152" s="21">
        <v>0</v>
      </c>
      <c r="V152" s="20">
        <f>$G152*U152</f>
        <v>0</v>
      </c>
      <c r="W152" s="20">
        <f>$I152*U152</f>
        <v>0</v>
      </c>
      <c r="X152" s="19">
        <v>0</v>
      </c>
      <c r="Y152" s="21">
        <v>0</v>
      </c>
      <c r="Z152" s="20">
        <f>$G152*Y152</f>
        <v>0</v>
      </c>
      <c r="AA152" s="20">
        <f>$I152*Y152</f>
        <v>0</v>
      </c>
      <c r="AB152" s="19"/>
      <c r="AC152" s="21">
        <v>0</v>
      </c>
      <c r="AD152" s="20">
        <f>$G152*AC152</f>
        <v>0</v>
      </c>
      <c r="AE152" s="20">
        <f>$I152*AC152</f>
        <v>0</v>
      </c>
      <c r="AF152" s="19"/>
      <c r="AG152" s="21">
        <v>0</v>
      </c>
      <c r="AH152" s="20">
        <f>$G152*AG152</f>
        <v>0</v>
      </c>
      <c r="AI152" s="20">
        <f>$I152*AG152</f>
        <v>0</v>
      </c>
      <c r="AJ152" s="19">
        <v>0</v>
      </c>
      <c r="AK152" s="18">
        <f>IF(J152&gt;1,0,1)</f>
        <v>1</v>
      </c>
      <c r="AL152" s="17">
        <f>I152/G152</f>
        <v>0</v>
      </c>
    </row>
    <row r="153" spans="1:38">
      <c r="A153" s="18">
        <v>152</v>
      </c>
      <c r="B153" s="18" t="s">
        <v>786</v>
      </c>
      <c r="C153" s="18" t="s">
        <v>785</v>
      </c>
      <c r="D153" s="18" t="s">
        <v>19</v>
      </c>
      <c r="E153" s="18" t="s">
        <v>19</v>
      </c>
      <c r="F153" s="25">
        <v>0.4440745312306506</v>
      </c>
      <c r="G153" s="24">
        <v>413</v>
      </c>
      <c r="H153" s="23">
        <v>0.14675161915360915</v>
      </c>
      <c r="I153" s="24">
        <v>20</v>
      </c>
      <c r="J153" s="23">
        <f>I153/$I$521*1000</f>
        <v>6.5168656482977941E-2</v>
      </c>
      <c r="K153" s="19" t="s">
        <v>562</v>
      </c>
      <c r="L153" s="19" t="s">
        <v>149</v>
      </c>
      <c r="M153" s="21">
        <v>1</v>
      </c>
      <c r="N153" s="20">
        <f>$G153*M153</f>
        <v>413</v>
      </c>
      <c r="O153" s="20">
        <f>$I153*M153</f>
        <v>20</v>
      </c>
      <c r="P153" s="22"/>
      <c r="Q153" s="21">
        <v>0</v>
      </c>
      <c r="R153" s="20">
        <f>$G153*Q153</f>
        <v>0</v>
      </c>
      <c r="S153" s="20">
        <f>$I153*Q153</f>
        <v>0</v>
      </c>
      <c r="T153" s="22"/>
      <c r="U153" s="21">
        <v>0</v>
      </c>
      <c r="V153" s="20">
        <f>$G153*U153</f>
        <v>0</v>
      </c>
      <c r="W153" s="20">
        <f>$I153*U153</f>
        <v>0</v>
      </c>
      <c r="X153" s="19" t="s">
        <v>100</v>
      </c>
      <c r="Y153" s="21">
        <v>1</v>
      </c>
      <c r="Z153" s="20">
        <f>$G153*Y153</f>
        <v>413</v>
      </c>
      <c r="AA153" s="20">
        <f>$I153*Y153</f>
        <v>20</v>
      </c>
      <c r="AB153" s="19"/>
      <c r="AC153" s="21">
        <v>0</v>
      </c>
      <c r="AD153" s="20">
        <f>$G153*AC153</f>
        <v>0</v>
      </c>
      <c r="AE153" s="20">
        <f>$I153*AC153</f>
        <v>0</v>
      </c>
      <c r="AF153" s="19"/>
      <c r="AG153" s="21">
        <v>0</v>
      </c>
      <c r="AH153" s="20">
        <f>$G153*AG153</f>
        <v>0</v>
      </c>
      <c r="AI153" s="20">
        <f>$I153*AG153</f>
        <v>0</v>
      </c>
      <c r="AJ153" s="19">
        <v>0</v>
      </c>
      <c r="AK153" s="18">
        <f>IF(J153&gt;1,0,1)</f>
        <v>1</v>
      </c>
      <c r="AL153" s="17">
        <f>I153/G153</f>
        <v>4.8426150121065374E-2</v>
      </c>
    </row>
    <row r="154" spans="1:38">
      <c r="A154" s="18">
        <v>153</v>
      </c>
      <c r="B154" s="18" t="s">
        <v>784</v>
      </c>
      <c r="C154" s="18" t="s">
        <v>19</v>
      </c>
      <c r="D154" s="18" t="s">
        <v>19</v>
      </c>
      <c r="E154" s="18" t="s">
        <v>19</v>
      </c>
      <c r="F154" s="25">
        <v>0</v>
      </c>
      <c r="G154" s="24">
        <v>319</v>
      </c>
      <c r="H154" s="23">
        <v>0.11335052423729133</v>
      </c>
      <c r="I154" s="24">
        <v>0</v>
      </c>
      <c r="J154" s="23">
        <f>I154/$I$521*1000</f>
        <v>0</v>
      </c>
      <c r="K154" s="19">
        <v>0</v>
      </c>
      <c r="L154" s="19">
        <v>0</v>
      </c>
      <c r="M154" s="21">
        <v>0</v>
      </c>
      <c r="N154" s="20">
        <f>$G154*M154</f>
        <v>0</v>
      </c>
      <c r="O154" s="20">
        <f>$I154*M154</f>
        <v>0</v>
      </c>
      <c r="P154" s="22"/>
      <c r="Q154" s="21">
        <v>0</v>
      </c>
      <c r="R154" s="20">
        <f>$G154*Q154</f>
        <v>0</v>
      </c>
      <c r="S154" s="20">
        <f>$I154*Q154</f>
        <v>0</v>
      </c>
      <c r="T154" s="22"/>
      <c r="U154" s="21">
        <v>0</v>
      </c>
      <c r="V154" s="20">
        <f>$G154*U154</f>
        <v>0</v>
      </c>
      <c r="W154" s="20">
        <f>$I154*U154</f>
        <v>0</v>
      </c>
      <c r="X154" s="19">
        <v>0</v>
      </c>
      <c r="Y154" s="21">
        <v>0</v>
      </c>
      <c r="Z154" s="20">
        <f>$G154*Y154</f>
        <v>0</v>
      </c>
      <c r="AA154" s="20">
        <f>$I154*Y154</f>
        <v>0</v>
      </c>
      <c r="AB154" s="19"/>
      <c r="AC154" s="21">
        <v>0</v>
      </c>
      <c r="AD154" s="20">
        <f>$G154*AC154</f>
        <v>0</v>
      </c>
      <c r="AE154" s="20">
        <f>$I154*AC154</f>
        <v>0</v>
      </c>
      <c r="AF154" s="19"/>
      <c r="AG154" s="21">
        <v>0</v>
      </c>
      <c r="AH154" s="20">
        <f>$G154*AG154</f>
        <v>0</v>
      </c>
      <c r="AI154" s="20">
        <f>$I154*AG154</f>
        <v>0</v>
      </c>
      <c r="AJ154" s="19">
        <v>0</v>
      </c>
      <c r="AK154" s="18">
        <f>IF(J154&gt;1,0,1)</f>
        <v>1</v>
      </c>
      <c r="AL154" s="17">
        <f>I154/G154</f>
        <v>0</v>
      </c>
    </row>
    <row r="155" spans="1:38">
      <c r="A155" s="18">
        <v>154</v>
      </c>
      <c r="B155" s="18" t="s">
        <v>783</v>
      </c>
      <c r="C155" s="18" t="s">
        <v>782</v>
      </c>
      <c r="D155" s="18" t="s">
        <v>19</v>
      </c>
      <c r="E155" s="18" t="s">
        <v>19</v>
      </c>
      <c r="F155" s="25">
        <v>3.1217494706086586</v>
      </c>
      <c r="G155" s="24">
        <v>94</v>
      </c>
      <c r="H155" s="23">
        <v>3.3401094916317819E-2</v>
      </c>
      <c r="I155" s="24">
        <v>32</v>
      </c>
      <c r="J155" s="23">
        <f>I155/$I$521*1000</f>
        <v>0.10426985037276472</v>
      </c>
      <c r="K155" s="19" t="s">
        <v>562</v>
      </c>
      <c r="L155" s="19" t="s">
        <v>149</v>
      </c>
      <c r="M155" s="21">
        <v>1</v>
      </c>
      <c r="N155" s="20">
        <f>$G155*M155</f>
        <v>94</v>
      </c>
      <c r="O155" s="20">
        <f>$I155*M155</f>
        <v>32</v>
      </c>
      <c r="P155" s="22"/>
      <c r="Q155" s="21">
        <v>0</v>
      </c>
      <c r="R155" s="20">
        <f>$G155*Q155</f>
        <v>0</v>
      </c>
      <c r="S155" s="20">
        <f>$I155*Q155</f>
        <v>0</v>
      </c>
      <c r="T155" s="22"/>
      <c r="U155" s="21">
        <v>0</v>
      </c>
      <c r="V155" s="20">
        <f>$G155*U155</f>
        <v>0</v>
      </c>
      <c r="W155" s="20">
        <f>$I155*U155</f>
        <v>0</v>
      </c>
      <c r="X155" s="19" t="s">
        <v>100</v>
      </c>
      <c r="Y155" s="21">
        <v>1</v>
      </c>
      <c r="Z155" s="20">
        <f>$G155*Y155</f>
        <v>94</v>
      </c>
      <c r="AA155" s="20">
        <f>$I155*Y155</f>
        <v>32</v>
      </c>
      <c r="AB155" s="19"/>
      <c r="AC155" s="21">
        <v>0</v>
      </c>
      <c r="AD155" s="20">
        <f>$G155*AC155</f>
        <v>0</v>
      </c>
      <c r="AE155" s="20">
        <f>$I155*AC155</f>
        <v>0</v>
      </c>
      <c r="AF155" s="19"/>
      <c r="AG155" s="21">
        <v>0</v>
      </c>
      <c r="AH155" s="20">
        <f>$G155*AG155</f>
        <v>0</v>
      </c>
      <c r="AI155" s="20">
        <f>$I155*AG155</f>
        <v>0</v>
      </c>
      <c r="AJ155" s="19">
        <v>0</v>
      </c>
      <c r="AK155" s="18">
        <f>IF(J155&gt;1,0,1)</f>
        <v>1</v>
      </c>
      <c r="AL155" s="17">
        <f>I155/G155</f>
        <v>0.34042553191489361</v>
      </c>
    </row>
    <row r="156" spans="1:38">
      <c r="A156" s="18">
        <v>155</v>
      </c>
      <c r="B156" s="18" t="s">
        <v>781</v>
      </c>
      <c r="C156" s="18" t="s">
        <v>780</v>
      </c>
      <c r="D156" s="18" t="s">
        <v>19</v>
      </c>
      <c r="E156" s="18" t="s">
        <v>19</v>
      </c>
      <c r="F156" s="25">
        <v>0.2687876620394607</v>
      </c>
      <c r="G156" s="24">
        <v>2047</v>
      </c>
      <c r="H156" s="23">
        <v>0.72736214142236788</v>
      </c>
      <c r="I156" s="24">
        <v>60</v>
      </c>
      <c r="J156" s="23">
        <f>I156/$I$521*1000</f>
        <v>0.19550596944893384</v>
      </c>
      <c r="K156" s="19" t="s">
        <v>562</v>
      </c>
      <c r="L156" s="19" t="s">
        <v>149</v>
      </c>
      <c r="M156" s="21">
        <v>1</v>
      </c>
      <c r="N156" s="20">
        <f>$G156*M156</f>
        <v>2047</v>
      </c>
      <c r="O156" s="20">
        <f>$I156*M156</f>
        <v>60</v>
      </c>
      <c r="P156" s="22"/>
      <c r="Q156" s="21">
        <v>0</v>
      </c>
      <c r="R156" s="20">
        <f>$G156*Q156</f>
        <v>0</v>
      </c>
      <c r="S156" s="20">
        <f>$I156*Q156</f>
        <v>0</v>
      </c>
      <c r="T156" s="22"/>
      <c r="U156" s="21">
        <v>0</v>
      </c>
      <c r="V156" s="20">
        <f>$G156*U156</f>
        <v>0</v>
      </c>
      <c r="W156" s="20">
        <f>$I156*U156</f>
        <v>0</v>
      </c>
      <c r="X156" s="19" t="s">
        <v>100</v>
      </c>
      <c r="Y156" s="21">
        <v>1</v>
      </c>
      <c r="Z156" s="20">
        <f>$G156*Y156</f>
        <v>2047</v>
      </c>
      <c r="AA156" s="20">
        <f>$I156*Y156</f>
        <v>60</v>
      </c>
      <c r="AB156" s="19"/>
      <c r="AC156" s="21">
        <v>0</v>
      </c>
      <c r="AD156" s="20">
        <f>$G156*AC156</f>
        <v>0</v>
      </c>
      <c r="AE156" s="20">
        <f>$I156*AC156</f>
        <v>0</v>
      </c>
      <c r="AF156" s="19"/>
      <c r="AG156" s="21">
        <v>0</v>
      </c>
      <c r="AH156" s="20">
        <f>$G156*AG156</f>
        <v>0</v>
      </c>
      <c r="AI156" s="20">
        <f>$I156*AG156</f>
        <v>0</v>
      </c>
      <c r="AJ156" s="19">
        <v>0</v>
      </c>
      <c r="AK156" s="18">
        <f>IF(J156&gt;1,0,1)</f>
        <v>1</v>
      </c>
      <c r="AL156" s="17">
        <f>I156/G156</f>
        <v>2.9311187103077674E-2</v>
      </c>
    </row>
    <row r="157" spans="1:38">
      <c r="A157" s="18">
        <v>156</v>
      </c>
      <c r="B157" s="18" t="s">
        <v>779</v>
      </c>
      <c r="C157" s="18" t="s">
        <v>19</v>
      </c>
      <c r="D157" s="18" t="s">
        <v>19</v>
      </c>
      <c r="E157" s="18" t="s">
        <v>19</v>
      </c>
      <c r="F157" s="25">
        <v>0</v>
      </c>
      <c r="G157" s="24">
        <v>1</v>
      </c>
      <c r="H157" s="23">
        <v>3.553307969821045E-4</v>
      </c>
      <c r="I157" s="24">
        <v>0</v>
      </c>
      <c r="J157" s="23">
        <f>I157/$I$521*1000</f>
        <v>0</v>
      </c>
      <c r="K157" s="19">
        <v>0</v>
      </c>
      <c r="L157" s="19">
        <v>0</v>
      </c>
      <c r="M157" s="21">
        <v>0</v>
      </c>
      <c r="N157" s="20">
        <f>$G157*M157</f>
        <v>0</v>
      </c>
      <c r="O157" s="20">
        <f>$I157*M157</f>
        <v>0</v>
      </c>
      <c r="P157" s="22"/>
      <c r="Q157" s="21">
        <v>0</v>
      </c>
      <c r="R157" s="20">
        <f>$G157*Q157</f>
        <v>0</v>
      </c>
      <c r="S157" s="20">
        <f>$I157*Q157</f>
        <v>0</v>
      </c>
      <c r="T157" s="22"/>
      <c r="U157" s="21">
        <v>0</v>
      </c>
      <c r="V157" s="20">
        <f>$G157*U157</f>
        <v>0</v>
      </c>
      <c r="W157" s="20">
        <f>$I157*U157</f>
        <v>0</v>
      </c>
      <c r="X157" s="19">
        <v>0</v>
      </c>
      <c r="Y157" s="21">
        <v>0</v>
      </c>
      <c r="Z157" s="20">
        <f>$G157*Y157</f>
        <v>0</v>
      </c>
      <c r="AA157" s="20">
        <f>$I157*Y157</f>
        <v>0</v>
      </c>
      <c r="AB157" s="19"/>
      <c r="AC157" s="21">
        <v>0</v>
      </c>
      <c r="AD157" s="20">
        <f>$G157*AC157</f>
        <v>0</v>
      </c>
      <c r="AE157" s="20">
        <f>$I157*AC157</f>
        <v>0</v>
      </c>
      <c r="AF157" s="19"/>
      <c r="AG157" s="21">
        <v>0</v>
      </c>
      <c r="AH157" s="20">
        <f>$G157*AG157</f>
        <v>0</v>
      </c>
      <c r="AI157" s="20">
        <f>$I157*AG157</f>
        <v>0</v>
      </c>
      <c r="AJ157" s="19">
        <v>0</v>
      </c>
      <c r="AK157" s="18">
        <f>IF(J157&gt;1,0,1)</f>
        <v>1</v>
      </c>
      <c r="AL157" s="17">
        <f>I157/G157</f>
        <v>0</v>
      </c>
    </row>
    <row r="158" spans="1:38">
      <c r="A158" s="18">
        <v>157</v>
      </c>
      <c r="B158" s="18" t="s">
        <v>778</v>
      </c>
      <c r="C158" s="18" t="s">
        <v>777</v>
      </c>
      <c r="D158" s="18" t="s">
        <v>19</v>
      </c>
      <c r="E158" s="18" t="s">
        <v>19</v>
      </c>
      <c r="F158" s="25">
        <v>0.38086839587497806</v>
      </c>
      <c r="G158" s="24">
        <v>626</v>
      </c>
      <c r="H158" s="23">
        <v>0.22243707891079739</v>
      </c>
      <c r="I158" s="24">
        <v>26</v>
      </c>
      <c r="J158" s="23">
        <f>I158/$I$521*1000</f>
        <v>8.471925342787133E-2</v>
      </c>
      <c r="K158" s="19" t="s">
        <v>562</v>
      </c>
      <c r="L158" s="19" t="s">
        <v>149</v>
      </c>
      <c r="M158" s="21">
        <v>1</v>
      </c>
      <c r="N158" s="20">
        <f>$G158*M158</f>
        <v>626</v>
      </c>
      <c r="O158" s="20">
        <f>$I158*M158</f>
        <v>26</v>
      </c>
      <c r="P158" s="22"/>
      <c r="Q158" s="21">
        <v>0</v>
      </c>
      <c r="R158" s="20">
        <f>$G158*Q158</f>
        <v>0</v>
      </c>
      <c r="S158" s="20">
        <f>$I158*Q158</f>
        <v>0</v>
      </c>
      <c r="T158" s="22"/>
      <c r="U158" s="21">
        <v>0</v>
      </c>
      <c r="V158" s="20">
        <f>$G158*U158</f>
        <v>0</v>
      </c>
      <c r="W158" s="20">
        <f>$I158*U158</f>
        <v>0</v>
      </c>
      <c r="X158" s="19" t="s">
        <v>100</v>
      </c>
      <c r="Y158" s="21">
        <v>1</v>
      </c>
      <c r="Z158" s="20">
        <f>$G158*Y158</f>
        <v>626</v>
      </c>
      <c r="AA158" s="20">
        <f>$I158*Y158</f>
        <v>26</v>
      </c>
      <c r="AB158" s="19"/>
      <c r="AC158" s="21">
        <v>0</v>
      </c>
      <c r="AD158" s="20">
        <f>$G158*AC158</f>
        <v>0</v>
      </c>
      <c r="AE158" s="20">
        <f>$I158*AC158</f>
        <v>0</v>
      </c>
      <c r="AF158" s="19"/>
      <c r="AG158" s="21">
        <v>0</v>
      </c>
      <c r="AH158" s="20">
        <f>$G158*AG158</f>
        <v>0</v>
      </c>
      <c r="AI158" s="20">
        <f>$I158*AG158</f>
        <v>0</v>
      </c>
      <c r="AJ158" s="19">
        <v>0</v>
      </c>
      <c r="AK158" s="18">
        <f>IF(J158&gt;1,0,1)</f>
        <v>1</v>
      </c>
      <c r="AL158" s="17">
        <f>I158/G158</f>
        <v>4.1533546325878593E-2</v>
      </c>
    </row>
    <row r="159" spans="1:38">
      <c r="A159" s="18">
        <v>158</v>
      </c>
      <c r="B159" s="18" t="s">
        <v>776</v>
      </c>
      <c r="C159" s="18" t="s">
        <v>775</v>
      </c>
      <c r="D159" s="18" t="s">
        <v>19</v>
      </c>
      <c r="E159" s="18" t="s">
        <v>19</v>
      </c>
      <c r="F159" s="25">
        <v>1.0820046751331429</v>
      </c>
      <c r="G159" s="24">
        <v>1534</v>
      </c>
      <c r="H159" s="23">
        <v>0.54507744257054824</v>
      </c>
      <c r="I159" s="24">
        <v>181</v>
      </c>
      <c r="J159" s="23">
        <f>I159/$I$521*1000</f>
        <v>0.58977634117095046</v>
      </c>
      <c r="K159" s="19" t="s">
        <v>562</v>
      </c>
      <c r="L159" s="19" t="s">
        <v>149</v>
      </c>
      <c r="M159" s="21">
        <v>1</v>
      </c>
      <c r="N159" s="20">
        <f>$G159*M159</f>
        <v>1534</v>
      </c>
      <c r="O159" s="20">
        <f>$I159*M159</f>
        <v>181</v>
      </c>
      <c r="P159" s="22"/>
      <c r="Q159" s="21">
        <v>0</v>
      </c>
      <c r="R159" s="20">
        <f>$G159*Q159</f>
        <v>0</v>
      </c>
      <c r="S159" s="20">
        <f>$I159*Q159</f>
        <v>0</v>
      </c>
      <c r="T159" s="22"/>
      <c r="U159" s="21">
        <v>0</v>
      </c>
      <c r="V159" s="20">
        <f>$G159*U159</f>
        <v>0</v>
      </c>
      <c r="W159" s="20">
        <f>$I159*U159</f>
        <v>0</v>
      </c>
      <c r="X159" s="19" t="s">
        <v>47</v>
      </c>
      <c r="Y159" s="21">
        <v>1</v>
      </c>
      <c r="Z159" s="20">
        <f>$G159*Y159</f>
        <v>1534</v>
      </c>
      <c r="AA159" s="20">
        <f>$I159*Y159</f>
        <v>181</v>
      </c>
      <c r="AB159" s="19"/>
      <c r="AC159" s="21">
        <v>0</v>
      </c>
      <c r="AD159" s="20">
        <f>$G159*AC159</f>
        <v>0</v>
      </c>
      <c r="AE159" s="20">
        <f>$I159*AC159</f>
        <v>0</v>
      </c>
      <c r="AF159" s="19"/>
      <c r="AG159" s="21">
        <v>0</v>
      </c>
      <c r="AH159" s="20">
        <f>$G159*AG159</f>
        <v>0</v>
      </c>
      <c r="AI159" s="20">
        <f>$I159*AG159</f>
        <v>0</v>
      </c>
      <c r="AJ159" s="19">
        <v>0</v>
      </c>
      <c r="AK159" s="18">
        <f>IF(J159&gt;1,0,1)</f>
        <v>1</v>
      </c>
      <c r="AL159" s="17">
        <f>I159/G159</f>
        <v>0.11799217731421122</v>
      </c>
    </row>
    <row r="160" spans="1:38">
      <c r="A160" s="18">
        <v>159</v>
      </c>
      <c r="B160" s="18" t="s">
        <v>774</v>
      </c>
      <c r="C160" s="18" t="s">
        <v>773</v>
      </c>
      <c r="D160" s="18" t="s">
        <v>19</v>
      </c>
      <c r="E160" s="18" t="s">
        <v>19</v>
      </c>
      <c r="F160" s="25">
        <v>0.24625008594045242</v>
      </c>
      <c r="G160" s="24">
        <v>3426</v>
      </c>
      <c r="H160" s="23">
        <v>1.21736331046069</v>
      </c>
      <c r="I160" s="24">
        <v>92</v>
      </c>
      <c r="J160" s="23">
        <f>I160/$I$521*1000</f>
        <v>0.29977581982169854</v>
      </c>
      <c r="K160" s="19" t="s">
        <v>562</v>
      </c>
      <c r="L160" s="19" t="s">
        <v>149</v>
      </c>
      <c r="M160" s="21">
        <v>1</v>
      </c>
      <c r="N160" s="20">
        <f>$G160*M160</f>
        <v>3426</v>
      </c>
      <c r="O160" s="20">
        <f>$I160*M160</f>
        <v>92</v>
      </c>
      <c r="P160" s="22"/>
      <c r="Q160" s="21">
        <v>0</v>
      </c>
      <c r="R160" s="20">
        <f>$G160*Q160</f>
        <v>0</v>
      </c>
      <c r="S160" s="20">
        <f>$I160*Q160</f>
        <v>0</v>
      </c>
      <c r="T160" s="22"/>
      <c r="U160" s="21">
        <v>0</v>
      </c>
      <c r="V160" s="20">
        <f>$G160*U160</f>
        <v>0</v>
      </c>
      <c r="W160" s="20">
        <f>$I160*U160</f>
        <v>0</v>
      </c>
      <c r="X160" s="19" t="s">
        <v>100</v>
      </c>
      <c r="Y160" s="21">
        <v>1</v>
      </c>
      <c r="Z160" s="20">
        <f>$G160*Y160</f>
        <v>3426</v>
      </c>
      <c r="AA160" s="20">
        <f>$I160*Y160</f>
        <v>92</v>
      </c>
      <c r="AB160" s="19"/>
      <c r="AC160" s="21">
        <v>0</v>
      </c>
      <c r="AD160" s="20">
        <f>$G160*AC160</f>
        <v>0</v>
      </c>
      <c r="AE160" s="20">
        <f>$I160*AC160</f>
        <v>0</v>
      </c>
      <c r="AF160" s="19"/>
      <c r="AG160" s="21">
        <v>0</v>
      </c>
      <c r="AH160" s="20">
        <f>$G160*AG160</f>
        <v>0</v>
      </c>
      <c r="AI160" s="20">
        <f>$I160*AG160</f>
        <v>0</v>
      </c>
      <c r="AJ160" s="19">
        <v>0</v>
      </c>
      <c r="AK160" s="18">
        <f>IF(J160&gt;1,0,1)</f>
        <v>1</v>
      </c>
      <c r="AL160" s="17">
        <f>I160/G160</f>
        <v>2.6853473438412143E-2</v>
      </c>
    </row>
    <row r="161" spans="1:38">
      <c r="A161" s="18">
        <v>160</v>
      </c>
      <c r="B161" s="18" t="s">
        <v>772</v>
      </c>
      <c r="C161" s="18" t="s">
        <v>771</v>
      </c>
      <c r="D161" s="18" t="s">
        <v>19</v>
      </c>
      <c r="E161" s="18" t="s">
        <v>19</v>
      </c>
      <c r="F161" s="25">
        <v>1.2788783488943554</v>
      </c>
      <c r="G161" s="24">
        <v>4417</v>
      </c>
      <c r="H161" s="23">
        <v>1.5694961302699555</v>
      </c>
      <c r="I161" s="24">
        <v>616</v>
      </c>
      <c r="J161" s="23">
        <f>I161/$I$521*1000</f>
        <v>2.0071946196757207</v>
      </c>
      <c r="K161" s="19" t="s">
        <v>562</v>
      </c>
      <c r="L161" s="19" t="s">
        <v>167</v>
      </c>
      <c r="M161" s="21">
        <v>1</v>
      </c>
      <c r="N161" s="20">
        <f>$G161*M161</f>
        <v>4417</v>
      </c>
      <c r="O161" s="20">
        <f>$I161*M161</f>
        <v>616</v>
      </c>
      <c r="P161" s="22"/>
      <c r="Q161" s="21">
        <v>0</v>
      </c>
      <c r="R161" s="20">
        <f>$G161*Q161</f>
        <v>0</v>
      </c>
      <c r="S161" s="20">
        <f>$I161*Q161</f>
        <v>0</v>
      </c>
      <c r="T161" s="22"/>
      <c r="U161" s="21">
        <v>0</v>
      </c>
      <c r="V161" s="20">
        <f>$G161*U161</f>
        <v>0</v>
      </c>
      <c r="W161" s="20">
        <f>$I161*U161</f>
        <v>0</v>
      </c>
      <c r="X161" s="19" t="s">
        <v>100</v>
      </c>
      <c r="Y161" s="21">
        <v>1</v>
      </c>
      <c r="Z161" s="20">
        <f>$G161*Y161</f>
        <v>4417</v>
      </c>
      <c r="AA161" s="20">
        <f>$I161*Y161</f>
        <v>616</v>
      </c>
      <c r="AB161" s="19"/>
      <c r="AC161" s="21">
        <v>0</v>
      </c>
      <c r="AD161" s="20">
        <f>$G161*AC161</f>
        <v>0</v>
      </c>
      <c r="AE161" s="20">
        <f>$I161*AC161</f>
        <v>0</v>
      </c>
      <c r="AF161" s="19"/>
      <c r="AG161" s="21">
        <v>0</v>
      </c>
      <c r="AH161" s="20">
        <f>$G161*AG161</f>
        <v>0</v>
      </c>
      <c r="AI161" s="20">
        <f>$I161*AG161</f>
        <v>0</v>
      </c>
      <c r="AJ161" s="19">
        <v>0</v>
      </c>
      <c r="AK161" s="18">
        <f>IF(J161&gt;1,0,1)</f>
        <v>0</v>
      </c>
      <c r="AL161" s="17">
        <f>I161/G161</f>
        <v>0.13946117274167988</v>
      </c>
    </row>
    <row r="162" spans="1:38">
      <c r="A162" s="18">
        <v>161</v>
      </c>
      <c r="B162" s="18" t="s">
        <v>770</v>
      </c>
      <c r="C162" s="18" t="s">
        <v>769</v>
      </c>
      <c r="D162" s="18" t="s">
        <v>19</v>
      </c>
      <c r="E162" s="18" t="s">
        <v>19</v>
      </c>
      <c r="F162" s="25">
        <v>1.6569889533858919</v>
      </c>
      <c r="G162" s="24">
        <v>5418</v>
      </c>
      <c r="H162" s="23">
        <v>1.9251822580490421</v>
      </c>
      <c r="I162" s="24">
        <v>979</v>
      </c>
      <c r="J162" s="23">
        <f>I162/$I$521*1000</f>
        <v>3.1900057348417703</v>
      </c>
      <c r="K162" s="19" t="s">
        <v>562</v>
      </c>
      <c r="L162" s="19" t="s">
        <v>167</v>
      </c>
      <c r="M162" s="21">
        <v>1</v>
      </c>
      <c r="N162" s="20">
        <f>$G162*M162</f>
        <v>5418</v>
      </c>
      <c r="O162" s="20">
        <f>$I162*M162</f>
        <v>979</v>
      </c>
      <c r="P162" s="22"/>
      <c r="Q162" s="21">
        <v>0</v>
      </c>
      <c r="R162" s="20">
        <f>$G162*Q162</f>
        <v>0</v>
      </c>
      <c r="S162" s="20">
        <f>$I162*Q162</f>
        <v>0</v>
      </c>
      <c r="T162" s="22"/>
      <c r="U162" s="21">
        <v>0</v>
      </c>
      <c r="V162" s="20">
        <f>$G162*U162</f>
        <v>0</v>
      </c>
      <c r="W162" s="20">
        <f>$I162*U162</f>
        <v>0</v>
      </c>
      <c r="X162" s="19" t="s">
        <v>100</v>
      </c>
      <c r="Y162" s="21">
        <v>1</v>
      </c>
      <c r="Z162" s="20">
        <f>$G162*Y162</f>
        <v>5418</v>
      </c>
      <c r="AA162" s="20">
        <f>$I162*Y162</f>
        <v>979</v>
      </c>
      <c r="AB162" s="19"/>
      <c r="AC162" s="21">
        <v>0</v>
      </c>
      <c r="AD162" s="20">
        <f>$G162*AC162</f>
        <v>0</v>
      </c>
      <c r="AE162" s="20">
        <f>$I162*AC162</f>
        <v>0</v>
      </c>
      <c r="AF162" s="19"/>
      <c r="AG162" s="21">
        <v>0</v>
      </c>
      <c r="AH162" s="20">
        <f>$G162*AG162</f>
        <v>0</v>
      </c>
      <c r="AI162" s="20">
        <f>$I162*AG162</f>
        <v>0</v>
      </c>
      <c r="AJ162" s="19">
        <v>0</v>
      </c>
      <c r="AK162" s="18">
        <f>IF(J162&gt;1,0,1)</f>
        <v>0</v>
      </c>
      <c r="AL162" s="17">
        <f>I162/G162</f>
        <v>0.18069398301956441</v>
      </c>
    </row>
    <row r="163" spans="1:38">
      <c r="A163" s="18">
        <v>162</v>
      </c>
      <c r="B163" s="18" t="s">
        <v>768</v>
      </c>
      <c r="C163" s="18" t="s">
        <v>19</v>
      </c>
      <c r="D163" s="18" t="s">
        <v>19</v>
      </c>
      <c r="E163" s="18" t="s">
        <v>19</v>
      </c>
      <c r="F163" s="25">
        <v>0</v>
      </c>
      <c r="G163" s="24">
        <v>354</v>
      </c>
      <c r="H163" s="23">
        <v>0.125787102131665</v>
      </c>
      <c r="I163" s="24">
        <v>0</v>
      </c>
      <c r="J163" s="23">
        <f>I163/$I$521*1000</f>
        <v>0</v>
      </c>
      <c r="K163" s="19">
        <v>0</v>
      </c>
      <c r="L163" s="19">
        <v>0</v>
      </c>
      <c r="M163" s="21">
        <v>0</v>
      </c>
      <c r="N163" s="20">
        <f>$G163*M163</f>
        <v>0</v>
      </c>
      <c r="O163" s="20">
        <f>$I163*M163</f>
        <v>0</v>
      </c>
      <c r="P163" s="22"/>
      <c r="Q163" s="21">
        <v>0</v>
      </c>
      <c r="R163" s="20">
        <f>$G163*Q163</f>
        <v>0</v>
      </c>
      <c r="S163" s="20">
        <f>$I163*Q163</f>
        <v>0</v>
      </c>
      <c r="T163" s="22"/>
      <c r="U163" s="21">
        <v>0</v>
      </c>
      <c r="V163" s="20">
        <f>$G163*U163</f>
        <v>0</v>
      </c>
      <c r="W163" s="20">
        <f>$I163*U163</f>
        <v>0</v>
      </c>
      <c r="X163" s="19">
        <v>0</v>
      </c>
      <c r="Y163" s="21">
        <v>0</v>
      </c>
      <c r="Z163" s="20">
        <f>$G163*Y163</f>
        <v>0</v>
      </c>
      <c r="AA163" s="20">
        <f>$I163*Y163</f>
        <v>0</v>
      </c>
      <c r="AB163" s="19"/>
      <c r="AC163" s="21">
        <v>0</v>
      </c>
      <c r="AD163" s="20">
        <f>$G163*AC163</f>
        <v>0</v>
      </c>
      <c r="AE163" s="20">
        <f>$I163*AC163</f>
        <v>0</v>
      </c>
      <c r="AF163" s="19"/>
      <c r="AG163" s="21">
        <v>0</v>
      </c>
      <c r="AH163" s="20">
        <f>$G163*AG163</f>
        <v>0</v>
      </c>
      <c r="AI163" s="20">
        <f>$I163*AG163</f>
        <v>0</v>
      </c>
      <c r="AJ163" s="19">
        <v>0</v>
      </c>
      <c r="AK163" s="18">
        <f>IF(J163&gt;1,0,1)</f>
        <v>1</v>
      </c>
      <c r="AL163" s="17">
        <f>I163/G163</f>
        <v>0</v>
      </c>
    </row>
    <row r="164" spans="1:38">
      <c r="A164" s="18">
        <v>163</v>
      </c>
      <c r="B164" s="18" t="s">
        <v>767</v>
      </c>
      <c r="C164" s="18" t="s">
        <v>766</v>
      </c>
      <c r="D164" s="18" t="s">
        <v>19</v>
      </c>
      <c r="E164" s="18" t="s">
        <v>19</v>
      </c>
      <c r="F164" s="25">
        <v>0.71183727939963426</v>
      </c>
      <c r="G164" s="24">
        <v>657</v>
      </c>
      <c r="H164" s="23">
        <v>0.23345233361724263</v>
      </c>
      <c r="I164" s="24">
        <v>51</v>
      </c>
      <c r="J164" s="23">
        <f>I164/$I$521*1000</f>
        <v>0.16618007403159377</v>
      </c>
      <c r="K164" s="19" t="s">
        <v>562</v>
      </c>
      <c r="L164" s="19" t="s">
        <v>149</v>
      </c>
      <c r="M164" s="21">
        <v>1</v>
      </c>
      <c r="N164" s="20">
        <f>$G164*M164</f>
        <v>657</v>
      </c>
      <c r="O164" s="20">
        <f>$I164*M164</f>
        <v>51</v>
      </c>
      <c r="P164" s="22"/>
      <c r="Q164" s="21">
        <v>0</v>
      </c>
      <c r="R164" s="20">
        <f>$G164*Q164</f>
        <v>0</v>
      </c>
      <c r="S164" s="20">
        <f>$I164*Q164</f>
        <v>0</v>
      </c>
      <c r="T164" s="22"/>
      <c r="U164" s="21">
        <v>0</v>
      </c>
      <c r="V164" s="20">
        <f>$G164*U164</f>
        <v>0</v>
      </c>
      <c r="W164" s="20">
        <f>$I164*U164</f>
        <v>0</v>
      </c>
      <c r="X164" s="19" t="s">
        <v>100</v>
      </c>
      <c r="Y164" s="21">
        <v>1</v>
      </c>
      <c r="Z164" s="20">
        <f>$G164*Y164</f>
        <v>657</v>
      </c>
      <c r="AA164" s="20">
        <f>$I164*Y164</f>
        <v>51</v>
      </c>
      <c r="AB164" s="19"/>
      <c r="AC164" s="21">
        <v>0</v>
      </c>
      <c r="AD164" s="20">
        <f>$G164*AC164</f>
        <v>0</v>
      </c>
      <c r="AE164" s="20">
        <f>$I164*AC164</f>
        <v>0</v>
      </c>
      <c r="AF164" s="19"/>
      <c r="AG164" s="21">
        <v>0</v>
      </c>
      <c r="AH164" s="20">
        <f>$G164*AG164</f>
        <v>0</v>
      </c>
      <c r="AI164" s="20">
        <f>$I164*AG164</f>
        <v>0</v>
      </c>
      <c r="AJ164" s="19">
        <v>0</v>
      </c>
      <c r="AK164" s="18">
        <f>IF(J164&gt;1,0,1)</f>
        <v>1</v>
      </c>
      <c r="AL164" s="17">
        <f>I164/G164</f>
        <v>7.7625570776255703E-2</v>
      </c>
    </row>
    <row r="165" spans="1:38">
      <c r="A165" s="18">
        <v>164</v>
      </c>
      <c r="B165" s="18" t="s">
        <v>765</v>
      </c>
      <c r="C165" s="18" t="s">
        <v>19</v>
      </c>
      <c r="D165" s="18" t="s">
        <v>19</v>
      </c>
      <c r="E165" s="18" t="s">
        <v>19</v>
      </c>
      <c r="F165" s="25">
        <v>0</v>
      </c>
      <c r="G165" s="24">
        <v>78</v>
      </c>
      <c r="H165" s="23">
        <v>2.7715802164604147E-2</v>
      </c>
      <c r="I165" s="24">
        <v>0</v>
      </c>
      <c r="J165" s="23">
        <f>I165/$I$521*1000</f>
        <v>0</v>
      </c>
      <c r="K165" s="19">
        <v>0</v>
      </c>
      <c r="L165" s="19">
        <v>0</v>
      </c>
      <c r="M165" s="21">
        <v>0</v>
      </c>
      <c r="N165" s="20">
        <f>$G165*M165</f>
        <v>0</v>
      </c>
      <c r="O165" s="20">
        <f>$I165*M165</f>
        <v>0</v>
      </c>
      <c r="P165" s="22"/>
      <c r="Q165" s="21">
        <v>0</v>
      </c>
      <c r="R165" s="20">
        <f>$G165*Q165</f>
        <v>0</v>
      </c>
      <c r="S165" s="20">
        <f>$I165*Q165</f>
        <v>0</v>
      </c>
      <c r="T165" s="22"/>
      <c r="U165" s="21">
        <v>0</v>
      </c>
      <c r="V165" s="20">
        <f>$G165*U165</f>
        <v>0</v>
      </c>
      <c r="W165" s="20">
        <f>$I165*U165</f>
        <v>0</v>
      </c>
      <c r="X165" s="19">
        <v>0</v>
      </c>
      <c r="Y165" s="21">
        <v>0</v>
      </c>
      <c r="Z165" s="20">
        <f>$G165*Y165</f>
        <v>0</v>
      </c>
      <c r="AA165" s="20">
        <f>$I165*Y165</f>
        <v>0</v>
      </c>
      <c r="AB165" s="19"/>
      <c r="AC165" s="21">
        <v>0</v>
      </c>
      <c r="AD165" s="20">
        <f>$G165*AC165</f>
        <v>0</v>
      </c>
      <c r="AE165" s="20">
        <f>$I165*AC165</f>
        <v>0</v>
      </c>
      <c r="AF165" s="19"/>
      <c r="AG165" s="21">
        <v>0</v>
      </c>
      <c r="AH165" s="20">
        <f>$G165*AG165</f>
        <v>0</v>
      </c>
      <c r="AI165" s="20">
        <f>$I165*AG165</f>
        <v>0</v>
      </c>
      <c r="AJ165" s="19">
        <v>0</v>
      </c>
      <c r="AK165" s="18">
        <f>IF(J165&gt;1,0,1)</f>
        <v>1</v>
      </c>
      <c r="AL165" s="17">
        <f>I165/G165</f>
        <v>0</v>
      </c>
    </row>
    <row r="166" spans="1:38">
      <c r="A166" s="18">
        <v>165</v>
      </c>
      <c r="B166" s="18" t="s">
        <v>764</v>
      </c>
      <c r="C166" s="18" t="s">
        <v>19</v>
      </c>
      <c r="D166" s="18" t="s">
        <v>19</v>
      </c>
      <c r="E166" s="18" t="s">
        <v>19</v>
      </c>
      <c r="F166" s="25">
        <v>0</v>
      </c>
      <c r="G166" s="24">
        <v>101</v>
      </c>
      <c r="H166" s="23">
        <v>3.5888410495192549E-2</v>
      </c>
      <c r="I166" s="24">
        <v>0</v>
      </c>
      <c r="J166" s="23">
        <f>I166/$I$521*1000</f>
        <v>0</v>
      </c>
      <c r="K166" s="19">
        <v>0</v>
      </c>
      <c r="L166" s="19">
        <v>0</v>
      </c>
      <c r="M166" s="21">
        <v>0</v>
      </c>
      <c r="N166" s="20">
        <f>$G166*M166</f>
        <v>0</v>
      </c>
      <c r="O166" s="20">
        <f>$I166*M166</f>
        <v>0</v>
      </c>
      <c r="P166" s="22"/>
      <c r="Q166" s="21">
        <v>0</v>
      </c>
      <c r="R166" s="20">
        <f>$G166*Q166</f>
        <v>0</v>
      </c>
      <c r="S166" s="20">
        <f>$I166*Q166</f>
        <v>0</v>
      </c>
      <c r="T166" s="22"/>
      <c r="U166" s="21">
        <v>0</v>
      </c>
      <c r="V166" s="20">
        <f>$G166*U166</f>
        <v>0</v>
      </c>
      <c r="W166" s="20">
        <f>$I166*U166</f>
        <v>0</v>
      </c>
      <c r="X166" s="19">
        <v>0</v>
      </c>
      <c r="Y166" s="21">
        <v>0</v>
      </c>
      <c r="Z166" s="20">
        <f>$G166*Y166</f>
        <v>0</v>
      </c>
      <c r="AA166" s="20">
        <f>$I166*Y166</f>
        <v>0</v>
      </c>
      <c r="AB166" s="19"/>
      <c r="AC166" s="21">
        <v>0</v>
      </c>
      <c r="AD166" s="20">
        <f>$G166*AC166</f>
        <v>0</v>
      </c>
      <c r="AE166" s="20">
        <f>$I166*AC166</f>
        <v>0</v>
      </c>
      <c r="AF166" s="19"/>
      <c r="AG166" s="21">
        <v>0</v>
      </c>
      <c r="AH166" s="20">
        <f>$G166*AG166</f>
        <v>0</v>
      </c>
      <c r="AI166" s="20">
        <f>$I166*AG166</f>
        <v>0</v>
      </c>
      <c r="AJ166" s="19">
        <v>0</v>
      </c>
      <c r="AK166" s="18">
        <f>IF(J166&gt;1,0,1)</f>
        <v>1</v>
      </c>
      <c r="AL166" s="17">
        <f>I166/G166</f>
        <v>0</v>
      </c>
    </row>
    <row r="167" spans="1:38">
      <c r="A167" s="18">
        <v>166</v>
      </c>
      <c r="B167" s="18" t="s">
        <v>763</v>
      </c>
      <c r="C167" s="18" t="s">
        <v>762</v>
      </c>
      <c r="D167" s="18" t="s">
        <v>19</v>
      </c>
      <c r="E167" s="18" t="s">
        <v>19</v>
      </c>
      <c r="F167" s="25">
        <v>0.53941994528899617</v>
      </c>
      <c r="G167" s="24">
        <v>238</v>
      </c>
      <c r="H167" s="23">
        <v>8.4568729681740867E-2</v>
      </c>
      <c r="I167" s="24">
        <v>14</v>
      </c>
      <c r="J167" s="23">
        <f>I167/$I$521*1000</f>
        <v>4.5618059538084559E-2</v>
      </c>
      <c r="K167" s="19" t="s">
        <v>562</v>
      </c>
      <c r="L167" s="19" t="s">
        <v>149</v>
      </c>
      <c r="M167" s="21">
        <v>1</v>
      </c>
      <c r="N167" s="20">
        <f>$G167*M167</f>
        <v>238</v>
      </c>
      <c r="O167" s="20">
        <f>$I167*M167</f>
        <v>14</v>
      </c>
      <c r="P167" s="22"/>
      <c r="Q167" s="21">
        <v>0</v>
      </c>
      <c r="R167" s="20">
        <f>$G167*Q167</f>
        <v>0</v>
      </c>
      <c r="S167" s="20">
        <f>$I167*Q167</f>
        <v>0</v>
      </c>
      <c r="T167" s="22"/>
      <c r="U167" s="21">
        <v>0</v>
      </c>
      <c r="V167" s="20">
        <f>$G167*U167</f>
        <v>0</v>
      </c>
      <c r="W167" s="20">
        <f>$I167*U167</f>
        <v>0</v>
      </c>
      <c r="X167" s="19" t="s">
        <v>100</v>
      </c>
      <c r="Y167" s="21">
        <v>1</v>
      </c>
      <c r="Z167" s="20">
        <f>$G167*Y167</f>
        <v>238</v>
      </c>
      <c r="AA167" s="20">
        <f>$I167*Y167</f>
        <v>14</v>
      </c>
      <c r="AB167" s="19"/>
      <c r="AC167" s="21">
        <v>0</v>
      </c>
      <c r="AD167" s="20">
        <f>$G167*AC167</f>
        <v>0</v>
      </c>
      <c r="AE167" s="20">
        <f>$I167*AC167</f>
        <v>0</v>
      </c>
      <c r="AF167" s="19"/>
      <c r="AG167" s="21">
        <v>0</v>
      </c>
      <c r="AH167" s="20">
        <f>$G167*AG167</f>
        <v>0</v>
      </c>
      <c r="AI167" s="20">
        <f>$I167*AG167</f>
        <v>0</v>
      </c>
      <c r="AJ167" s="19">
        <v>0</v>
      </c>
      <c r="AK167" s="18">
        <f>IF(J167&gt;1,0,1)</f>
        <v>1</v>
      </c>
      <c r="AL167" s="17">
        <f>I167/G167</f>
        <v>5.8823529411764705E-2</v>
      </c>
    </row>
    <row r="168" spans="1:38">
      <c r="A168" s="18">
        <v>167</v>
      </c>
      <c r="B168" s="18" t="s">
        <v>761</v>
      </c>
      <c r="C168" s="18" t="s">
        <v>760</v>
      </c>
      <c r="D168" s="18" t="s">
        <v>19</v>
      </c>
      <c r="E168" s="18" t="s">
        <v>19</v>
      </c>
      <c r="F168" s="25">
        <v>0.98755343829831599</v>
      </c>
      <c r="G168" s="24">
        <v>1820</v>
      </c>
      <c r="H168" s="23">
        <v>0.64670205050743013</v>
      </c>
      <c r="I168" s="24">
        <v>196</v>
      </c>
      <c r="J168" s="23">
        <f>I168/$I$521*1000</f>
        <v>0.63865283353318381</v>
      </c>
      <c r="K168" s="19" t="s">
        <v>562</v>
      </c>
      <c r="L168" s="19" t="s">
        <v>149</v>
      </c>
      <c r="M168" s="21">
        <v>1</v>
      </c>
      <c r="N168" s="20">
        <f>$G168*M168</f>
        <v>1820</v>
      </c>
      <c r="O168" s="20">
        <f>$I168*M168</f>
        <v>196</v>
      </c>
      <c r="P168" s="22"/>
      <c r="Q168" s="21">
        <v>0</v>
      </c>
      <c r="R168" s="20">
        <f>$G168*Q168</f>
        <v>0</v>
      </c>
      <c r="S168" s="20">
        <f>$I168*Q168</f>
        <v>0</v>
      </c>
      <c r="T168" s="22"/>
      <c r="U168" s="21">
        <v>0</v>
      </c>
      <c r="V168" s="20">
        <f>$G168*U168</f>
        <v>0</v>
      </c>
      <c r="W168" s="20">
        <f>$I168*U168</f>
        <v>0</v>
      </c>
      <c r="X168" s="19" t="s">
        <v>47</v>
      </c>
      <c r="Y168" s="21">
        <v>1</v>
      </c>
      <c r="Z168" s="20">
        <f>$G168*Y168</f>
        <v>1820</v>
      </c>
      <c r="AA168" s="20">
        <f>$I168*Y168</f>
        <v>196</v>
      </c>
      <c r="AB168" s="19"/>
      <c r="AC168" s="21">
        <v>0</v>
      </c>
      <c r="AD168" s="20">
        <f>$G168*AC168</f>
        <v>0</v>
      </c>
      <c r="AE168" s="20">
        <f>$I168*AC168</f>
        <v>0</v>
      </c>
      <c r="AF168" s="19"/>
      <c r="AG168" s="21">
        <v>0</v>
      </c>
      <c r="AH168" s="20">
        <f>$G168*AG168</f>
        <v>0</v>
      </c>
      <c r="AI168" s="20">
        <f>$I168*AG168</f>
        <v>0</v>
      </c>
      <c r="AJ168" s="19">
        <v>0</v>
      </c>
      <c r="AK168" s="18">
        <f>IF(J168&gt;1,0,1)</f>
        <v>1</v>
      </c>
      <c r="AL168" s="17">
        <f>I168/G168</f>
        <v>0.1076923076923077</v>
      </c>
    </row>
    <row r="169" spans="1:38">
      <c r="A169" s="18">
        <v>168</v>
      </c>
      <c r="B169" s="18" t="s">
        <v>759</v>
      </c>
      <c r="C169" s="18" t="s">
        <v>19</v>
      </c>
      <c r="D169" s="18" t="s">
        <v>19</v>
      </c>
      <c r="E169" s="18" t="s">
        <v>19</v>
      </c>
      <c r="F169" s="25">
        <v>0</v>
      </c>
      <c r="G169" s="24">
        <v>7</v>
      </c>
      <c r="H169" s="23">
        <v>2.4873155788747315E-3</v>
      </c>
      <c r="I169" s="24">
        <v>0</v>
      </c>
      <c r="J169" s="23">
        <f>I169/$I$521*1000</f>
        <v>0</v>
      </c>
      <c r="K169" s="19">
        <v>0</v>
      </c>
      <c r="L169" s="19">
        <v>0</v>
      </c>
      <c r="M169" s="21">
        <v>0</v>
      </c>
      <c r="N169" s="20">
        <f>$G169*M169</f>
        <v>0</v>
      </c>
      <c r="O169" s="20">
        <f>$I169*M169</f>
        <v>0</v>
      </c>
      <c r="P169" s="22"/>
      <c r="Q169" s="21">
        <v>0</v>
      </c>
      <c r="R169" s="20">
        <f>$G169*Q169</f>
        <v>0</v>
      </c>
      <c r="S169" s="20">
        <f>$I169*Q169</f>
        <v>0</v>
      </c>
      <c r="T169" s="22"/>
      <c r="U169" s="21">
        <v>0</v>
      </c>
      <c r="V169" s="20">
        <f>$G169*U169</f>
        <v>0</v>
      </c>
      <c r="W169" s="20">
        <f>$I169*U169</f>
        <v>0</v>
      </c>
      <c r="X169" s="19">
        <v>0</v>
      </c>
      <c r="Y169" s="21">
        <v>0</v>
      </c>
      <c r="Z169" s="20">
        <f>$G169*Y169</f>
        <v>0</v>
      </c>
      <c r="AA169" s="20">
        <f>$I169*Y169</f>
        <v>0</v>
      </c>
      <c r="AB169" s="19"/>
      <c r="AC169" s="21">
        <v>0</v>
      </c>
      <c r="AD169" s="20">
        <f>$G169*AC169</f>
        <v>0</v>
      </c>
      <c r="AE169" s="20">
        <f>$I169*AC169</f>
        <v>0</v>
      </c>
      <c r="AF169" s="19"/>
      <c r="AG169" s="21">
        <v>0</v>
      </c>
      <c r="AH169" s="20">
        <f>$G169*AG169</f>
        <v>0</v>
      </c>
      <c r="AI169" s="20">
        <f>$I169*AG169</f>
        <v>0</v>
      </c>
      <c r="AJ169" s="19">
        <v>0</v>
      </c>
      <c r="AK169" s="18">
        <f>IF(J169&gt;1,0,1)</f>
        <v>1</v>
      </c>
      <c r="AL169" s="17">
        <f>I169/G169</f>
        <v>0</v>
      </c>
    </row>
    <row r="170" spans="1:38">
      <c r="A170" s="18">
        <v>169</v>
      </c>
      <c r="B170" s="18" t="s">
        <v>758</v>
      </c>
      <c r="C170" s="18" t="s">
        <v>757</v>
      </c>
      <c r="D170" s="18" t="s">
        <v>19</v>
      </c>
      <c r="E170" s="18" t="s">
        <v>19</v>
      </c>
      <c r="F170" s="25">
        <v>0.10913584135570288</v>
      </c>
      <c r="G170" s="24">
        <v>3361</v>
      </c>
      <c r="H170" s="23">
        <v>1.1942668086568531</v>
      </c>
      <c r="I170" s="24">
        <v>40</v>
      </c>
      <c r="J170" s="23">
        <f>I170/$I$521*1000</f>
        <v>0.13033731296595588</v>
      </c>
      <c r="K170" s="19" t="s">
        <v>562</v>
      </c>
      <c r="L170" s="19" t="s">
        <v>149</v>
      </c>
      <c r="M170" s="21">
        <v>1</v>
      </c>
      <c r="N170" s="20">
        <f>$G170*M170</f>
        <v>3361</v>
      </c>
      <c r="O170" s="20">
        <f>$I170*M170</f>
        <v>40</v>
      </c>
      <c r="P170" s="22"/>
      <c r="Q170" s="21">
        <v>0</v>
      </c>
      <c r="R170" s="20">
        <f>$G170*Q170</f>
        <v>0</v>
      </c>
      <c r="S170" s="20">
        <f>$I170*Q170</f>
        <v>0</v>
      </c>
      <c r="T170" s="22"/>
      <c r="U170" s="21">
        <v>0</v>
      </c>
      <c r="V170" s="20">
        <f>$G170*U170</f>
        <v>0</v>
      </c>
      <c r="W170" s="20">
        <f>$I170*U170</f>
        <v>0</v>
      </c>
      <c r="X170" s="19" t="s">
        <v>100</v>
      </c>
      <c r="Y170" s="21">
        <v>1</v>
      </c>
      <c r="Z170" s="20">
        <f>$G170*Y170</f>
        <v>3361</v>
      </c>
      <c r="AA170" s="20">
        <f>$I170*Y170</f>
        <v>40</v>
      </c>
      <c r="AB170" s="19"/>
      <c r="AC170" s="21">
        <v>0</v>
      </c>
      <c r="AD170" s="20">
        <f>$G170*AC170</f>
        <v>0</v>
      </c>
      <c r="AE170" s="20">
        <f>$I170*AC170</f>
        <v>0</v>
      </c>
      <c r="AF170" s="19"/>
      <c r="AG170" s="21">
        <v>0</v>
      </c>
      <c r="AH170" s="20">
        <f>$G170*AG170</f>
        <v>0</v>
      </c>
      <c r="AI170" s="20">
        <f>$I170*AG170</f>
        <v>0</v>
      </c>
      <c r="AJ170" s="19">
        <v>0</v>
      </c>
      <c r="AK170" s="18">
        <f>IF(J170&gt;1,0,1)</f>
        <v>1</v>
      </c>
      <c r="AL170" s="17">
        <f>I170/G170</f>
        <v>1.1901219875037191E-2</v>
      </c>
    </row>
    <row r="171" spans="1:38">
      <c r="A171" s="18">
        <v>170</v>
      </c>
      <c r="B171" s="18" t="s">
        <v>756</v>
      </c>
      <c r="C171" s="18" t="s">
        <v>755</v>
      </c>
      <c r="D171" s="18" t="s">
        <v>19</v>
      </c>
      <c r="E171" s="18" t="s">
        <v>19</v>
      </c>
      <c r="F171" s="25">
        <v>1.2164470194782464</v>
      </c>
      <c r="G171" s="24">
        <v>98</v>
      </c>
      <c r="H171" s="23">
        <v>3.4822418104246237E-2</v>
      </c>
      <c r="I171" s="24">
        <v>13</v>
      </c>
      <c r="J171" s="23">
        <f>I171/$I$521*1000</f>
        <v>4.2359626713935665E-2</v>
      </c>
      <c r="K171" s="19" t="s">
        <v>562</v>
      </c>
      <c r="L171" s="19" t="s">
        <v>419</v>
      </c>
      <c r="M171" s="21">
        <v>1</v>
      </c>
      <c r="N171" s="20">
        <f>$G171*M171</f>
        <v>98</v>
      </c>
      <c r="O171" s="20">
        <f>$I171*M171</f>
        <v>13</v>
      </c>
      <c r="P171" s="22"/>
      <c r="Q171" s="21">
        <v>0</v>
      </c>
      <c r="R171" s="20">
        <f>$G171*Q171</f>
        <v>0</v>
      </c>
      <c r="S171" s="20">
        <f>$I171*Q171</f>
        <v>0</v>
      </c>
      <c r="T171" s="22"/>
      <c r="U171" s="21">
        <v>0</v>
      </c>
      <c r="V171" s="20">
        <f>$G171*U171</f>
        <v>0</v>
      </c>
      <c r="W171" s="20">
        <f>$I171*U171</f>
        <v>0</v>
      </c>
      <c r="X171" s="19" t="s">
        <v>419</v>
      </c>
      <c r="Y171" s="21">
        <v>1</v>
      </c>
      <c r="Z171" s="20">
        <f>$G171*Y171</f>
        <v>98</v>
      </c>
      <c r="AA171" s="20">
        <f>$I171*Y171</f>
        <v>13</v>
      </c>
      <c r="AB171" s="19"/>
      <c r="AC171" s="21">
        <v>0</v>
      </c>
      <c r="AD171" s="20">
        <f>$G171*AC171</f>
        <v>0</v>
      </c>
      <c r="AE171" s="20">
        <f>$I171*AC171</f>
        <v>0</v>
      </c>
      <c r="AF171" s="19"/>
      <c r="AG171" s="21">
        <v>0</v>
      </c>
      <c r="AH171" s="20">
        <f>$G171*AG171</f>
        <v>0</v>
      </c>
      <c r="AI171" s="20">
        <f>$I171*AG171</f>
        <v>0</v>
      </c>
      <c r="AJ171" s="19">
        <v>0</v>
      </c>
      <c r="AK171" s="18">
        <f>IF(J171&gt;1,0,1)</f>
        <v>1</v>
      </c>
      <c r="AL171" s="17">
        <f>I171/G171</f>
        <v>0.1326530612244898</v>
      </c>
    </row>
    <row r="172" spans="1:38">
      <c r="A172" s="18">
        <v>171</v>
      </c>
      <c r="B172" s="18" t="s">
        <v>754</v>
      </c>
      <c r="C172" s="18" t="s">
        <v>753</v>
      </c>
      <c r="D172" s="18" t="s">
        <v>19</v>
      </c>
      <c r="E172" s="18" t="s">
        <v>19</v>
      </c>
      <c r="F172" s="25">
        <v>0.57366617904069761</v>
      </c>
      <c r="G172" s="24">
        <v>3229</v>
      </c>
      <c r="H172" s="23">
        <v>1.1473631434552154</v>
      </c>
      <c r="I172" s="24">
        <v>202</v>
      </c>
      <c r="J172" s="23">
        <f>I172/$I$521*1000</f>
        <v>0.65820343047807728</v>
      </c>
      <c r="K172" s="19" t="s">
        <v>562</v>
      </c>
      <c r="L172" s="19" t="s">
        <v>167</v>
      </c>
      <c r="M172" s="21">
        <v>1</v>
      </c>
      <c r="N172" s="20">
        <f>$G172*M172</f>
        <v>3229</v>
      </c>
      <c r="O172" s="20">
        <f>$I172*M172</f>
        <v>202</v>
      </c>
      <c r="P172" s="22"/>
      <c r="Q172" s="21">
        <v>0</v>
      </c>
      <c r="R172" s="20">
        <f>$G172*Q172</f>
        <v>0</v>
      </c>
      <c r="S172" s="20">
        <f>$I172*Q172</f>
        <v>0</v>
      </c>
      <c r="T172" s="22"/>
      <c r="U172" s="21">
        <v>0</v>
      </c>
      <c r="V172" s="20">
        <f>$G172*U172</f>
        <v>0</v>
      </c>
      <c r="W172" s="20">
        <f>$I172*U172</f>
        <v>0</v>
      </c>
      <c r="X172" s="19" t="s">
        <v>100</v>
      </c>
      <c r="Y172" s="21">
        <v>1</v>
      </c>
      <c r="Z172" s="20">
        <f>$G172*Y172</f>
        <v>3229</v>
      </c>
      <c r="AA172" s="20">
        <f>$I172*Y172</f>
        <v>202</v>
      </c>
      <c r="AB172" s="19"/>
      <c r="AC172" s="21">
        <v>0</v>
      </c>
      <c r="AD172" s="20">
        <f>$G172*AC172</f>
        <v>0</v>
      </c>
      <c r="AE172" s="20">
        <f>$I172*AC172</f>
        <v>0</v>
      </c>
      <c r="AF172" s="19"/>
      <c r="AG172" s="21">
        <v>0</v>
      </c>
      <c r="AH172" s="20">
        <f>$G172*AG172</f>
        <v>0</v>
      </c>
      <c r="AI172" s="20">
        <f>$I172*AG172</f>
        <v>0</v>
      </c>
      <c r="AJ172" s="19">
        <v>0</v>
      </c>
      <c r="AK172" s="18">
        <f>IF(J172&gt;1,0,1)</f>
        <v>1</v>
      </c>
      <c r="AL172" s="17">
        <f>I172/G172</f>
        <v>6.2558067513161966E-2</v>
      </c>
    </row>
    <row r="173" spans="1:38">
      <c r="A173" s="18">
        <v>172</v>
      </c>
      <c r="B173" s="18" t="s">
        <v>752</v>
      </c>
      <c r="C173" s="18" t="s">
        <v>751</v>
      </c>
      <c r="D173" s="18" t="s">
        <v>19</v>
      </c>
      <c r="E173" s="18" t="s">
        <v>19</v>
      </c>
      <c r="F173" s="25">
        <v>0.22366192853446185</v>
      </c>
      <c r="G173" s="24">
        <v>1558</v>
      </c>
      <c r="H173" s="23">
        <v>0.55360538169811879</v>
      </c>
      <c r="I173" s="24">
        <v>38</v>
      </c>
      <c r="J173" s="23">
        <f>I173/$I$521*1000</f>
        <v>0.12382044731765811</v>
      </c>
      <c r="K173" s="19" t="s">
        <v>562</v>
      </c>
      <c r="L173" s="19" t="s">
        <v>149</v>
      </c>
      <c r="M173" s="21">
        <v>1</v>
      </c>
      <c r="N173" s="20">
        <f>$G173*M173</f>
        <v>1558</v>
      </c>
      <c r="O173" s="20">
        <f>$I173*M173</f>
        <v>38</v>
      </c>
      <c r="P173" s="22"/>
      <c r="Q173" s="21">
        <v>0</v>
      </c>
      <c r="R173" s="20">
        <f>$G173*Q173</f>
        <v>0</v>
      </c>
      <c r="S173" s="20">
        <f>$I173*Q173</f>
        <v>0</v>
      </c>
      <c r="T173" s="22"/>
      <c r="U173" s="21">
        <v>0</v>
      </c>
      <c r="V173" s="20">
        <f>$G173*U173</f>
        <v>0</v>
      </c>
      <c r="W173" s="20">
        <f>$I173*U173</f>
        <v>0</v>
      </c>
      <c r="X173" s="19" t="s">
        <v>100</v>
      </c>
      <c r="Y173" s="21">
        <v>1</v>
      </c>
      <c r="Z173" s="20">
        <f>$G173*Y173</f>
        <v>1558</v>
      </c>
      <c r="AA173" s="20">
        <f>$I173*Y173</f>
        <v>38</v>
      </c>
      <c r="AB173" s="19"/>
      <c r="AC173" s="21">
        <v>0</v>
      </c>
      <c r="AD173" s="20">
        <f>$G173*AC173</f>
        <v>0</v>
      </c>
      <c r="AE173" s="20">
        <f>$I173*AC173</f>
        <v>0</v>
      </c>
      <c r="AF173" s="19"/>
      <c r="AG173" s="21">
        <v>0</v>
      </c>
      <c r="AH173" s="20">
        <f>$G173*AG173</f>
        <v>0</v>
      </c>
      <c r="AI173" s="20">
        <f>$I173*AG173</f>
        <v>0</v>
      </c>
      <c r="AJ173" s="19">
        <v>0</v>
      </c>
      <c r="AK173" s="18">
        <f>IF(J173&gt;1,0,1)</f>
        <v>1</v>
      </c>
      <c r="AL173" s="17">
        <f>I173/G173</f>
        <v>2.4390243902439025E-2</v>
      </c>
    </row>
    <row r="174" spans="1:38">
      <c r="A174" s="18">
        <v>173</v>
      </c>
      <c r="B174" s="18" t="s">
        <v>750</v>
      </c>
      <c r="C174" s="18" t="s">
        <v>749</v>
      </c>
      <c r="D174" s="18" t="s">
        <v>19</v>
      </c>
      <c r="E174" s="18" t="s">
        <v>19</v>
      </c>
      <c r="F174" s="25">
        <v>0.49272389032368002</v>
      </c>
      <c r="G174" s="24">
        <v>335</v>
      </c>
      <c r="H174" s="23">
        <v>0.11903581698900501</v>
      </c>
      <c r="I174" s="24">
        <v>18</v>
      </c>
      <c r="J174" s="23">
        <f>I174/$I$521*1000</f>
        <v>5.8651790834680147E-2</v>
      </c>
      <c r="K174" s="19" t="s">
        <v>562</v>
      </c>
      <c r="L174" s="19" t="s">
        <v>149</v>
      </c>
      <c r="M174" s="21">
        <v>1</v>
      </c>
      <c r="N174" s="20">
        <f>$G174*M174</f>
        <v>335</v>
      </c>
      <c r="O174" s="20">
        <f>$I174*M174</f>
        <v>18</v>
      </c>
      <c r="P174" s="22"/>
      <c r="Q174" s="21">
        <v>0</v>
      </c>
      <c r="R174" s="20">
        <f>$G174*Q174</f>
        <v>0</v>
      </c>
      <c r="S174" s="20">
        <f>$I174*Q174</f>
        <v>0</v>
      </c>
      <c r="T174" s="22"/>
      <c r="U174" s="21">
        <v>0</v>
      </c>
      <c r="V174" s="20">
        <f>$G174*U174</f>
        <v>0</v>
      </c>
      <c r="W174" s="20">
        <f>$I174*U174</f>
        <v>0</v>
      </c>
      <c r="X174" s="19" t="s">
        <v>100</v>
      </c>
      <c r="Y174" s="21">
        <v>1</v>
      </c>
      <c r="Z174" s="20">
        <f>$G174*Y174</f>
        <v>335</v>
      </c>
      <c r="AA174" s="20">
        <f>$I174*Y174</f>
        <v>18</v>
      </c>
      <c r="AB174" s="19"/>
      <c r="AC174" s="21">
        <v>0</v>
      </c>
      <c r="AD174" s="20">
        <f>$G174*AC174</f>
        <v>0</v>
      </c>
      <c r="AE174" s="20">
        <f>$I174*AC174</f>
        <v>0</v>
      </c>
      <c r="AF174" s="19"/>
      <c r="AG174" s="21">
        <v>0</v>
      </c>
      <c r="AH174" s="20">
        <f>$G174*AG174</f>
        <v>0</v>
      </c>
      <c r="AI174" s="20">
        <f>$I174*AG174</f>
        <v>0</v>
      </c>
      <c r="AJ174" s="19">
        <v>0</v>
      </c>
      <c r="AK174" s="18">
        <f>IF(J174&gt;1,0,1)</f>
        <v>1</v>
      </c>
      <c r="AL174" s="17">
        <f>I174/G174</f>
        <v>5.3731343283582089E-2</v>
      </c>
    </row>
    <row r="175" spans="1:38">
      <c r="A175" s="18">
        <v>174</v>
      </c>
      <c r="B175" s="18" t="s">
        <v>748</v>
      </c>
      <c r="C175" s="18" t="s">
        <v>19</v>
      </c>
      <c r="D175" s="18" t="s">
        <v>19</v>
      </c>
      <c r="E175" s="18" t="s">
        <v>19</v>
      </c>
      <c r="F175" s="25">
        <v>0</v>
      </c>
      <c r="G175" s="24">
        <v>745</v>
      </c>
      <c r="H175" s="23">
        <v>0.26472144375166784</v>
      </c>
      <c r="I175" s="24">
        <v>0</v>
      </c>
      <c r="J175" s="23">
        <f>I175/$I$521*1000</f>
        <v>0</v>
      </c>
      <c r="K175" s="19">
        <v>0</v>
      </c>
      <c r="L175" s="19">
        <v>0</v>
      </c>
      <c r="M175" s="21">
        <v>0</v>
      </c>
      <c r="N175" s="20">
        <f>$G175*M175</f>
        <v>0</v>
      </c>
      <c r="O175" s="20">
        <f>$I175*M175</f>
        <v>0</v>
      </c>
      <c r="P175" s="22"/>
      <c r="Q175" s="21">
        <v>0</v>
      </c>
      <c r="R175" s="20">
        <f>$G175*Q175</f>
        <v>0</v>
      </c>
      <c r="S175" s="20">
        <f>$I175*Q175</f>
        <v>0</v>
      </c>
      <c r="T175" s="22"/>
      <c r="U175" s="21">
        <v>0</v>
      </c>
      <c r="V175" s="20">
        <f>$G175*U175</f>
        <v>0</v>
      </c>
      <c r="W175" s="20">
        <f>$I175*U175</f>
        <v>0</v>
      </c>
      <c r="X175" s="19">
        <v>0</v>
      </c>
      <c r="Y175" s="21">
        <v>0</v>
      </c>
      <c r="Z175" s="20">
        <f>$G175*Y175</f>
        <v>0</v>
      </c>
      <c r="AA175" s="20">
        <f>$I175*Y175</f>
        <v>0</v>
      </c>
      <c r="AB175" s="19"/>
      <c r="AC175" s="21">
        <v>0</v>
      </c>
      <c r="AD175" s="20">
        <f>$G175*AC175</f>
        <v>0</v>
      </c>
      <c r="AE175" s="20">
        <f>$I175*AC175</f>
        <v>0</v>
      </c>
      <c r="AF175" s="19"/>
      <c r="AG175" s="21">
        <v>0</v>
      </c>
      <c r="AH175" s="20">
        <f>$G175*AG175</f>
        <v>0</v>
      </c>
      <c r="AI175" s="20">
        <f>$I175*AG175</f>
        <v>0</v>
      </c>
      <c r="AJ175" s="19">
        <v>0</v>
      </c>
      <c r="AK175" s="18">
        <f>IF(J175&gt;1,0,1)</f>
        <v>1</v>
      </c>
      <c r="AL175" s="17">
        <f>I175/G175</f>
        <v>0</v>
      </c>
    </row>
    <row r="176" spans="1:38">
      <c r="A176" s="18">
        <v>175</v>
      </c>
      <c r="B176" s="18" t="s">
        <v>747</v>
      </c>
      <c r="C176" s="18" t="s">
        <v>746</v>
      </c>
      <c r="D176" s="18" t="s">
        <v>19</v>
      </c>
      <c r="E176" s="18" t="s">
        <v>19</v>
      </c>
      <c r="F176" s="25">
        <v>0.24078018786922231</v>
      </c>
      <c r="G176" s="24">
        <v>1790</v>
      </c>
      <c r="H176" s="23">
        <v>0.63604212659796699</v>
      </c>
      <c r="I176" s="24">
        <v>47</v>
      </c>
      <c r="J176" s="23">
        <f>I176/$I$521*1000</f>
        <v>0.15314634273499819</v>
      </c>
      <c r="K176" s="19" t="s">
        <v>562</v>
      </c>
      <c r="L176" s="19" t="s">
        <v>149</v>
      </c>
      <c r="M176" s="21">
        <v>1</v>
      </c>
      <c r="N176" s="20">
        <f>$G176*M176</f>
        <v>1790</v>
      </c>
      <c r="O176" s="20">
        <f>$I176*M176</f>
        <v>47</v>
      </c>
      <c r="P176" s="22"/>
      <c r="Q176" s="21">
        <v>0</v>
      </c>
      <c r="R176" s="20">
        <f>$G176*Q176</f>
        <v>0</v>
      </c>
      <c r="S176" s="20">
        <f>$I176*Q176</f>
        <v>0</v>
      </c>
      <c r="T176" s="22"/>
      <c r="U176" s="21">
        <v>0</v>
      </c>
      <c r="V176" s="20">
        <f>$G176*U176</f>
        <v>0</v>
      </c>
      <c r="W176" s="20">
        <f>$I176*U176</f>
        <v>0</v>
      </c>
      <c r="X176" s="19" t="s">
        <v>100</v>
      </c>
      <c r="Y176" s="21">
        <v>1</v>
      </c>
      <c r="Z176" s="20">
        <f>$G176*Y176</f>
        <v>1790</v>
      </c>
      <c r="AA176" s="20">
        <f>$I176*Y176</f>
        <v>47</v>
      </c>
      <c r="AB176" s="19"/>
      <c r="AC176" s="21">
        <v>0</v>
      </c>
      <c r="AD176" s="20">
        <f>$G176*AC176</f>
        <v>0</v>
      </c>
      <c r="AE176" s="20">
        <f>$I176*AC176</f>
        <v>0</v>
      </c>
      <c r="AF176" s="19"/>
      <c r="AG176" s="21">
        <v>0</v>
      </c>
      <c r="AH176" s="20">
        <f>$G176*AG176</f>
        <v>0</v>
      </c>
      <c r="AI176" s="20">
        <f>$I176*AG176</f>
        <v>0</v>
      </c>
      <c r="AJ176" s="19">
        <v>0</v>
      </c>
      <c r="AK176" s="18">
        <f>IF(J176&gt;1,0,1)</f>
        <v>1</v>
      </c>
      <c r="AL176" s="17">
        <f>I176/G176</f>
        <v>2.6256983240223464E-2</v>
      </c>
    </row>
    <row r="177" spans="1:38">
      <c r="A177" s="18">
        <v>176</v>
      </c>
      <c r="B177" s="18" t="s">
        <v>745</v>
      </c>
      <c r="C177" s="18" t="s">
        <v>744</v>
      </c>
      <c r="D177" s="18" t="s">
        <v>19</v>
      </c>
      <c r="E177" s="18" t="s">
        <v>19</v>
      </c>
      <c r="F177" s="25">
        <v>1.1941875518347589</v>
      </c>
      <c r="G177" s="24">
        <v>2703</v>
      </c>
      <c r="H177" s="23">
        <v>0.96045914424262835</v>
      </c>
      <c r="I177" s="24">
        <v>352</v>
      </c>
      <c r="J177" s="23">
        <f>I177/$I$521*1000</f>
        <v>1.1469683541004119</v>
      </c>
      <c r="K177" s="19" t="s">
        <v>562</v>
      </c>
      <c r="L177" s="19" t="s">
        <v>419</v>
      </c>
      <c r="M177" s="21">
        <v>1</v>
      </c>
      <c r="N177" s="20">
        <f>$G177*M177</f>
        <v>2703</v>
      </c>
      <c r="O177" s="20">
        <f>$I177*M177</f>
        <v>352</v>
      </c>
      <c r="P177" s="22"/>
      <c r="Q177" s="21">
        <v>0</v>
      </c>
      <c r="R177" s="20">
        <f>$G177*Q177</f>
        <v>0</v>
      </c>
      <c r="S177" s="20">
        <f>$I177*Q177</f>
        <v>0</v>
      </c>
      <c r="T177" s="22"/>
      <c r="U177" s="21">
        <v>0</v>
      </c>
      <c r="V177" s="20">
        <f>$G177*U177</f>
        <v>0</v>
      </c>
      <c r="W177" s="20">
        <f>$I177*U177</f>
        <v>0</v>
      </c>
      <c r="X177" s="19" t="s">
        <v>419</v>
      </c>
      <c r="Y177" s="21">
        <v>1</v>
      </c>
      <c r="Z177" s="20">
        <f>$G177*Y177</f>
        <v>2703</v>
      </c>
      <c r="AA177" s="20">
        <f>$I177*Y177</f>
        <v>352</v>
      </c>
      <c r="AB177" s="19"/>
      <c r="AC177" s="21">
        <v>0</v>
      </c>
      <c r="AD177" s="20">
        <f>$G177*AC177</f>
        <v>0</v>
      </c>
      <c r="AE177" s="20">
        <f>$I177*AC177</f>
        <v>0</v>
      </c>
      <c r="AF177" s="19"/>
      <c r="AG177" s="21">
        <v>0</v>
      </c>
      <c r="AH177" s="20">
        <f>$G177*AG177</f>
        <v>0</v>
      </c>
      <c r="AI177" s="20">
        <f>$I177*AG177</f>
        <v>0</v>
      </c>
      <c r="AJ177" s="19">
        <v>0</v>
      </c>
      <c r="AK177" s="18">
        <f>IF(J177&gt;1,0,1)</f>
        <v>0</v>
      </c>
      <c r="AL177" s="17">
        <f>I177/G177</f>
        <v>0.13022567517573067</v>
      </c>
    </row>
    <row r="178" spans="1:38">
      <c r="A178" s="18">
        <v>177</v>
      </c>
      <c r="B178" s="18" t="s">
        <v>743</v>
      </c>
      <c r="C178" s="18" t="s">
        <v>742</v>
      </c>
      <c r="D178" s="18" t="s">
        <v>19</v>
      </c>
      <c r="E178" s="18" t="s">
        <v>19</v>
      </c>
      <c r="F178" s="25">
        <v>0.26356540326167988</v>
      </c>
      <c r="G178" s="24">
        <v>13256</v>
      </c>
      <c r="H178" s="23">
        <v>4.7102650447947765</v>
      </c>
      <c r="I178" s="24">
        <v>381</v>
      </c>
      <c r="J178" s="23">
        <f>I178/$I$521*1000</f>
        <v>1.2414629060007301</v>
      </c>
      <c r="K178" s="19" t="s">
        <v>562</v>
      </c>
      <c r="L178" s="19" t="s">
        <v>419</v>
      </c>
      <c r="M178" s="21">
        <v>1</v>
      </c>
      <c r="N178" s="20">
        <f>$G178*M178</f>
        <v>13256</v>
      </c>
      <c r="O178" s="20">
        <f>$I178*M178</f>
        <v>381</v>
      </c>
      <c r="P178" s="22"/>
      <c r="Q178" s="21">
        <v>0</v>
      </c>
      <c r="R178" s="20">
        <f>$G178*Q178</f>
        <v>0</v>
      </c>
      <c r="S178" s="20">
        <f>$I178*Q178</f>
        <v>0</v>
      </c>
      <c r="T178" s="22"/>
      <c r="U178" s="21">
        <v>0</v>
      </c>
      <c r="V178" s="20">
        <f>$G178*U178</f>
        <v>0</v>
      </c>
      <c r="W178" s="20">
        <f>$I178*U178</f>
        <v>0</v>
      </c>
      <c r="X178" s="19" t="s">
        <v>419</v>
      </c>
      <c r="Y178" s="21">
        <v>1</v>
      </c>
      <c r="Z178" s="20">
        <f>$G178*Y178</f>
        <v>13256</v>
      </c>
      <c r="AA178" s="20">
        <f>$I178*Y178</f>
        <v>381</v>
      </c>
      <c r="AB178" s="19"/>
      <c r="AC178" s="21">
        <v>0</v>
      </c>
      <c r="AD178" s="20">
        <f>$G178*AC178</f>
        <v>0</v>
      </c>
      <c r="AE178" s="20">
        <f>$I178*AC178</f>
        <v>0</v>
      </c>
      <c r="AF178" s="19"/>
      <c r="AG178" s="21">
        <v>0</v>
      </c>
      <c r="AH178" s="20">
        <f>$G178*AG178</f>
        <v>0</v>
      </c>
      <c r="AI178" s="20">
        <f>$I178*AG178</f>
        <v>0</v>
      </c>
      <c r="AJ178" s="19">
        <v>0</v>
      </c>
      <c r="AK178" s="18">
        <f>IF(J178&gt;1,0,1)</f>
        <v>0</v>
      </c>
      <c r="AL178" s="17">
        <f>I178/G178</f>
        <v>2.8741701870850934E-2</v>
      </c>
    </row>
    <row r="179" spans="1:38">
      <c r="A179" s="18">
        <v>178</v>
      </c>
      <c r="B179" s="18" t="s">
        <v>741</v>
      </c>
      <c r="C179" s="18" t="s">
        <v>740</v>
      </c>
      <c r="D179" s="18" t="s">
        <v>19</v>
      </c>
      <c r="E179" s="18" t="s">
        <v>19</v>
      </c>
      <c r="F179" s="25">
        <v>2.357362228769392E-2</v>
      </c>
      <c r="G179" s="24">
        <v>389</v>
      </c>
      <c r="H179" s="23">
        <v>0.13822368002603863</v>
      </c>
      <c r="I179" s="24">
        <v>1</v>
      </c>
      <c r="J179" s="23">
        <f>I179/$I$521*1000</f>
        <v>3.2584328241488975E-3</v>
      </c>
      <c r="K179" s="19" t="s">
        <v>562</v>
      </c>
      <c r="L179" s="19" t="s">
        <v>419</v>
      </c>
      <c r="M179" s="21">
        <v>1</v>
      </c>
      <c r="N179" s="20">
        <f>$G179*M179</f>
        <v>389</v>
      </c>
      <c r="O179" s="20">
        <f>$I179*M179</f>
        <v>1</v>
      </c>
      <c r="P179" s="22"/>
      <c r="Q179" s="21">
        <v>0</v>
      </c>
      <c r="R179" s="20">
        <f>$G179*Q179</f>
        <v>0</v>
      </c>
      <c r="S179" s="20">
        <f>$I179*Q179</f>
        <v>0</v>
      </c>
      <c r="T179" s="22"/>
      <c r="U179" s="21">
        <v>0</v>
      </c>
      <c r="V179" s="20">
        <f>$G179*U179</f>
        <v>0</v>
      </c>
      <c r="W179" s="20">
        <f>$I179*U179</f>
        <v>0</v>
      </c>
      <c r="X179" s="19" t="s">
        <v>419</v>
      </c>
      <c r="Y179" s="21">
        <v>1</v>
      </c>
      <c r="Z179" s="20">
        <f>$G179*Y179</f>
        <v>389</v>
      </c>
      <c r="AA179" s="20">
        <f>$I179*Y179</f>
        <v>1</v>
      </c>
      <c r="AB179" s="19"/>
      <c r="AC179" s="21">
        <v>0</v>
      </c>
      <c r="AD179" s="20">
        <f>$G179*AC179</f>
        <v>0</v>
      </c>
      <c r="AE179" s="20">
        <f>$I179*AC179</f>
        <v>0</v>
      </c>
      <c r="AF179" s="19"/>
      <c r="AG179" s="21">
        <v>0</v>
      </c>
      <c r="AH179" s="20">
        <f>$G179*AG179</f>
        <v>0</v>
      </c>
      <c r="AI179" s="20">
        <f>$I179*AG179</f>
        <v>0</v>
      </c>
      <c r="AJ179" s="19">
        <v>0</v>
      </c>
      <c r="AK179" s="18">
        <f>IF(J179&gt;1,0,1)</f>
        <v>1</v>
      </c>
      <c r="AL179" s="17">
        <f>I179/G179</f>
        <v>2.5706940874035988E-3</v>
      </c>
    </row>
    <row r="180" spans="1:38">
      <c r="A180" s="18">
        <v>179</v>
      </c>
      <c r="B180" s="18" t="s">
        <v>739</v>
      </c>
      <c r="C180" s="18" t="s">
        <v>738</v>
      </c>
      <c r="D180" s="18" t="s">
        <v>19</v>
      </c>
      <c r="E180" s="18" t="s">
        <v>19</v>
      </c>
      <c r="F180" s="25">
        <v>0.10143959148133778</v>
      </c>
      <c r="G180" s="24">
        <v>452</v>
      </c>
      <c r="H180" s="23">
        <v>0.16060952023591121</v>
      </c>
      <c r="I180" s="24">
        <v>5</v>
      </c>
      <c r="J180" s="23">
        <f>I180/$I$521*1000</f>
        <v>1.6292164120744485E-2</v>
      </c>
      <c r="K180" s="19" t="s">
        <v>562</v>
      </c>
      <c r="L180" s="19" t="s">
        <v>419</v>
      </c>
      <c r="M180" s="21">
        <v>1</v>
      </c>
      <c r="N180" s="20">
        <f>$G180*M180</f>
        <v>452</v>
      </c>
      <c r="O180" s="20">
        <f>$I180*M180</f>
        <v>5</v>
      </c>
      <c r="P180" s="22"/>
      <c r="Q180" s="21">
        <v>0</v>
      </c>
      <c r="R180" s="20">
        <f>$G180*Q180</f>
        <v>0</v>
      </c>
      <c r="S180" s="20">
        <f>$I180*Q180</f>
        <v>0</v>
      </c>
      <c r="T180" s="22"/>
      <c r="U180" s="21">
        <v>0</v>
      </c>
      <c r="V180" s="20">
        <f>$G180*U180</f>
        <v>0</v>
      </c>
      <c r="W180" s="20">
        <f>$I180*U180</f>
        <v>0</v>
      </c>
      <c r="X180" s="19" t="s">
        <v>419</v>
      </c>
      <c r="Y180" s="21">
        <v>1</v>
      </c>
      <c r="Z180" s="20">
        <f>$G180*Y180</f>
        <v>452</v>
      </c>
      <c r="AA180" s="20">
        <f>$I180*Y180</f>
        <v>5</v>
      </c>
      <c r="AB180" s="19"/>
      <c r="AC180" s="21">
        <v>0</v>
      </c>
      <c r="AD180" s="20">
        <f>$G180*AC180</f>
        <v>0</v>
      </c>
      <c r="AE180" s="20">
        <f>$I180*AC180</f>
        <v>0</v>
      </c>
      <c r="AF180" s="19"/>
      <c r="AG180" s="21">
        <v>0</v>
      </c>
      <c r="AH180" s="20">
        <f>$G180*AG180</f>
        <v>0</v>
      </c>
      <c r="AI180" s="20">
        <f>$I180*AG180</f>
        <v>0</v>
      </c>
      <c r="AJ180" s="19">
        <v>0</v>
      </c>
      <c r="AK180" s="18">
        <f>IF(J180&gt;1,0,1)</f>
        <v>1</v>
      </c>
      <c r="AL180" s="17">
        <f>I180/G180</f>
        <v>1.1061946902654867E-2</v>
      </c>
    </row>
    <row r="181" spans="1:38">
      <c r="A181" s="18">
        <v>180</v>
      </c>
      <c r="B181" s="18" t="s">
        <v>737</v>
      </c>
      <c r="C181" s="18" t="s">
        <v>19</v>
      </c>
      <c r="D181" s="18" t="s">
        <v>19</v>
      </c>
      <c r="E181" s="18" t="s">
        <v>19</v>
      </c>
      <c r="F181" s="25">
        <v>0</v>
      </c>
      <c r="G181" s="24">
        <v>1338</v>
      </c>
      <c r="H181" s="23">
        <v>0.47543260636205581</v>
      </c>
      <c r="I181" s="24">
        <v>0</v>
      </c>
      <c r="J181" s="23">
        <f>I181/$I$521*1000</f>
        <v>0</v>
      </c>
      <c r="K181" s="19">
        <v>0</v>
      </c>
      <c r="L181" s="19">
        <v>0</v>
      </c>
      <c r="M181" s="21">
        <v>0</v>
      </c>
      <c r="N181" s="20">
        <f>$G181*M181</f>
        <v>0</v>
      </c>
      <c r="O181" s="20">
        <f>$I181*M181</f>
        <v>0</v>
      </c>
      <c r="P181" s="22"/>
      <c r="Q181" s="21">
        <v>0</v>
      </c>
      <c r="R181" s="20">
        <f>$G181*Q181</f>
        <v>0</v>
      </c>
      <c r="S181" s="20">
        <f>$I181*Q181</f>
        <v>0</v>
      </c>
      <c r="T181" s="22"/>
      <c r="U181" s="21">
        <v>0</v>
      </c>
      <c r="V181" s="20">
        <f>$G181*U181</f>
        <v>0</v>
      </c>
      <c r="W181" s="20">
        <f>$I181*U181</f>
        <v>0</v>
      </c>
      <c r="X181" s="19">
        <v>0</v>
      </c>
      <c r="Y181" s="21">
        <v>0</v>
      </c>
      <c r="Z181" s="20">
        <f>$G181*Y181</f>
        <v>0</v>
      </c>
      <c r="AA181" s="20">
        <f>$I181*Y181</f>
        <v>0</v>
      </c>
      <c r="AB181" s="19"/>
      <c r="AC181" s="21">
        <v>0</v>
      </c>
      <c r="AD181" s="20">
        <f>$G181*AC181</f>
        <v>0</v>
      </c>
      <c r="AE181" s="20">
        <f>$I181*AC181</f>
        <v>0</v>
      </c>
      <c r="AF181" s="19"/>
      <c r="AG181" s="21">
        <v>0</v>
      </c>
      <c r="AH181" s="20">
        <f>$G181*AG181</f>
        <v>0</v>
      </c>
      <c r="AI181" s="20">
        <f>$I181*AG181</f>
        <v>0</v>
      </c>
      <c r="AJ181" s="19">
        <v>0</v>
      </c>
      <c r="AK181" s="18">
        <f>IF(J181&gt;1,0,1)</f>
        <v>1</v>
      </c>
      <c r="AL181" s="17">
        <f>I181/G181</f>
        <v>0</v>
      </c>
    </row>
    <row r="182" spans="1:38">
      <c r="A182" s="18">
        <v>181</v>
      </c>
      <c r="B182" s="18" t="s">
        <v>736</v>
      </c>
      <c r="C182" s="18" t="s">
        <v>735</v>
      </c>
      <c r="D182" s="18" t="s">
        <v>19</v>
      </c>
      <c r="E182" s="18" t="s">
        <v>19</v>
      </c>
      <c r="F182" s="25">
        <v>1.1462673837391169</v>
      </c>
      <c r="G182" s="24">
        <v>48</v>
      </c>
      <c r="H182" s="23">
        <v>1.7055878255141016E-2</v>
      </c>
      <c r="I182" s="24">
        <v>6</v>
      </c>
      <c r="J182" s="23">
        <f>I182/$I$521*1000</f>
        <v>1.9550596944893386E-2</v>
      </c>
      <c r="K182" s="19" t="s">
        <v>562</v>
      </c>
      <c r="L182" s="19" t="s">
        <v>419</v>
      </c>
      <c r="M182" s="21">
        <v>1</v>
      </c>
      <c r="N182" s="20">
        <f>$G182*M182</f>
        <v>48</v>
      </c>
      <c r="O182" s="20">
        <f>$I182*M182</f>
        <v>6</v>
      </c>
      <c r="P182" s="22"/>
      <c r="Q182" s="21">
        <v>0</v>
      </c>
      <c r="R182" s="20">
        <f>$G182*Q182</f>
        <v>0</v>
      </c>
      <c r="S182" s="20">
        <f>$I182*Q182</f>
        <v>0</v>
      </c>
      <c r="T182" s="22"/>
      <c r="U182" s="21">
        <v>0</v>
      </c>
      <c r="V182" s="20">
        <f>$G182*U182</f>
        <v>0</v>
      </c>
      <c r="W182" s="20">
        <f>$I182*U182</f>
        <v>0</v>
      </c>
      <c r="X182" s="19" t="s">
        <v>419</v>
      </c>
      <c r="Y182" s="21">
        <v>1</v>
      </c>
      <c r="Z182" s="20">
        <f>$G182*Y182</f>
        <v>48</v>
      </c>
      <c r="AA182" s="20">
        <f>$I182*Y182</f>
        <v>6</v>
      </c>
      <c r="AB182" s="19"/>
      <c r="AC182" s="21">
        <v>0</v>
      </c>
      <c r="AD182" s="20">
        <f>$G182*AC182</f>
        <v>0</v>
      </c>
      <c r="AE182" s="20">
        <f>$I182*AC182</f>
        <v>0</v>
      </c>
      <c r="AF182" s="19"/>
      <c r="AG182" s="21">
        <v>0</v>
      </c>
      <c r="AH182" s="20">
        <f>$G182*AG182</f>
        <v>0</v>
      </c>
      <c r="AI182" s="20">
        <f>$I182*AG182</f>
        <v>0</v>
      </c>
      <c r="AJ182" s="19">
        <v>0</v>
      </c>
      <c r="AK182" s="18">
        <f>IF(J182&gt;1,0,1)</f>
        <v>1</v>
      </c>
      <c r="AL182" s="17">
        <f>I182/G182</f>
        <v>0.125</v>
      </c>
    </row>
    <row r="183" spans="1:38">
      <c r="A183" s="18">
        <v>182</v>
      </c>
      <c r="B183" s="18" t="s">
        <v>734</v>
      </c>
      <c r="C183" s="18" t="s">
        <v>733</v>
      </c>
      <c r="D183" s="18" t="s">
        <v>19</v>
      </c>
      <c r="E183" s="18" t="s">
        <v>19</v>
      </c>
      <c r="F183" s="25">
        <v>0.26200397342608389</v>
      </c>
      <c r="G183" s="24">
        <v>210</v>
      </c>
      <c r="H183" s="23">
        <v>7.4619467366241934E-2</v>
      </c>
      <c r="I183" s="24">
        <v>6</v>
      </c>
      <c r="J183" s="23">
        <f>I183/$I$521*1000</f>
        <v>1.9550596944893386E-2</v>
      </c>
      <c r="K183" s="19" t="s">
        <v>562</v>
      </c>
      <c r="L183" s="19" t="s">
        <v>149</v>
      </c>
      <c r="M183" s="21">
        <v>1</v>
      </c>
      <c r="N183" s="20">
        <f>$G183*M183</f>
        <v>210</v>
      </c>
      <c r="O183" s="20">
        <f>$I183*M183</f>
        <v>6</v>
      </c>
      <c r="P183" s="22"/>
      <c r="Q183" s="21">
        <v>0</v>
      </c>
      <c r="R183" s="20">
        <f>$G183*Q183</f>
        <v>0</v>
      </c>
      <c r="S183" s="20">
        <f>$I183*Q183</f>
        <v>0</v>
      </c>
      <c r="T183" s="22"/>
      <c r="U183" s="21">
        <v>0</v>
      </c>
      <c r="V183" s="20">
        <f>$G183*U183</f>
        <v>0</v>
      </c>
      <c r="W183" s="20">
        <f>$I183*U183</f>
        <v>0</v>
      </c>
      <c r="X183" s="19" t="s">
        <v>100</v>
      </c>
      <c r="Y183" s="21">
        <v>1</v>
      </c>
      <c r="Z183" s="20">
        <f>$G183*Y183</f>
        <v>210</v>
      </c>
      <c r="AA183" s="20">
        <f>$I183*Y183</f>
        <v>6</v>
      </c>
      <c r="AB183" s="19"/>
      <c r="AC183" s="21">
        <v>0</v>
      </c>
      <c r="AD183" s="20">
        <f>$G183*AC183</f>
        <v>0</v>
      </c>
      <c r="AE183" s="20">
        <f>$I183*AC183</f>
        <v>0</v>
      </c>
      <c r="AF183" s="19"/>
      <c r="AG183" s="21">
        <v>0</v>
      </c>
      <c r="AH183" s="20">
        <f>$G183*AG183</f>
        <v>0</v>
      </c>
      <c r="AI183" s="20">
        <f>$I183*AG183</f>
        <v>0</v>
      </c>
      <c r="AJ183" s="19">
        <v>0</v>
      </c>
      <c r="AK183" s="18">
        <f>IF(J183&gt;1,0,1)</f>
        <v>1</v>
      </c>
      <c r="AL183" s="17">
        <f>I183/G183</f>
        <v>2.8571428571428571E-2</v>
      </c>
    </row>
    <row r="184" spans="1:38">
      <c r="A184" s="18">
        <v>183</v>
      </c>
      <c r="B184" s="18" t="s">
        <v>732</v>
      </c>
      <c r="C184" s="18" t="s">
        <v>731</v>
      </c>
      <c r="D184" s="18" t="s">
        <v>19</v>
      </c>
      <c r="E184" s="18" t="s">
        <v>19</v>
      </c>
      <c r="F184" s="25">
        <v>9.3334748803185097E-2</v>
      </c>
      <c r="G184" s="24">
        <v>393</v>
      </c>
      <c r="H184" s="23">
        <v>0.13964500321396706</v>
      </c>
      <c r="I184" s="24">
        <v>4</v>
      </c>
      <c r="J184" s="23">
        <f>I184/$I$521*1000</f>
        <v>1.303373129659559E-2</v>
      </c>
      <c r="K184" s="19" t="s">
        <v>633</v>
      </c>
      <c r="L184" s="19" t="s">
        <v>149</v>
      </c>
      <c r="M184" s="21">
        <v>1</v>
      </c>
      <c r="N184" s="20">
        <f>$G184*M184</f>
        <v>393</v>
      </c>
      <c r="O184" s="20">
        <f>$I184*M184</f>
        <v>4</v>
      </c>
      <c r="P184" s="22"/>
      <c r="Q184" s="21">
        <v>0</v>
      </c>
      <c r="R184" s="20">
        <f>$G184*Q184</f>
        <v>0</v>
      </c>
      <c r="S184" s="20">
        <f>$I184*Q184</f>
        <v>0</v>
      </c>
      <c r="T184" s="22"/>
      <c r="U184" s="21">
        <v>0</v>
      </c>
      <c r="V184" s="20">
        <f>$G184*U184</f>
        <v>0</v>
      </c>
      <c r="W184" s="20">
        <f>$I184*U184</f>
        <v>0</v>
      </c>
      <c r="X184" s="19" t="s">
        <v>100</v>
      </c>
      <c r="Y184" s="21">
        <v>1</v>
      </c>
      <c r="Z184" s="20">
        <f>$G184*Y184</f>
        <v>393</v>
      </c>
      <c r="AA184" s="20">
        <f>$I184*Y184</f>
        <v>4</v>
      </c>
      <c r="AB184" s="19"/>
      <c r="AC184" s="21">
        <v>0</v>
      </c>
      <c r="AD184" s="20">
        <f>$G184*AC184</f>
        <v>0</v>
      </c>
      <c r="AE184" s="20">
        <f>$I184*AC184</f>
        <v>0</v>
      </c>
      <c r="AF184" s="19"/>
      <c r="AG184" s="21">
        <v>0</v>
      </c>
      <c r="AH184" s="20">
        <f>$G184*AG184</f>
        <v>0</v>
      </c>
      <c r="AI184" s="20">
        <f>$I184*AG184</f>
        <v>0</v>
      </c>
      <c r="AJ184" s="19">
        <v>0</v>
      </c>
      <c r="AK184" s="18">
        <f>IF(J184&gt;1,0,1)</f>
        <v>1</v>
      </c>
      <c r="AL184" s="17">
        <f>I184/G184</f>
        <v>1.0178117048346057E-2</v>
      </c>
    </row>
    <row r="185" spans="1:38">
      <c r="A185" s="18">
        <v>184</v>
      </c>
      <c r="B185" s="18" t="s">
        <v>730</v>
      </c>
      <c r="C185" s="18" t="s">
        <v>19</v>
      </c>
      <c r="D185" s="18" t="s">
        <v>19</v>
      </c>
      <c r="E185" s="18" t="s">
        <v>19</v>
      </c>
      <c r="F185" s="25">
        <v>0</v>
      </c>
      <c r="G185" s="24">
        <v>37</v>
      </c>
      <c r="H185" s="23">
        <v>1.3147239488337865E-2</v>
      </c>
      <c r="I185" s="24">
        <v>0</v>
      </c>
      <c r="J185" s="23">
        <f>I185/$I$521*1000</f>
        <v>0</v>
      </c>
      <c r="K185" s="19">
        <v>0</v>
      </c>
      <c r="L185" s="19">
        <v>0</v>
      </c>
      <c r="M185" s="21">
        <v>0</v>
      </c>
      <c r="N185" s="20">
        <f>$G185*M185</f>
        <v>0</v>
      </c>
      <c r="O185" s="20">
        <f>$I185*M185</f>
        <v>0</v>
      </c>
      <c r="P185" s="22"/>
      <c r="Q185" s="21">
        <v>0</v>
      </c>
      <c r="R185" s="20">
        <f>$G185*Q185</f>
        <v>0</v>
      </c>
      <c r="S185" s="20">
        <f>$I185*Q185</f>
        <v>0</v>
      </c>
      <c r="T185" s="22"/>
      <c r="U185" s="21">
        <v>0</v>
      </c>
      <c r="V185" s="20">
        <f>$G185*U185</f>
        <v>0</v>
      </c>
      <c r="W185" s="20">
        <f>$I185*U185</f>
        <v>0</v>
      </c>
      <c r="X185" s="19">
        <v>0</v>
      </c>
      <c r="Y185" s="21">
        <v>0</v>
      </c>
      <c r="Z185" s="20">
        <f>$G185*Y185</f>
        <v>0</v>
      </c>
      <c r="AA185" s="20">
        <f>$I185*Y185</f>
        <v>0</v>
      </c>
      <c r="AB185" s="19"/>
      <c r="AC185" s="21">
        <v>0</v>
      </c>
      <c r="AD185" s="20">
        <f>$G185*AC185</f>
        <v>0</v>
      </c>
      <c r="AE185" s="20">
        <f>$I185*AC185</f>
        <v>0</v>
      </c>
      <c r="AF185" s="19"/>
      <c r="AG185" s="21">
        <v>0</v>
      </c>
      <c r="AH185" s="20">
        <f>$G185*AG185</f>
        <v>0</v>
      </c>
      <c r="AI185" s="20">
        <f>$I185*AG185</f>
        <v>0</v>
      </c>
      <c r="AJ185" s="19">
        <v>0</v>
      </c>
      <c r="AK185" s="18">
        <f>IF(J185&gt;1,0,1)</f>
        <v>1</v>
      </c>
      <c r="AL185" s="17">
        <f>I185/G185</f>
        <v>0</v>
      </c>
    </row>
    <row r="186" spans="1:38">
      <c r="A186" s="18">
        <v>185</v>
      </c>
      <c r="B186" s="18" t="s">
        <v>729</v>
      </c>
      <c r="C186" s="18" t="s">
        <v>728</v>
      </c>
      <c r="D186" s="18" t="s">
        <v>19</v>
      </c>
      <c r="E186" s="18" t="s">
        <v>19</v>
      </c>
      <c r="F186" s="25">
        <v>8.5702234298251717E-2</v>
      </c>
      <c r="G186" s="24">
        <v>1926</v>
      </c>
      <c r="H186" s="23">
        <v>0.68436711498753322</v>
      </c>
      <c r="I186" s="24">
        <v>18</v>
      </c>
      <c r="J186" s="23">
        <f>I186/$I$521*1000</f>
        <v>5.8651790834680147E-2</v>
      </c>
      <c r="K186" s="19" t="s">
        <v>633</v>
      </c>
      <c r="L186" s="19" t="s">
        <v>149</v>
      </c>
      <c r="M186" s="21">
        <v>1</v>
      </c>
      <c r="N186" s="20">
        <f>$G186*M186</f>
        <v>1926</v>
      </c>
      <c r="O186" s="20">
        <f>$I186*M186</f>
        <v>18</v>
      </c>
      <c r="P186" s="22"/>
      <c r="Q186" s="21">
        <v>0</v>
      </c>
      <c r="R186" s="20">
        <f>$G186*Q186</f>
        <v>0</v>
      </c>
      <c r="S186" s="20">
        <f>$I186*Q186</f>
        <v>0</v>
      </c>
      <c r="T186" s="22"/>
      <c r="U186" s="21">
        <v>0</v>
      </c>
      <c r="V186" s="20">
        <f>$G186*U186</f>
        <v>0</v>
      </c>
      <c r="W186" s="20">
        <f>$I186*U186</f>
        <v>0</v>
      </c>
      <c r="X186" s="19" t="s">
        <v>100</v>
      </c>
      <c r="Y186" s="21">
        <v>1</v>
      </c>
      <c r="Z186" s="20">
        <f>$G186*Y186</f>
        <v>1926</v>
      </c>
      <c r="AA186" s="20">
        <f>$I186*Y186</f>
        <v>18</v>
      </c>
      <c r="AB186" s="19"/>
      <c r="AC186" s="21">
        <v>0</v>
      </c>
      <c r="AD186" s="20">
        <f>$G186*AC186</f>
        <v>0</v>
      </c>
      <c r="AE186" s="20">
        <f>$I186*AC186</f>
        <v>0</v>
      </c>
      <c r="AF186" s="19"/>
      <c r="AG186" s="21">
        <v>0</v>
      </c>
      <c r="AH186" s="20">
        <f>$G186*AG186</f>
        <v>0</v>
      </c>
      <c r="AI186" s="20">
        <f>$I186*AG186</f>
        <v>0</v>
      </c>
      <c r="AJ186" s="19">
        <v>0</v>
      </c>
      <c r="AK186" s="18">
        <f>IF(J186&gt;1,0,1)</f>
        <v>1</v>
      </c>
      <c r="AL186" s="17">
        <f>I186/G186</f>
        <v>9.3457943925233638E-3</v>
      </c>
    </row>
    <row r="187" spans="1:38">
      <c r="A187" s="18">
        <v>186</v>
      </c>
      <c r="B187" s="18" t="s">
        <v>727</v>
      </c>
      <c r="C187" s="18" t="s">
        <v>726</v>
      </c>
      <c r="D187" s="18" t="s">
        <v>725</v>
      </c>
      <c r="E187" s="18" t="s">
        <v>724</v>
      </c>
      <c r="F187" s="25">
        <v>1.1444519460075058</v>
      </c>
      <c r="G187" s="24">
        <v>3157</v>
      </c>
      <c r="H187" s="23">
        <v>1.1217793260725037</v>
      </c>
      <c r="I187" s="24">
        <v>394</v>
      </c>
      <c r="J187" s="23">
        <f>I187/$I$521*1000</f>
        <v>1.2838225327146655</v>
      </c>
      <c r="K187" s="19" t="s">
        <v>633</v>
      </c>
      <c r="L187" s="19" t="s">
        <v>149</v>
      </c>
      <c r="M187" s="21">
        <v>0.33333333333333337</v>
      </c>
      <c r="N187" s="20">
        <f>$G187*M187</f>
        <v>1052.3333333333335</v>
      </c>
      <c r="O187" s="20">
        <f>$I187*M187</f>
        <v>131.33333333333334</v>
      </c>
      <c r="P187" s="22" t="s">
        <v>589</v>
      </c>
      <c r="Q187" s="21">
        <v>0.33333333333333298</v>
      </c>
      <c r="R187" s="20">
        <f>$G187*Q187</f>
        <v>1052.3333333333321</v>
      </c>
      <c r="S187" s="20">
        <f>$I187*Q187</f>
        <v>131.3333333333332</v>
      </c>
      <c r="T187" s="22" t="s">
        <v>96</v>
      </c>
      <c r="U187" s="21">
        <v>0.33333333333333337</v>
      </c>
      <c r="V187" s="20">
        <f>$G187*U187</f>
        <v>1052.3333333333335</v>
      </c>
      <c r="W187" s="20">
        <f>$I187*U187</f>
        <v>131.33333333333334</v>
      </c>
      <c r="X187" s="19" t="s">
        <v>95</v>
      </c>
      <c r="Y187" s="21">
        <v>1</v>
      </c>
      <c r="Z187" s="20">
        <f>$G187*Y187</f>
        <v>3157</v>
      </c>
      <c r="AA187" s="20">
        <f>$I187*Y187</f>
        <v>394</v>
      </c>
      <c r="AB187" s="19"/>
      <c r="AC187" s="21">
        <v>0</v>
      </c>
      <c r="AD187" s="20">
        <f>$G187*AC187</f>
        <v>0</v>
      </c>
      <c r="AE187" s="20">
        <f>$I187*AC187</f>
        <v>0</v>
      </c>
      <c r="AF187" s="19"/>
      <c r="AG187" s="21">
        <v>0</v>
      </c>
      <c r="AH187" s="20">
        <f>$G187*AG187</f>
        <v>0</v>
      </c>
      <c r="AI187" s="20">
        <f>$I187*AG187</f>
        <v>0</v>
      </c>
      <c r="AJ187" s="19">
        <v>0</v>
      </c>
      <c r="AK187" s="18">
        <f>IF(J187&gt;1,0,1)</f>
        <v>0</v>
      </c>
      <c r="AL187" s="17">
        <f>I187/G187</f>
        <v>0.12480202724105163</v>
      </c>
    </row>
    <row r="188" spans="1:38">
      <c r="A188" s="18">
        <v>187</v>
      </c>
      <c r="B188" s="18" t="s">
        <v>723</v>
      </c>
      <c r="C188" s="18" t="s">
        <v>722</v>
      </c>
      <c r="D188" s="18" t="s">
        <v>19</v>
      </c>
      <c r="E188" s="18" t="s">
        <v>19</v>
      </c>
      <c r="F188" s="25">
        <v>0.56107925475566722</v>
      </c>
      <c r="G188" s="24">
        <v>523</v>
      </c>
      <c r="H188" s="23">
        <v>0.18583800682164064</v>
      </c>
      <c r="I188" s="24">
        <v>32</v>
      </c>
      <c r="J188" s="23">
        <f>I188/$I$521*1000</f>
        <v>0.10426985037276472</v>
      </c>
      <c r="K188" s="19" t="s">
        <v>633</v>
      </c>
      <c r="L188" s="19" t="s">
        <v>149</v>
      </c>
      <c r="M188" s="21">
        <v>1</v>
      </c>
      <c r="N188" s="20">
        <f>$G188*M188</f>
        <v>523</v>
      </c>
      <c r="O188" s="20">
        <f>$I188*M188</f>
        <v>32</v>
      </c>
      <c r="P188" s="22"/>
      <c r="Q188" s="21">
        <v>0</v>
      </c>
      <c r="R188" s="20">
        <f>$G188*Q188</f>
        <v>0</v>
      </c>
      <c r="S188" s="20">
        <f>$I188*Q188</f>
        <v>0</v>
      </c>
      <c r="T188" s="22"/>
      <c r="U188" s="21">
        <v>0</v>
      </c>
      <c r="V188" s="20">
        <f>$G188*U188</f>
        <v>0</v>
      </c>
      <c r="W188" s="20">
        <f>$I188*U188</f>
        <v>0</v>
      </c>
      <c r="X188" s="19" t="s">
        <v>100</v>
      </c>
      <c r="Y188" s="21">
        <v>1</v>
      </c>
      <c r="Z188" s="20">
        <f>$G188*Y188</f>
        <v>523</v>
      </c>
      <c r="AA188" s="20">
        <f>$I188*Y188</f>
        <v>32</v>
      </c>
      <c r="AB188" s="19"/>
      <c r="AC188" s="21">
        <v>0</v>
      </c>
      <c r="AD188" s="20">
        <f>$G188*AC188</f>
        <v>0</v>
      </c>
      <c r="AE188" s="20">
        <f>$I188*AC188</f>
        <v>0</v>
      </c>
      <c r="AF188" s="19"/>
      <c r="AG188" s="21">
        <v>0</v>
      </c>
      <c r="AH188" s="20">
        <f>$G188*AG188</f>
        <v>0</v>
      </c>
      <c r="AI188" s="20">
        <f>$I188*AG188</f>
        <v>0</v>
      </c>
      <c r="AJ188" s="19">
        <v>0</v>
      </c>
      <c r="AK188" s="18">
        <f>IF(J188&gt;1,0,1)</f>
        <v>1</v>
      </c>
      <c r="AL188" s="17">
        <f>I188/G188</f>
        <v>6.1185468451242828E-2</v>
      </c>
    </row>
    <row r="189" spans="1:38">
      <c r="A189" s="18">
        <v>188</v>
      </c>
      <c r="B189" s="18" t="s">
        <v>721</v>
      </c>
      <c r="C189" s="18" t="s">
        <v>720</v>
      </c>
      <c r="D189" s="18" t="s">
        <v>19</v>
      </c>
      <c r="E189" s="18" t="s">
        <v>19</v>
      </c>
      <c r="F189" s="25">
        <v>0.56670531749406972</v>
      </c>
      <c r="G189" s="24">
        <v>4547</v>
      </c>
      <c r="H189" s="23">
        <v>1.6156891338776291</v>
      </c>
      <c r="I189" s="24">
        <v>281</v>
      </c>
      <c r="J189" s="23">
        <f>I189/$I$521*1000</f>
        <v>0.91561962358584015</v>
      </c>
      <c r="K189" s="19" t="s">
        <v>562</v>
      </c>
      <c r="L189" s="19" t="s">
        <v>419</v>
      </c>
      <c r="M189" s="21">
        <v>1</v>
      </c>
      <c r="N189" s="20">
        <f>$G189*M189</f>
        <v>4547</v>
      </c>
      <c r="O189" s="20">
        <f>$I189*M189</f>
        <v>281</v>
      </c>
      <c r="P189" s="22"/>
      <c r="Q189" s="21">
        <v>0</v>
      </c>
      <c r="R189" s="20">
        <f>$G189*Q189</f>
        <v>0</v>
      </c>
      <c r="S189" s="20">
        <f>$I189*Q189</f>
        <v>0</v>
      </c>
      <c r="T189" s="22"/>
      <c r="U189" s="21">
        <v>0</v>
      </c>
      <c r="V189" s="20">
        <f>$G189*U189</f>
        <v>0</v>
      </c>
      <c r="W189" s="20">
        <f>$I189*U189</f>
        <v>0</v>
      </c>
      <c r="X189" s="19" t="s">
        <v>419</v>
      </c>
      <c r="Y189" s="21">
        <v>1</v>
      </c>
      <c r="Z189" s="20">
        <f>$G189*Y189</f>
        <v>4547</v>
      </c>
      <c r="AA189" s="20">
        <f>$I189*Y189</f>
        <v>281</v>
      </c>
      <c r="AB189" s="19"/>
      <c r="AC189" s="21">
        <v>0</v>
      </c>
      <c r="AD189" s="20">
        <f>$G189*AC189</f>
        <v>0</v>
      </c>
      <c r="AE189" s="20">
        <f>$I189*AC189</f>
        <v>0</v>
      </c>
      <c r="AF189" s="19"/>
      <c r="AG189" s="21">
        <v>0</v>
      </c>
      <c r="AH189" s="20">
        <f>$G189*AG189</f>
        <v>0</v>
      </c>
      <c r="AI189" s="20">
        <f>$I189*AG189</f>
        <v>0</v>
      </c>
      <c r="AJ189" s="19">
        <v>0</v>
      </c>
      <c r="AK189" s="18">
        <f>IF(J189&gt;1,0,1)</f>
        <v>1</v>
      </c>
      <c r="AL189" s="17">
        <f>I189/G189</f>
        <v>6.1798988343963052E-2</v>
      </c>
    </row>
    <row r="190" spans="1:38">
      <c r="A190" s="18">
        <v>189</v>
      </c>
      <c r="B190" s="18" t="s">
        <v>719</v>
      </c>
      <c r="C190" s="18" t="s">
        <v>718</v>
      </c>
      <c r="D190" s="18" t="s">
        <v>19</v>
      </c>
      <c r="E190" s="18" t="s">
        <v>19</v>
      </c>
      <c r="F190" s="25">
        <v>3.3934217194098326</v>
      </c>
      <c r="G190" s="24">
        <v>4875</v>
      </c>
      <c r="H190" s="23">
        <v>1.7322376352877593</v>
      </c>
      <c r="I190" s="24">
        <v>1804</v>
      </c>
      <c r="J190" s="23">
        <f>I190/$I$521*1000</f>
        <v>5.8782128147646109</v>
      </c>
      <c r="K190" s="19" t="s">
        <v>562</v>
      </c>
      <c r="L190" s="19" t="s">
        <v>208</v>
      </c>
      <c r="M190" s="21">
        <v>1</v>
      </c>
      <c r="N190" s="20">
        <f>$G190*M190</f>
        <v>4875</v>
      </c>
      <c r="O190" s="20">
        <f>$I190*M190</f>
        <v>1804</v>
      </c>
      <c r="P190" s="22"/>
      <c r="Q190" s="21">
        <v>0</v>
      </c>
      <c r="R190" s="20">
        <f>$G190*Q190</f>
        <v>0</v>
      </c>
      <c r="S190" s="20">
        <f>$I190*Q190</f>
        <v>0</v>
      </c>
      <c r="T190" s="22"/>
      <c r="U190" s="21">
        <v>0</v>
      </c>
      <c r="V190" s="20">
        <f>$G190*U190</f>
        <v>0</v>
      </c>
      <c r="W190" s="20">
        <f>$I190*U190</f>
        <v>0</v>
      </c>
      <c r="X190" s="19" t="s">
        <v>95</v>
      </c>
      <c r="Y190" s="21">
        <v>1</v>
      </c>
      <c r="Z190" s="20">
        <f>$G190*Y190</f>
        <v>4875</v>
      </c>
      <c r="AA190" s="20">
        <f>$I190*Y190</f>
        <v>1804</v>
      </c>
      <c r="AB190" s="19"/>
      <c r="AC190" s="21">
        <v>0</v>
      </c>
      <c r="AD190" s="20">
        <f>$G190*AC190</f>
        <v>0</v>
      </c>
      <c r="AE190" s="20">
        <f>$I190*AC190</f>
        <v>0</v>
      </c>
      <c r="AF190" s="19"/>
      <c r="AG190" s="21">
        <v>0</v>
      </c>
      <c r="AH190" s="20">
        <f>$G190*AG190</f>
        <v>0</v>
      </c>
      <c r="AI190" s="20">
        <f>$I190*AG190</f>
        <v>0</v>
      </c>
      <c r="AJ190" s="19">
        <v>0</v>
      </c>
      <c r="AK190" s="18">
        <f>IF(J190&gt;1,0,1)</f>
        <v>0</v>
      </c>
      <c r="AL190" s="17">
        <f>I190/G190</f>
        <v>0.37005128205128207</v>
      </c>
    </row>
    <row r="191" spans="1:38">
      <c r="A191" s="18">
        <v>190</v>
      </c>
      <c r="B191" s="18" t="s">
        <v>717</v>
      </c>
      <c r="C191" s="18" t="s">
        <v>716</v>
      </c>
      <c r="D191" s="18" t="s">
        <v>19</v>
      </c>
      <c r="E191" s="18" t="s">
        <v>19</v>
      </c>
      <c r="F191" s="25">
        <v>0.12800955554446988</v>
      </c>
      <c r="G191" s="24">
        <v>2364</v>
      </c>
      <c r="H191" s="23">
        <v>0.84000200406569503</v>
      </c>
      <c r="I191" s="24">
        <v>33</v>
      </c>
      <c r="J191" s="23">
        <f>I191/$I$521*1000</f>
        <v>0.10752828319691361</v>
      </c>
      <c r="K191" s="19" t="s">
        <v>562</v>
      </c>
      <c r="L191" s="19" t="s">
        <v>208</v>
      </c>
      <c r="M191" s="21">
        <v>1</v>
      </c>
      <c r="N191" s="20">
        <f>$G191*M191</f>
        <v>2364</v>
      </c>
      <c r="O191" s="20">
        <f>$I191*M191</f>
        <v>33</v>
      </c>
      <c r="P191" s="22"/>
      <c r="Q191" s="21">
        <v>0</v>
      </c>
      <c r="R191" s="20">
        <f>$G191*Q191</f>
        <v>0</v>
      </c>
      <c r="S191" s="20">
        <f>$I191*Q191</f>
        <v>0</v>
      </c>
      <c r="T191" s="22"/>
      <c r="U191" s="21">
        <v>0</v>
      </c>
      <c r="V191" s="20">
        <f>$G191*U191</f>
        <v>0</v>
      </c>
      <c r="W191" s="20">
        <f>$I191*U191</f>
        <v>0</v>
      </c>
      <c r="X191" s="19" t="s">
        <v>95</v>
      </c>
      <c r="Y191" s="21">
        <v>1</v>
      </c>
      <c r="Z191" s="20">
        <f>$G191*Y191</f>
        <v>2364</v>
      </c>
      <c r="AA191" s="20">
        <f>$I191*Y191</f>
        <v>33</v>
      </c>
      <c r="AB191" s="19"/>
      <c r="AC191" s="21">
        <v>0</v>
      </c>
      <c r="AD191" s="20">
        <f>$G191*AC191</f>
        <v>0</v>
      </c>
      <c r="AE191" s="20">
        <f>$I191*AC191</f>
        <v>0</v>
      </c>
      <c r="AF191" s="19"/>
      <c r="AG191" s="21">
        <v>0</v>
      </c>
      <c r="AH191" s="20">
        <f>$G191*AG191</f>
        <v>0</v>
      </c>
      <c r="AI191" s="20">
        <f>$I191*AG191</f>
        <v>0</v>
      </c>
      <c r="AJ191" s="19">
        <v>0</v>
      </c>
      <c r="AK191" s="18">
        <f>IF(J191&gt;1,0,1)</f>
        <v>1</v>
      </c>
      <c r="AL191" s="17">
        <f>I191/G191</f>
        <v>1.3959390862944163E-2</v>
      </c>
    </row>
    <row r="192" spans="1:38">
      <c r="A192" s="18">
        <v>191</v>
      </c>
      <c r="B192" s="18" t="s">
        <v>715</v>
      </c>
      <c r="C192" s="18" t="s">
        <v>714</v>
      </c>
      <c r="D192" s="18" t="s">
        <v>19</v>
      </c>
      <c r="E192" s="18" t="s">
        <v>19</v>
      </c>
      <c r="F192" s="25">
        <v>0.21498973473195337</v>
      </c>
      <c r="G192" s="24">
        <v>1109</v>
      </c>
      <c r="H192" s="23">
        <v>0.39406185385315384</v>
      </c>
      <c r="I192" s="24">
        <v>26</v>
      </c>
      <c r="J192" s="23">
        <f>I192/$I$521*1000</f>
        <v>8.471925342787133E-2</v>
      </c>
      <c r="K192" s="19" t="s">
        <v>562</v>
      </c>
      <c r="L192" s="19" t="s">
        <v>419</v>
      </c>
      <c r="M192" s="21">
        <v>1</v>
      </c>
      <c r="N192" s="20">
        <f>$G192*M192</f>
        <v>1109</v>
      </c>
      <c r="O192" s="20">
        <f>$I192*M192</f>
        <v>26</v>
      </c>
      <c r="P192" s="22"/>
      <c r="Q192" s="21">
        <v>0</v>
      </c>
      <c r="R192" s="20">
        <f>$G192*Q192</f>
        <v>0</v>
      </c>
      <c r="S192" s="20">
        <f>$I192*Q192</f>
        <v>0</v>
      </c>
      <c r="T192" s="22"/>
      <c r="U192" s="21">
        <v>0</v>
      </c>
      <c r="V192" s="20">
        <f>$G192*U192</f>
        <v>0</v>
      </c>
      <c r="W192" s="20">
        <f>$I192*U192</f>
        <v>0</v>
      </c>
      <c r="X192" s="19" t="s">
        <v>419</v>
      </c>
      <c r="Y192" s="21">
        <v>1</v>
      </c>
      <c r="Z192" s="20">
        <f>$G192*Y192</f>
        <v>1109</v>
      </c>
      <c r="AA192" s="20">
        <f>$I192*Y192</f>
        <v>26</v>
      </c>
      <c r="AB192" s="19"/>
      <c r="AC192" s="21">
        <v>0</v>
      </c>
      <c r="AD192" s="20">
        <f>$G192*AC192</f>
        <v>0</v>
      </c>
      <c r="AE192" s="20">
        <f>$I192*AC192</f>
        <v>0</v>
      </c>
      <c r="AF192" s="19"/>
      <c r="AG192" s="21">
        <v>0</v>
      </c>
      <c r="AH192" s="20">
        <f>$G192*AG192</f>
        <v>0</v>
      </c>
      <c r="AI192" s="20">
        <f>$I192*AG192</f>
        <v>0</v>
      </c>
      <c r="AJ192" s="19">
        <v>0</v>
      </c>
      <c r="AK192" s="18">
        <f>IF(J192&gt;1,0,1)</f>
        <v>1</v>
      </c>
      <c r="AL192" s="17">
        <f>I192/G192</f>
        <v>2.3444544634806132E-2</v>
      </c>
    </row>
    <row r="193" spans="1:38">
      <c r="A193" s="18">
        <v>192</v>
      </c>
      <c r="B193" s="18" t="s">
        <v>713</v>
      </c>
      <c r="C193" s="18" t="s">
        <v>19</v>
      </c>
      <c r="D193" s="18" t="s">
        <v>19</v>
      </c>
      <c r="E193" s="18" t="s">
        <v>19</v>
      </c>
      <c r="F193" s="25">
        <v>0</v>
      </c>
      <c r="G193" s="24">
        <v>782</v>
      </c>
      <c r="H193" s="23">
        <v>0.27786868324000569</v>
      </c>
      <c r="I193" s="24">
        <v>0</v>
      </c>
      <c r="J193" s="23">
        <f>I193/$I$521*1000</f>
        <v>0</v>
      </c>
      <c r="K193" s="19">
        <v>0</v>
      </c>
      <c r="L193" s="19">
        <v>0</v>
      </c>
      <c r="M193" s="21">
        <v>0</v>
      </c>
      <c r="N193" s="20">
        <f>$G193*M193</f>
        <v>0</v>
      </c>
      <c r="O193" s="20">
        <f>$I193*M193</f>
        <v>0</v>
      </c>
      <c r="P193" s="22"/>
      <c r="Q193" s="21">
        <v>0</v>
      </c>
      <c r="R193" s="20">
        <f>$G193*Q193</f>
        <v>0</v>
      </c>
      <c r="S193" s="20">
        <f>$I193*Q193</f>
        <v>0</v>
      </c>
      <c r="T193" s="22"/>
      <c r="U193" s="21">
        <v>0</v>
      </c>
      <c r="V193" s="20">
        <f>$G193*U193</f>
        <v>0</v>
      </c>
      <c r="W193" s="20">
        <f>$I193*U193</f>
        <v>0</v>
      </c>
      <c r="X193" s="19">
        <v>0</v>
      </c>
      <c r="Y193" s="21">
        <v>0</v>
      </c>
      <c r="Z193" s="20">
        <f>$G193*Y193</f>
        <v>0</v>
      </c>
      <c r="AA193" s="20">
        <f>$I193*Y193</f>
        <v>0</v>
      </c>
      <c r="AB193" s="19"/>
      <c r="AC193" s="21">
        <v>0</v>
      </c>
      <c r="AD193" s="20">
        <f>$G193*AC193</f>
        <v>0</v>
      </c>
      <c r="AE193" s="20">
        <f>$I193*AC193</f>
        <v>0</v>
      </c>
      <c r="AF193" s="19"/>
      <c r="AG193" s="21">
        <v>0</v>
      </c>
      <c r="AH193" s="20">
        <f>$G193*AG193</f>
        <v>0</v>
      </c>
      <c r="AI193" s="20">
        <f>$I193*AG193</f>
        <v>0</v>
      </c>
      <c r="AJ193" s="19">
        <v>0</v>
      </c>
      <c r="AK193" s="18">
        <f>IF(J193&gt;1,0,1)</f>
        <v>1</v>
      </c>
      <c r="AL193" s="17">
        <f>I193/G193</f>
        <v>0</v>
      </c>
    </row>
    <row r="194" spans="1:38">
      <c r="A194" s="18">
        <v>193</v>
      </c>
      <c r="B194" s="18" t="s">
        <v>712</v>
      </c>
      <c r="C194" s="18" t="s">
        <v>19</v>
      </c>
      <c r="D194" s="18" t="s">
        <v>19</v>
      </c>
      <c r="E194" s="18" t="s">
        <v>19</v>
      </c>
      <c r="F194" s="25">
        <v>0</v>
      </c>
      <c r="G194" s="24">
        <v>314</v>
      </c>
      <c r="H194" s="23">
        <v>0.1115738702523808</v>
      </c>
      <c r="I194" s="24">
        <v>0</v>
      </c>
      <c r="J194" s="23">
        <f>I194/$I$521*1000</f>
        <v>0</v>
      </c>
      <c r="K194" s="19">
        <v>0</v>
      </c>
      <c r="L194" s="19">
        <v>0</v>
      </c>
      <c r="M194" s="21">
        <v>0</v>
      </c>
      <c r="N194" s="20">
        <f>$G194*M194</f>
        <v>0</v>
      </c>
      <c r="O194" s="20">
        <f>$I194*M194</f>
        <v>0</v>
      </c>
      <c r="P194" s="22"/>
      <c r="Q194" s="21">
        <v>0</v>
      </c>
      <c r="R194" s="20">
        <f>$G194*Q194</f>
        <v>0</v>
      </c>
      <c r="S194" s="20">
        <f>$I194*Q194</f>
        <v>0</v>
      </c>
      <c r="T194" s="22"/>
      <c r="U194" s="21">
        <v>0</v>
      </c>
      <c r="V194" s="20">
        <f>$G194*U194</f>
        <v>0</v>
      </c>
      <c r="W194" s="20">
        <f>$I194*U194</f>
        <v>0</v>
      </c>
      <c r="X194" s="19">
        <v>0</v>
      </c>
      <c r="Y194" s="21">
        <v>0</v>
      </c>
      <c r="Z194" s="20">
        <f>$G194*Y194</f>
        <v>0</v>
      </c>
      <c r="AA194" s="20">
        <f>$I194*Y194</f>
        <v>0</v>
      </c>
      <c r="AB194" s="19"/>
      <c r="AC194" s="21">
        <v>0</v>
      </c>
      <c r="AD194" s="20">
        <f>$G194*AC194</f>
        <v>0</v>
      </c>
      <c r="AE194" s="20">
        <f>$I194*AC194</f>
        <v>0</v>
      </c>
      <c r="AF194" s="19"/>
      <c r="AG194" s="21">
        <v>0</v>
      </c>
      <c r="AH194" s="20">
        <f>$G194*AG194</f>
        <v>0</v>
      </c>
      <c r="AI194" s="20">
        <f>$I194*AG194</f>
        <v>0</v>
      </c>
      <c r="AJ194" s="19">
        <v>0</v>
      </c>
      <c r="AK194" s="18">
        <f>IF(J194&gt;1,0,1)</f>
        <v>1</v>
      </c>
      <c r="AL194" s="17">
        <f>I194/G194</f>
        <v>0</v>
      </c>
    </row>
    <row r="195" spans="1:38">
      <c r="A195" s="18">
        <v>194</v>
      </c>
      <c r="B195" s="18" t="s">
        <v>711</v>
      </c>
      <c r="C195" s="18" t="s">
        <v>19</v>
      </c>
      <c r="D195" s="18" t="s">
        <v>19</v>
      </c>
      <c r="E195" s="18" t="s">
        <v>19</v>
      </c>
      <c r="F195" s="25">
        <v>0</v>
      </c>
      <c r="G195" s="24">
        <v>304</v>
      </c>
      <c r="H195" s="23">
        <v>0.10802056228255975</v>
      </c>
      <c r="I195" s="24">
        <v>0</v>
      </c>
      <c r="J195" s="23">
        <f>I195/$I$521*1000</f>
        <v>0</v>
      </c>
      <c r="K195" s="19">
        <v>0</v>
      </c>
      <c r="L195" s="19">
        <v>0</v>
      </c>
      <c r="M195" s="21">
        <v>0</v>
      </c>
      <c r="N195" s="20">
        <f>$G195*M195</f>
        <v>0</v>
      </c>
      <c r="O195" s="20">
        <f>$I195*M195</f>
        <v>0</v>
      </c>
      <c r="P195" s="22"/>
      <c r="Q195" s="21">
        <v>0</v>
      </c>
      <c r="R195" s="20">
        <f>$G195*Q195</f>
        <v>0</v>
      </c>
      <c r="S195" s="20">
        <f>$I195*Q195</f>
        <v>0</v>
      </c>
      <c r="T195" s="22"/>
      <c r="U195" s="21">
        <v>0</v>
      </c>
      <c r="V195" s="20">
        <f>$G195*U195</f>
        <v>0</v>
      </c>
      <c r="W195" s="20">
        <f>$I195*U195</f>
        <v>0</v>
      </c>
      <c r="X195" s="19">
        <v>0</v>
      </c>
      <c r="Y195" s="21">
        <v>0</v>
      </c>
      <c r="Z195" s="20">
        <f>$G195*Y195</f>
        <v>0</v>
      </c>
      <c r="AA195" s="20">
        <f>$I195*Y195</f>
        <v>0</v>
      </c>
      <c r="AB195" s="19"/>
      <c r="AC195" s="21">
        <v>0</v>
      </c>
      <c r="AD195" s="20">
        <f>$G195*AC195</f>
        <v>0</v>
      </c>
      <c r="AE195" s="20">
        <f>$I195*AC195</f>
        <v>0</v>
      </c>
      <c r="AF195" s="19"/>
      <c r="AG195" s="21">
        <v>0</v>
      </c>
      <c r="AH195" s="20">
        <f>$G195*AG195</f>
        <v>0</v>
      </c>
      <c r="AI195" s="20">
        <f>$I195*AG195</f>
        <v>0</v>
      </c>
      <c r="AJ195" s="19">
        <v>0</v>
      </c>
      <c r="AK195" s="18">
        <f>IF(J195&gt;1,0,1)</f>
        <v>1</v>
      </c>
      <c r="AL195" s="17">
        <f>I195/G195</f>
        <v>0</v>
      </c>
    </row>
    <row r="196" spans="1:38">
      <c r="A196" s="18">
        <v>195</v>
      </c>
      <c r="B196" s="18" t="s">
        <v>710</v>
      </c>
      <c r="C196" s="18" t="s">
        <v>709</v>
      </c>
      <c r="D196" s="18" t="s">
        <v>19</v>
      </c>
      <c r="E196" s="18" t="s">
        <v>19</v>
      </c>
      <c r="F196" s="25">
        <v>3.0669361437835902E-2</v>
      </c>
      <c r="G196" s="24">
        <v>299</v>
      </c>
      <c r="H196" s="23">
        <v>0.10624390829764924</v>
      </c>
      <c r="I196" s="24">
        <v>1</v>
      </c>
      <c r="J196" s="23">
        <f>I196/$I$521*1000</f>
        <v>3.2584328241488975E-3</v>
      </c>
      <c r="K196" s="19" t="s">
        <v>562</v>
      </c>
      <c r="L196" s="19" t="s">
        <v>167</v>
      </c>
      <c r="M196" s="21">
        <v>1</v>
      </c>
      <c r="N196" s="20">
        <f>$G196*M196</f>
        <v>299</v>
      </c>
      <c r="O196" s="20">
        <f>$I196*M196</f>
        <v>1</v>
      </c>
      <c r="P196" s="22"/>
      <c r="Q196" s="21">
        <v>0</v>
      </c>
      <c r="R196" s="20">
        <f>$G196*Q196</f>
        <v>0</v>
      </c>
      <c r="S196" s="20">
        <f>$I196*Q196</f>
        <v>0</v>
      </c>
      <c r="T196" s="22"/>
      <c r="U196" s="21">
        <v>0</v>
      </c>
      <c r="V196" s="20">
        <f>$G196*U196</f>
        <v>0</v>
      </c>
      <c r="W196" s="20">
        <f>$I196*U196</f>
        <v>0</v>
      </c>
      <c r="X196" s="19" t="s">
        <v>100</v>
      </c>
      <c r="Y196" s="21">
        <v>1</v>
      </c>
      <c r="Z196" s="20">
        <f>$G196*Y196</f>
        <v>299</v>
      </c>
      <c r="AA196" s="20">
        <f>$I196*Y196</f>
        <v>1</v>
      </c>
      <c r="AB196" s="19"/>
      <c r="AC196" s="21">
        <v>0</v>
      </c>
      <c r="AD196" s="20">
        <f>$G196*AC196</f>
        <v>0</v>
      </c>
      <c r="AE196" s="20">
        <f>$I196*AC196</f>
        <v>0</v>
      </c>
      <c r="AF196" s="19"/>
      <c r="AG196" s="21">
        <v>0</v>
      </c>
      <c r="AH196" s="20">
        <f>$G196*AG196</f>
        <v>0</v>
      </c>
      <c r="AI196" s="20">
        <f>$I196*AG196</f>
        <v>0</v>
      </c>
      <c r="AJ196" s="19">
        <v>0</v>
      </c>
      <c r="AK196" s="18">
        <f>IF(J196&gt;1,0,1)</f>
        <v>1</v>
      </c>
      <c r="AL196" s="17">
        <f>I196/G196</f>
        <v>3.3444816053511705E-3</v>
      </c>
    </row>
    <row r="197" spans="1:38">
      <c r="A197" s="18">
        <v>196</v>
      </c>
      <c r="B197" s="18" t="s">
        <v>708</v>
      </c>
      <c r="C197" s="18" t="s">
        <v>707</v>
      </c>
      <c r="D197" s="18" t="s">
        <v>19</v>
      </c>
      <c r="E197" s="18" t="s">
        <v>19</v>
      </c>
      <c r="F197" s="25">
        <v>1.2346891314328776</v>
      </c>
      <c r="G197" s="24">
        <v>713</v>
      </c>
      <c r="H197" s="23">
        <v>0.2533508582482405</v>
      </c>
      <c r="I197" s="24">
        <v>96</v>
      </c>
      <c r="J197" s="23">
        <f>I197/$I$521*1000</f>
        <v>0.31280955111829417</v>
      </c>
      <c r="K197" s="19" t="s">
        <v>562</v>
      </c>
      <c r="L197" s="19" t="s">
        <v>149</v>
      </c>
      <c r="M197" s="21">
        <v>1</v>
      </c>
      <c r="N197" s="20">
        <f>$G197*M197</f>
        <v>713</v>
      </c>
      <c r="O197" s="20">
        <f>$I197*M197</f>
        <v>96</v>
      </c>
      <c r="P197" s="22"/>
      <c r="Q197" s="21">
        <v>0</v>
      </c>
      <c r="R197" s="20">
        <f>$G197*Q197</f>
        <v>0</v>
      </c>
      <c r="S197" s="20">
        <f>$I197*Q197</f>
        <v>0</v>
      </c>
      <c r="T197" s="22"/>
      <c r="U197" s="21">
        <v>0</v>
      </c>
      <c r="V197" s="20">
        <f>$G197*U197</f>
        <v>0</v>
      </c>
      <c r="W197" s="20">
        <f>$I197*U197</f>
        <v>0</v>
      </c>
      <c r="X197" s="19" t="s">
        <v>100</v>
      </c>
      <c r="Y197" s="21">
        <v>1</v>
      </c>
      <c r="Z197" s="20">
        <f>$G197*Y197</f>
        <v>713</v>
      </c>
      <c r="AA197" s="20">
        <f>$I197*Y197</f>
        <v>96</v>
      </c>
      <c r="AB197" s="19"/>
      <c r="AC197" s="21">
        <v>0</v>
      </c>
      <c r="AD197" s="20">
        <f>$G197*AC197</f>
        <v>0</v>
      </c>
      <c r="AE197" s="20">
        <f>$I197*AC197</f>
        <v>0</v>
      </c>
      <c r="AF197" s="19"/>
      <c r="AG197" s="21">
        <v>0</v>
      </c>
      <c r="AH197" s="20">
        <f>$G197*AG197</f>
        <v>0</v>
      </c>
      <c r="AI197" s="20">
        <f>$I197*AG197</f>
        <v>0</v>
      </c>
      <c r="AJ197" s="19">
        <v>0</v>
      </c>
      <c r="AK197" s="18">
        <f>IF(J197&gt;1,0,1)</f>
        <v>1</v>
      </c>
      <c r="AL197" s="17">
        <f>I197/G197</f>
        <v>0.13464235624123422</v>
      </c>
    </row>
    <row r="198" spans="1:38">
      <c r="A198" s="18">
        <v>197</v>
      </c>
      <c r="B198" s="18" t="s">
        <v>706</v>
      </c>
      <c r="C198" s="18" t="s">
        <v>705</v>
      </c>
      <c r="D198" s="18" t="s">
        <v>19</v>
      </c>
      <c r="E198" s="18" t="s">
        <v>19</v>
      </c>
      <c r="F198" s="25">
        <v>2.8558111231239911</v>
      </c>
      <c r="G198" s="24">
        <v>1628</v>
      </c>
      <c r="H198" s="23">
        <v>0.57847853748686606</v>
      </c>
      <c r="I198" s="24">
        <v>507</v>
      </c>
      <c r="J198" s="23">
        <f>I198/$I$521*1000</f>
        <v>1.652025441843491</v>
      </c>
      <c r="K198" s="19" t="s">
        <v>562</v>
      </c>
      <c r="L198" s="19" t="s">
        <v>460</v>
      </c>
      <c r="M198" s="21">
        <v>1</v>
      </c>
      <c r="N198" s="20">
        <f>$G198*M198</f>
        <v>1628</v>
      </c>
      <c r="O198" s="20">
        <f>$I198*M198</f>
        <v>507</v>
      </c>
      <c r="P198" s="22"/>
      <c r="Q198" s="21">
        <v>0</v>
      </c>
      <c r="R198" s="20">
        <f>$G198*Q198</f>
        <v>0</v>
      </c>
      <c r="S198" s="20">
        <f>$I198*Q198</f>
        <v>0</v>
      </c>
      <c r="T198" s="22"/>
      <c r="U198" s="21">
        <v>0</v>
      </c>
      <c r="V198" s="20">
        <f>$G198*U198</f>
        <v>0</v>
      </c>
      <c r="W198" s="20">
        <f>$I198*U198</f>
        <v>0</v>
      </c>
      <c r="X198" s="19" t="s">
        <v>95</v>
      </c>
      <c r="Y198" s="21">
        <v>1</v>
      </c>
      <c r="Z198" s="20">
        <f>$G198*Y198</f>
        <v>1628</v>
      </c>
      <c r="AA198" s="20">
        <f>$I198*Y198</f>
        <v>507</v>
      </c>
      <c r="AB198" s="19"/>
      <c r="AC198" s="21">
        <v>0</v>
      </c>
      <c r="AD198" s="20">
        <f>$G198*AC198</f>
        <v>0</v>
      </c>
      <c r="AE198" s="20">
        <f>$I198*AC198</f>
        <v>0</v>
      </c>
      <c r="AF198" s="19"/>
      <c r="AG198" s="21">
        <v>0</v>
      </c>
      <c r="AH198" s="20">
        <f>$G198*AG198</f>
        <v>0</v>
      </c>
      <c r="AI198" s="20">
        <f>$I198*AG198</f>
        <v>0</v>
      </c>
      <c r="AJ198" s="19">
        <v>0</v>
      </c>
      <c r="AK198" s="18">
        <f>IF(J198&gt;1,0,1)</f>
        <v>0</v>
      </c>
      <c r="AL198" s="17">
        <f>I198/G198</f>
        <v>0.31142506142506143</v>
      </c>
    </row>
    <row r="199" spans="1:38">
      <c r="A199" s="18">
        <v>198</v>
      </c>
      <c r="B199" s="18" t="s">
        <v>704</v>
      </c>
      <c r="C199" s="18" t="s">
        <v>19</v>
      </c>
      <c r="D199" s="18" t="s">
        <v>19</v>
      </c>
      <c r="E199" s="18" t="s">
        <v>19</v>
      </c>
      <c r="F199" s="25">
        <v>0</v>
      </c>
      <c r="G199" s="24">
        <v>259</v>
      </c>
      <c r="H199" s="23">
        <v>9.2030676418365057E-2</v>
      </c>
      <c r="I199" s="24">
        <v>0</v>
      </c>
      <c r="J199" s="23">
        <f>I199/$I$521*1000</f>
        <v>0</v>
      </c>
      <c r="K199" s="19">
        <v>0</v>
      </c>
      <c r="L199" s="19">
        <v>0</v>
      </c>
      <c r="M199" s="21">
        <v>0</v>
      </c>
      <c r="N199" s="20">
        <f>$G199*M199</f>
        <v>0</v>
      </c>
      <c r="O199" s="20">
        <f>$I199*M199</f>
        <v>0</v>
      </c>
      <c r="P199" s="22"/>
      <c r="Q199" s="21">
        <v>0</v>
      </c>
      <c r="R199" s="20">
        <f>$G199*Q199</f>
        <v>0</v>
      </c>
      <c r="S199" s="20">
        <f>$I199*Q199</f>
        <v>0</v>
      </c>
      <c r="T199" s="22"/>
      <c r="U199" s="21">
        <v>0</v>
      </c>
      <c r="V199" s="20">
        <f>$G199*U199</f>
        <v>0</v>
      </c>
      <c r="W199" s="20">
        <f>$I199*U199</f>
        <v>0</v>
      </c>
      <c r="X199" s="19">
        <v>0</v>
      </c>
      <c r="Y199" s="21">
        <v>0</v>
      </c>
      <c r="Z199" s="20">
        <f>$G199*Y199</f>
        <v>0</v>
      </c>
      <c r="AA199" s="20">
        <f>$I199*Y199</f>
        <v>0</v>
      </c>
      <c r="AB199" s="19"/>
      <c r="AC199" s="21">
        <v>0</v>
      </c>
      <c r="AD199" s="20">
        <f>$G199*AC199</f>
        <v>0</v>
      </c>
      <c r="AE199" s="20">
        <f>$I199*AC199</f>
        <v>0</v>
      </c>
      <c r="AF199" s="19"/>
      <c r="AG199" s="21">
        <v>0</v>
      </c>
      <c r="AH199" s="20">
        <f>$G199*AG199</f>
        <v>0</v>
      </c>
      <c r="AI199" s="20">
        <f>$I199*AG199</f>
        <v>0</v>
      </c>
      <c r="AJ199" s="19">
        <v>0</v>
      </c>
      <c r="AK199" s="18">
        <f>IF(J199&gt;1,0,1)</f>
        <v>1</v>
      </c>
      <c r="AL199" s="17">
        <f>I199/G199</f>
        <v>0</v>
      </c>
    </row>
    <row r="200" spans="1:38">
      <c r="A200" s="18">
        <v>199</v>
      </c>
      <c r="B200" s="18" t="s">
        <v>703</v>
      </c>
      <c r="C200" s="18" t="s">
        <v>19</v>
      </c>
      <c r="D200" s="18" t="s">
        <v>19</v>
      </c>
      <c r="E200" s="18" t="s">
        <v>19</v>
      </c>
      <c r="F200" s="25">
        <v>0</v>
      </c>
      <c r="G200" s="24">
        <v>8</v>
      </c>
      <c r="H200" s="23">
        <v>2.842646375856836E-3</v>
      </c>
      <c r="I200" s="24">
        <v>0</v>
      </c>
      <c r="J200" s="23">
        <f>I200/$I$521*1000</f>
        <v>0</v>
      </c>
      <c r="K200" s="19">
        <v>0</v>
      </c>
      <c r="L200" s="19">
        <v>0</v>
      </c>
      <c r="M200" s="21">
        <v>0</v>
      </c>
      <c r="N200" s="20">
        <f>$G200*M200</f>
        <v>0</v>
      </c>
      <c r="O200" s="20">
        <f>$I200*M200</f>
        <v>0</v>
      </c>
      <c r="P200" s="22"/>
      <c r="Q200" s="21">
        <v>0</v>
      </c>
      <c r="R200" s="20">
        <f>$G200*Q200</f>
        <v>0</v>
      </c>
      <c r="S200" s="20">
        <f>$I200*Q200</f>
        <v>0</v>
      </c>
      <c r="T200" s="22"/>
      <c r="U200" s="21">
        <v>0</v>
      </c>
      <c r="V200" s="20">
        <f>$G200*U200</f>
        <v>0</v>
      </c>
      <c r="W200" s="20">
        <f>$I200*U200</f>
        <v>0</v>
      </c>
      <c r="X200" s="19">
        <v>0</v>
      </c>
      <c r="Y200" s="21">
        <v>0</v>
      </c>
      <c r="Z200" s="20">
        <f>$G200*Y200</f>
        <v>0</v>
      </c>
      <c r="AA200" s="20">
        <f>$I200*Y200</f>
        <v>0</v>
      </c>
      <c r="AB200" s="19"/>
      <c r="AC200" s="21">
        <v>0</v>
      </c>
      <c r="AD200" s="20">
        <f>$G200*AC200</f>
        <v>0</v>
      </c>
      <c r="AE200" s="20">
        <f>$I200*AC200</f>
        <v>0</v>
      </c>
      <c r="AF200" s="19"/>
      <c r="AG200" s="21">
        <v>0</v>
      </c>
      <c r="AH200" s="20">
        <f>$G200*AG200</f>
        <v>0</v>
      </c>
      <c r="AI200" s="20">
        <f>$I200*AG200</f>
        <v>0</v>
      </c>
      <c r="AJ200" s="19">
        <v>0</v>
      </c>
      <c r="AK200" s="18">
        <f>IF(J200&gt;1,0,1)</f>
        <v>1</v>
      </c>
      <c r="AL200" s="17">
        <f>I200/G200</f>
        <v>0</v>
      </c>
    </row>
    <row r="201" spans="1:38">
      <c r="A201" s="18">
        <v>200</v>
      </c>
      <c r="B201" s="18" t="s">
        <v>702</v>
      </c>
      <c r="C201" s="18" t="s">
        <v>701</v>
      </c>
      <c r="D201" s="18" t="s">
        <v>19</v>
      </c>
      <c r="E201" s="18" t="s">
        <v>19</v>
      </c>
      <c r="F201" s="25">
        <v>0.1089829770617836</v>
      </c>
      <c r="G201" s="24">
        <v>589</v>
      </c>
      <c r="H201" s="23">
        <v>0.20928983942245954</v>
      </c>
      <c r="I201" s="24">
        <v>7</v>
      </c>
      <c r="J201" s="23">
        <f>I201/$I$521*1000</f>
        <v>2.2809029769042279E-2</v>
      </c>
      <c r="K201" s="19" t="s">
        <v>562</v>
      </c>
      <c r="L201" s="19" t="s">
        <v>579</v>
      </c>
      <c r="M201" s="21">
        <v>1</v>
      </c>
      <c r="N201" s="20">
        <f>$G201*M201</f>
        <v>589</v>
      </c>
      <c r="O201" s="20">
        <f>$I201*M201</f>
        <v>7</v>
      </c>
      <c r="P201" s="22"/>
      <c r="Q201" s="21">
        <v>0</v>
      </c>
      <c r="R201" s="20">
        <f>$G201*Q201</f>
        <v>0</v>
      </c>
      <c r="S201" s="20">
        <f>$I201*Q201</f>
        <v>0</v>
      </c>
      <c r="T201" s="22"/>
      <c r="U201" s="21">
        <v>0</v>
      </c>
      <c r="V201" s="20">
        <f>$G201*U201</f>
        <v>0</v>
      </c>
      <c r="W201" s="20">
        <f>$I201*U201</f>
        <v>0</v>
      </c>
      <c r="X201" s="19" t="s">
        <v>95</v>
      </c>
      <c r="Y201" s="21">
        <v>1</v>
      </c>
      <c r="Z201" s="20">
        <f>$G201*Y201</f>
        <v>589</v>
      </c>
      <c r="AA201" s="20">
        <f>$I201*Y201</f>
        <v>7</v>
      </c>
      <c r="AB201" s="19"/>
      <c r="AC201" s="21">
        <v>0</v>
      </c>
      <c r="AD201" s="20">
        <f>$G201*AC201</f>
        <v>0</v>
      </c>
      <c r="AE201" s="20">
        <f>$I201*AC201</f>
        <v>0</v>
      </c>
      <c r="AF201" s="19"/>
      <c r="AG201" s="21">
        <v>0</v>
      </c>
      <c r="AH201" s="20">
        <f>$G201*AG201</f>
        <v>0</v>
      </c>
      <c r="AI201" s="20">
        <f>$I201*AG201</f>
        <v>0</v>
      </c>
      <c r="AJ201" s="19">
        <v>0</v>
      </c>
      <c r="AK201" s="18">
        <f>IF(J201&gt;1,0,1)</f>
        <v>1</v>
      </c>
      <c r="AL201" s="17">
        <f>I201/G201</f>
        <v>1.1884550084889643E-2</v>
      </c>
    </row>
    <row r="202" spans="1:38">
      <c r="A202" s="18">
        <v>201</v>
      </c>
      <c r="B202" s="18" t="s">
        <v>700</v>
      </c>
      <c r="C202" s="18" t="s">
        <v>699</v>
      </c>
      <c r="D202" s="18" t="s">
        <v>19</v>
      </c>
      <c r="E202" s="18" t="s">
        <v>19</v>
      </c>
      <c r="F202" s="25">
        <v>0.47185663406803419</v>
      </c>
      <c r="G202" s="24">
        <v>5461</v>
      </c>
      <c r="H202" s="23">
        <v>1.9404614823192725</v>
      </c>
      <c r="I202" s="24">
        <v>281</v>
      </c>
      <c r="J202" s="23">
        <f>I202/$I$521*1000</f>
        <v>0.91561962358584015</v>
      </c>
      <c r="K202" s="19" t="s">
        <v>562</v>
      </c>
      <c r="L202" s="19" t="s">
        <v>419</v>
      </c>
      <c r="M202" s="21">
        <v>1</v>
      </c>
      <c r="N202" s="20">
        <f>$G202*M202</f>
        <v>5461</v>
      </c>
      <c r="O202" s="20">
        <f>$I202*M202</f>
        <v>281</v>
      </c>
      <c r="P202" s="22"/>
      <c r="Q202" s="21">
        <v>0</v>
      </c>
      <c r="R202" s="20">
        <f>$G202*Q202</f>
        <v>0</v>
      </c>
      <c r="S202" s="20">
        <f>$I202*Q202</f>
        <v>0</v>
      </c>
      <c r="T202" s="22"/>
      <c r="U202" s="21">
        <v>0</v>
      </c>
      <c r="V202" s="20">
        <f>$G202*U202</f>
        <v>0</v>
      </c>
      <c r="W202" s="20">
        <f>$I202*U202</f>
        <v>0</v>
      </c>
      <c r="X202" s="19" t="s">
        <v>419</v>
      </c>
      <c r="Y202" s="21">
        <v>1</v>
      </c>
      <c r="Z202" s="20">
        <f>$G202*Y202</f>
        <v>5461</v>
      </c>
      <c r="AA202" s="20">
        <f>$I202*Y202</f>
        <v>281</v>
      </c>
      <c r="AB202" s="19"/>
      <c r="AC202" s="21">
        <v>0</v>
      </c>
      <c r="AD202" s="20">
        <f>$G202*AC202</f>
        <v>0</v>
      </c>
      <c r="AE202" s="20">
        <f>$I202*AC202</f>
        <v>0</v>
      </c>
      <c r="AF202" s="19"/>
      <c r="AG202" s="21">
        <v>0</v>
      </c>
      <c r="AH202" s="20">
        <f>$G202*AG202</f>
        <v>0</v>
      </c>
      <c r="AI202" s="20">
        <f>$I202*AG202</f>
        <v>0</v>
      </c>
      <c r="AJ202" s="19" t="s">
        <v>647</v>
      </c>
      <c r="AK202" s="18">
        <f>IF(J202&gt;1,0,1)</f>
        <v>1</v>
      </c>
      <c r="AL202" s="17">
        <f>I202/G202</f>
        <v>5.1455777330159311E-2</v>
      </c>
    </row>
    <row r="203" spans="1:38">
      <c r="A203" s="18">
        <v>202</v>
      </c>
      <c r="B203" s="18" t="s">
        <v>698</v>
      </c>
      <c r="C203" s="18" t="s">
        <v>19</v>
      </c>
      <c r="D203" s="18" t="s">
        <v>19</v>
      </c>
      <c r="E203" s="18" t="s">
        <v>19</v>
      </c>
      <c r="F203" s="25">
        <v>0</v>
      </c>
      <c r="G203" s="24">
        <v>1</v>
      </c>
      <c r="H203" s="23">
        <v>3.553307969821045E-4</v>
      </c>
      <c r="I203" s="24">
        <v>0</v>
      </c>
      <c r="J203" s="23">
        <f>I203/$I$521*1000</f>
        <v>0</v>
      </c>
      <c r="K203" s="19">
        <v>0</v>
      </c>
      <c r="L203" s="19">
        <v>0</v>
      </c>
      <c r="M203" s="21">
        <v>0</v>
      </c>
      <c r="N203" s="20">
        <f>$G203*M203</f>
        <v>0</v>
      </c>
      <c r="O203" s="20">
        <f>$I203*M203</f>
        <v>0</v>
      </c>
      <c r="P203" s="22"/>
      <c r="Q203" s="21">
        <v>0</v>
      </c>
      <c r="R203" s="20">
        <f>$G203*Q203</f>
        <v>0</v>
      </c>
      <c r="S203" s="20">
        <f>$I203*Q203</f>
        <v>0</v>
      </c>
      <c r="T203" s="22"/>
      <c r="U203" s="21">
        <v>0</v>
      </c>
      <c r="V203" s="20">
        <f>$G203*U203</f>
        <v>0</v>
      </c>
      <c r="W203" s="20">
        <f>$I203*U203</f>
        <v>0</v>
      </c>
      <c r="X203" s="19">
        <v>0</v>
      </c>
      <c r="Y203" s="21">
        <v>0</v>
      </c>
      <c r="Z203" s="20">
        <f>$G203*Y203</f>
        <v>0</v>
      </c>
      <c r="AA203" s="20">
        <f>$I203*Y203</f>
        <v>0</v>
      </c>
      <c r="AB203" s="19"/>
      <c r="AC203" s="21">
        <v>0</v>
      </c>
      <c r="AD203" s="20">
        <f>$G203*AC203</f>
        <v>0</v>
      </c>
      <c r="AE203" s="20">
        <f>$I203*AC203</f>
        <v>0</v>
      </c>
      <c r="AF203" s="19"/>
      <c r="AG203" s="21">
        <v>0</v>
      </c>
      <c r="AH203" s="20">
        <f>$G203*AG203</f>
        <v>0</v>
      </c>
      <c r="AI203" s="20">
        <f>$I203*AG203</f>
        <v>0</v>
      </c>
      <c r="AJ203" s="19">
        <v>0</v>
      </c>
      <c r="AK203" s="18">
        <f>IF(J203&gt;1,0,1)</f>
        <v>1</v>
      </c>
      <c r="AL203" s="17">
        <f>I203/G203</f>
        <v>0</v>
      </c>
    </row>
    <row r="204" spans="1:38">
      <c r="A204" s="18">
        <v>203</v>
      </c>
      <c r="B204" s="18" t="s">
        <v>697</v>
      </c>
      <c r="C204" s="18" t="s">
        <v>696</v>
      </c>
      <c r="D204" s="18" t="s">
        <v>19</v>
      </c>
      <c r="E204" s="18" t="s">
        <v>19</v>
      </c>
      <c r="F204" s="25">
        <v>5.1395140846998442E-2</v>
      </c>
      <c r="G204" s="24">
        <v>5888</v>
      </c>
      <c r="H204" s="23">
        <v>2.0921877326306313</v>
      </c>
      <c r="I204" s="24">
        <v>33</v>
      </c>
      <c r="J204" s="23">
        <f>I204/$I$521*1000</f>
        <v>0.10752828319691361</v>
      </c>
      <c r="K204" s="19" t="s">
        <v>562</v>
      </c>
      <c r="L204" s="19" t="s">
        <v>419</v>
      </c>
      <c r="M204" s="21">
        <v>1</v>
      </c>
      <c r="N204" s="20">
        <f>$G204*M204</f>
        <v>5888</v>
      </c>
      <c r="O204" s="20">
        <f>$I204*M204</f>
        <v>33</v>
      </c>
      <c r="P204" s="22"/>
      <c r="Q204" s="21">
        <v>0</v>
      </c>
      <c r="R204" s="20">
        <f>$G204*Q204</f>
        <v>0</v>
      </c>
      <c r="S204" s="20">
        <f>$I204*Q204</f>
        <v>0</v>
      </c>
      <c r="T204" s="22"/>
      <c r="U204" s="21">
        <v>0</v>
      </c>
      <c r="V204" s="20">
        <f>$G204*U204</f>
        <v>0</v>
      </c>
      <c r="W204" s="20">
        <f>$I204*U204</f>
        <v>0</v>
      </c>
      <c r="X204" s="19" t="s">
        <v>419</v>
      </c>
      <c r="Y204" s="21">
        <v>1</v>
      </c>
      <c r="Z204" s="20">
        <f>$G204*Y204</f>
        <v>5888</v>
      </c>
      <c r="AA204" s="20">
        <f>$I204*Y204</f>
        <v>33</v>
      </c>
      <c r="AB204" s="19"/>
      <c r="AC204" s="21">
        <v>0</v>
      </c>
      <c r="AD204" s="20">
        <f>$G204*AC204</f>
        <v>0</v>
      </c>
      <c r="AE204" s="20">
        <f>$I204*AC204</f>
        <v>0</v>
      </c>
      <c r="AF204" s="19"/>
      <c r="AG204" s="21">
        <v>0</v>
      </c>
      <c r="AH204" s="20">
        <f>$G204*AG204</f>
        <v>0</v>
      </c>
      <c r="AI204" s="20">
        <f>$I204*AG204</f>
        <v>0</v>
      </c>
      <c r="AJ204" s="19">
        <v>0</v>
      </c>
      <c r="AK204" s="18">
        <f>IF(J204&gt;1,0,1)</f>
        <v>1</v>
      </c>
      <c r="AL204" s="17">
        <f>I204/G204</f>
        <v>5.604619565217391E-3</v>
      </c>
    </row>
    <row r="205" spans="1:38">
      <c r="A205" s="18">
        <v>204</v>
      </c>
      <c r="B205" s="18" t="s">
        <v>695</v>
      </c>
      <c r="C205" s="18" t="s">
        <v>694</v>
      </c>
      <c r="D205" s="18" t="s">
        <v>19</v>
      </c>
      <c r="E205" s="18" t="s">
        <v>19</v>
      </c>
      <c r="F205" s="25">
        <v>0.22566337755937871</v>
      </c>
      <c r="G205" s="24">
        <v>447</v>
      </c>
      <c r="H205" s="23">
        <v>0.15883286625100071</v>
      </c>
      <c r="I205" s="24">
        <v>11</v>
      </c>
      <c r="J205" s="23">
        <f>I205/$I$521*1000</f>
        <v>3.5842761065637871E-2</v>
      </c>
      <c r="K205" s="19" t="s">
        <v>562</v>
      </c>
      <c r="L205" s="19" t="s">
        <v>419</v>
      </c>
      <c r="M205" s="21">
        <v>1</v>
      </c>
      <c r="N205" s="20">
        <f>$G205*M205</f>
        <v>447</v>
      </c>
      <c r="O205" s="20">
        <f>$I205*M205</f>
        <v>11</v>
      </c>
      <c r="P205" s="22"/>
      <c r="Q205" s="21">
        <v>0</v>
      </c>
      <c r="R205" s="20">
        <f>$G205*Q205</f>
        <v>0</v>
      </c>
      <c r="S205" s="20">
        <f>$I205*Q205</f>
        <v>0</v>
      </c>
      <c r="T205" s="22"/>
      <c r="U205" s="21">
        <v>0</v>
      </c>
      <c r="V205" s="20">
        <f>$G205*U205</f>
        <v>0</v>
      </c>
      <c r="W205" s="20">
        <f>$I205*U205</f>
        <v>0</v>
      </c>
      <c r="X205" s="19" t="s">
        <v>419</v>
      </c>
      <c r="Y205" s="21">
        <v>1</v>
      </c>
      <c r="Z205" s="20">
        <f>$G205*Y205</f>
        <v>447</v>
      </c>
      <c r="AA205" s="20">
        <f>$I205*Y205</f>
        <v>11</v>
      </c>
      <c r="AB205" s="19"/>
      <c r="AC205" s="21">
        <v>0</v>
      </c>
      <c r="AD205" s="20">
        <f>$G205*AC205</f>
        <v>0</v>
      </c>
      <c r="AE205" s="20">
        <f>$I205*AC205</f>
        <v>0</v>
      </c>
      <c r="AF205" s="19"/>
      <c r="AG205" s="21">
        <v>0</v>
      </c>
      <c r="AH205" s="20">
        <f>$G205*AG205</f>
        <v>0</v>
      </c>
      <c r="AI205" s="20">
        <f>$I205*AG205</f>
        <v>0</v>
      </c>
      <c r="AJ205" s="19">
        <v>0</v>
      </c>
      <c r="AK205" s="18">
        <f>IF(J205&gt;1,0,1)</f>
        <v>1</v>
      </c>
      <c r="AL205" s="17">
        <f>I205/G205</f>
        <v>2.4608501118568233E-2</v>
      </c>
    </row>
    <row r="206" spans="1:38">
      <c r="A206" s="18">
        <v>205</v>
      </c>
      <c r="B206" s="18" t="s">
        <v>693</v>
      </c>
      <c r="C206" s="18" t="s">
        <v>692</v>
      </c>
      <c r="D206" s="18" t="s">
        <v>19</v>
      </c>
      <c r="E206" s="18" t="s">
        <v>19</v>
      </c>
      <c r="F206" s="25">
        <v>0.81178280291032534</v>
      </c>
      <c r="G206" s="24">
        <v>305</v>
      </c>
      <c r="H206" s="23">
        <v>0.10837589307954186</v>
      </c>
      <c r="I206" s="24">
        <v>27</v>
      </c>
      <c r="J206" s="23">
        <f>I206/$I$521*1000</f>
        <v>8.7977686252020237E-2</v>
      </c>
      <c r="K206" s="19" t="s">
        <v>163</v>
      </c>
      <c r="L206" s="19" t="s">
        <v>68</v>
      </c>
      <c r="M206" s="21">
        <v>1</v>
      </c>
      <c r="N206" s="20">
        <f>$G206*M206</f>
        <v>305</v>
      </c>
      <c r="O206" s="20">
        <f>$I206*M206</f>
        <v>27</v>
      </c>
      <c r="P206" s="22"/>
      <c r="Q206" s="21">
        <v>0</v>
      </c>
      <c r="R206" s="20">
        <f>$G206*Q206</f>
        <v>0</v>
      </c>
      <c r="S206" s="20">
        <f>$I206*Q206</f>
        <v>0</v>
      </c>
      <c r="T206" s="22"/>
      <c r="U206" s="21">
        <v>0</v>
      </c>
      <c r="V206" s="20">
        <f>$G206*U206</f>
        <v>0</v>
      </c>
      <c r="W206" s="20">
        <f>$I206*U206</f>
        <v>0</v>
      </c>
      <c r="X206" s="19" t="s">
        <v>47</v>
      </c>
      <c r="Y206" s="21">
        <v>1</v>
      </c>
      <c r="Z206" s="20">
        <f>$G206*Y206</f>
        <v>305</v>
      </c>
      <c r="AA206" s="20">
        <f>$I206*Y206</f>
        <v>27</v>
      </c>
      <c r="AB206" s="19"/>
      <c r="AC206" s="21">
        <v>0</v>
      </c>
      <c r="AD206" s="20">
        <f>$G206*AC206</f>
        <v>0</v>
      </c>
      <c r="AE206" s="20">
        <f>$I206*AC206</f>
        <v>0</v>
      </c>
      <c r="AF206" s="19"/>
      <c r="AG206" s="21">
        <v>0</v>
      </c>
      <c r="AH206" s="20">
        <f>$G206*AG206</f>
        <v>0</v>
      </c>
      <c r="AI206" s="20">
        <f>$I206*AG206</f>
        <v>0</v>
      </c>
      <c r="AJ206" s="19">
        <v>0</v>
      </c>
      <c r="AK206" s="18">
        <f>IF(J206&gt;1,0,1)</f>
        <v>1</v>
      </c>
      <c r="AL206" s="17">
        <f>I206/G206</f>
        <v>8.8524590163934422E-2</v>
      </c>
    </row>
    <row r="207" spans="1:38">
      <c r="A207" s="18">
        <v>206</v>
      </c>
      <c r="B207" s="18" t="s">
        <v>691</v>
      </c>
      <c r="C207" s="18" t="s">
        <v>690</v>
      </c>
      <c r="D207" s="18" t="s">
        <v>19</v>
      </c>
      <c r="E207" s="18" t="s">
        <v>19</v>
      </c>
      <c r="F207" s="25">
        <v>0.2303503833351335</v>
      </c>
      <c r="G207" s="24">
        <v>1672</v>
      </c>
      <c r="H207" s="23">
        <v>0.59411309255407874</v>
      </c>
      <c r="I207" s="24">
        <v>42</v>
      </c>
      <c r="J207" s="23">
        <f>I207/$I$521*1000</f>
        <v>0.13685417861425367</v>
      </c>
      <c r="K207" s="19" t="s">
        <v>163</v>
      </c>
      <c r="L207" s="19" t="s">
        <v>68</v>
      </c>
      <c r="M207" s="21">
        <v>1</v>
      </c>
      <c r="N207" s="20">
        <f>$G207*M207</f>
        <v>1672</v>
      </c>
      <c r="O207" s="20">
        <f>$I207*M207</f>
        <v>42</v>
      </c>
      <c r="P207" s="22"/>
      <c r="Q207" s="21">
        <v>0</v>
      </c>
      <c r="R207" s="20">
        <f>$G207*Q207</f>
        <v>0</v>
      </c>
      <c r="S207" s="20">
        <f>$I207*Q207</f>
        <v>0</v>
      </c>
      <c r="T207" s="22"/>
      <c r="U207" s="21">
        <v>0</v>
      </c>
      <c r="V207" s="20">
        <f>$G207*U207</f>
        <v>0</v>
      </c>
      <c r="W207" s="20">
        <f>$I207*U207</f>
        <v>0</v>
      </c>
      <c r="X207" s="19" t="s">
        <v>47</v>
      </c>
      <c r="Y207" s="21">
        <v>1</v>
      </c>
      <c r="Z207" s="20">
        <f>$G207*Y207</f>
        <v>1672</v>
      </c>
      <c r="AA207" s="20">
        <f>$I207*Y207</f>
        <v>42</v>
      </c>
      <c r="AB207" s="19"/>
      <c r="AC207" s="21">
        <v>0</v>
      </c>
      <c r="AD207" s="20">
        <f>$G207*AC207</f>
        <v>0</v>
      </c>
      <c r="AE207" s="20">
        <f>$I207*AC207</f>
        <v>0</v>
      </c>
      <c r="AF207" s="19"/>
      <c r="AG207" s="21">
        <v>0</v>
      </c>
      <c r="AH207" s="20">
        <f>$G207*AG207</f>
        <v>0</v>
      </c>
      <c r="AI207" s="20">
        <f>$I207*AG207</f>
        <v>0</v>
      </c>
      <c r="AJ207" s="19">
        <v>0</v>
      </c>
      <c r="AK207" s="18">
        <f>IF(J207&gt;1,0,1)</f>
        <v>1</v>
      </c>
      <c r="AL207" s="17">
        <f>I207/G207</f>
        <v>2.5119617224880382E-2</v>
      </c>
    </row>
    <row r="208" spans="1:38">
      <c r="A208" s="18">
        <v>207</v>
      </c>
      <c r="B208" s="18" t="s">
        <v>689</v>
      </c>
      <c r="C208" s="18" t="s">
        <v>688</v>
      </c>
      <c r="D208" s="18" t="s">
        <v>19</v>
      </c>
      <c r="E208" s="18" t="s">
        <v>19</v>
      </c>
      <c r="F208" s="25">
        <v>1.2770793288853604</v>
      </c>
      <c r="G208" s="24">
        <v>517</v>
      </c>
      <c r="H208" s="23">
        <v>0.18370602203974801</v>
      </c>
      <c r="I208" s="24">
        <v>72</v>
      </c>
      <c r="J208" s="23">
        <f>I208/$I$521*1000</f>
        <v>0.23460716333872059</v>
      </c>
      <c r="K208" s="19" t="s">
        <v>163</v>
      </c>
      <c r="L208" s="19" t="s">
        <v>208</v>
      </c>
      <c r="M208" s="21">
        <v>1</v>
      </c>
      <c r="N208" s="20">
        <f>$G208*M208</f>
        <v>517</v>
      </c>
      <c r="O208" s="20">
        <f>$I208*M208</f>
        <v>72</v>
      </c>
      <c r="P208" s="22"/>
      <c r="Q208" s="21">
        <v>0</v>
      </c>
      <c r="R208" s="20">
        <f>$G208*Q208</f>
        <v>0</v>
      </c>
      <c r="S208" s="20">
        <f>$I208*Q208</f>
        <v>0</v>
      </c>
      <c r="T208" s="22"/>
      <c r="U208" s="21">
        <v>0</v>
      </c>
      <c r="V208" s="20">
        <f>$G208*U208</f>
        <v>0</v>
      </c>
      <c r="W208" s="20">
        <f>$I208*U208</f>
        <v>0</v>
      </c>
      <c r="X208" s="19" t="s">
        <v>95</v>
      </c>
      <c r="Y208" s="21">
        <v>1</v>
      </c>
      <c r="Z208" s="20">
        <f>$G208*Y208</f>
        <v>517</v>
      </c>
      <c r="AA208" s="20">
        <f>$I208*Y208</f>
        <v>72</v>
      </c>
      <c r="AB208" s="19"/>
      <c r="AC208" s="21">
        <v>0</v>
      </c>
      <c r="AD208" s="20">
        <f>$G208*AC208</f>
        <v>0</v>
      </c>
      <c r="AE208" s="20">
        <f>$I208*AC208</f>
        <v>0</v>
      </c>
      <c r="AF208" s="19"/>
      <c r="AG208" s="21">
        <v>0</v>
      </c>
      <c r="AH208" s="20">
        <f>$G208*AG208</f>
        <v>0</v>
      </c>
      <c r="AI208" s="20">
        <f>$I208*AG208</f>
        <v>0</v>
      </c>
      <c r="AJ208" s="19">
        <v>0</v>
      </c>
      <c r="AK208" s="18">
        <f>IF(J208&gt;1,0,1)</f>
        <v>1</v>
      </c>
      <c r="AL208" s="17">
        <f>I208/G208</f>
        <v>0.13926499032882012</v>
      </c>
    </row>
    <row r="209" spans="1:38">
      <c r="A209" s="18">
        <v>208</v>
      </c>
      <c r="B209" s="18" t="s">
        <v>687</v>
      </c>
      <c r="C209" s="18" t="s">
        <v>686</v>
      </c>
      <c r="D209" s="18" t="s">
        <v>19</v>
      </c>
      <c r="E209" s="18" t="s">
        <v>19</v>
      </c>
      <c r="F209" s="25">
        <v>0.12736304263767964</v>
      </c>
      <c r="G209" s="24">
        <v>72</v>
      </c>
      <c r="H209" s="23">
        <v>2.558381738271152E-2</v>
      </c>
      <c r="I209" s="24">
        <v>1</v>
      </c>
      <c r="J209" s="23">
        <f>I209/$I$521*1000</f>
        <v>3.2584328241488975E-3</v>
      </c>
      <c r="K209" s="19" t="s">
        <v>163</v>
      </c>
      <c r="L209" s="19" t="s">
        <v>68</v>
      </c>
      <c r="M209" s="21">
        <v>1</v>
      </c>
      <c r="N209" s="20">
        <f>$G209*M209</f>
        <v>72</v>
      </c>
      <c r="O209" s="20">
        <f>$I209*M209</f>
        <v>1</v>
      </c>
      <c r="P209" s="22"/>
      <c r="Q209" s="21">
        <v>0</v>
      </c>
      <c r="R209" s="20">
        <f>$G209*Q209</f>
        <v>0</v>
      </c>
      <c r="S209" s="20">
        <f>$I209*Q209</f>
        <v>0</v>
      </c>
      <c r="T209" s="22"/>
      <c r="U209" s="21">
        <v>0</v>
      </c>
      <c r="V209" s="20">
        <f>$G209*U209</f>
        <v>0</v>
      </c>
      <c r="W209" s="20">
        <f>$I209*U209</f>
        <v>0</v>
      </c>
      <c r="X209" s="19" t="s">
        <v>47</v>
      </c>
      <c r="Y209" s="21">
        <v>1</v>
      </c>
      <c r="Z209" s="20">
        <f>$G209*Y209</f>
        <v>72</v>
      </c>
      <c r="AA209" s="20">
        <f>$I209*Y209</f>
        <v>1</v>
      </c>
      <c r="AB209" s="19"/>
      <c r="AC209" s="21">
        <v>0</v>
      </c>
      <c r="AD209" s="20">
        <f>$G209*AC209</f>
        <v>0</v>
      </c>
      <c r="AE209" s="20">
        <f>$I209*AC209</f>
        <v>0</v>
      </c>
      <c r="AF209" s="19"/>
      <c r="AG209" s="21">
        <v>0</v>
      </c>
      <c r="AH209" s="20">
        <f>$G209*AG209</f>
        <v>0</v>
      </c>
      <c r="AI209" s="20">
        <f>$I209*AG209</f>
        <v>0</v>
      </c>
      <c r="AJ209" s="19">
        <v>0</v>
      </c>
      <c r="AK209" s="18">
        <f>IF(J209&gt;1,0,1)</f>
        <v>1</v>
      </c>
      <c r="AL209" s="17">
        <f>I209/G209</f>
        <v>1.3888888888888888E-2</v>
      </c>
    </row>
    <row r="210" spans="1:38">
      <c r="A210" s="18">
        <v>209</v>
      </c>
      <c r="B210" s="18" t="s">
        <v>685</v>
      </c>
      <c r="C210" s="18" t="s">
        <v>684</v>
      </c>
      <c r="D210" s="18" t="s">
        <v>19</v>
      </c>
      <c r="E210" s="18" t="s">
        <v>19</v>
      </c>
      <c r="F210" s="25">
        <v>0.11607770974573335</v>
      </c>
      <c r="G210" s="24">
        <v>79</v>
      </c>
      <c r="H210" s="23">
        <v>2.8071132961586254E-2</v>
      </c>
      <c r="I210" s="24">
        <v>1</v>
      </c>
      <c r="J210" s="23">
        <f>I210/$I$521*1000</f>
        <v>3.2584328241488975E-3</v>
      </c>
      <c r="K210" s="19" t="s">
        <v>163</v>
      </c>
      <c r="L210" s="19" t="s">
        <v>167</v>
      </c>
      <c r="M210" s="21">
        <v>1</v>
      </c>
      <c r="N210" s="20">
        <f>$G210*M210</f>
        <v>79</v>
      </c>
      <c r="O210" s="20">
        <f>$I210*M210</f>
        <v>1</v>
      </c>
      <c r="P210" s="22"/>
      <c r="Q210" s="21">
        <v>0</v>
      </c>
      <c r="R210" s="20">
        <f>$G210*Q210</f>
        <v>0</v>
      </c>
      <c r="S210" s="20">
        <f>$I210*Q210</f>
        <v>0</v>
      </c>
      <c r="T210" s="22"/>
      <c r="U210" s="21">
        <v>0</v>
      </c>
      <c r="V210" s="20">
        <f>$G210*U210</f>
        <v>0</v>
      </c>
      <c r="W210" s="20">
        <f>$I210*U210</f>
        <v>0</v>
      </c>
      <c r="X210" s="19" t="s">
        <v>100</v>
      </c>
      <c r="Y210" s="21">
        <v>1</v>
      </c>
      <c r="Z210" s="20">
        <f>$G210*Y210</f>
        <v>79</v>
      </c>
      <c r="AA210" s="20">
        <f>$I210*Y210</f>
        <v>1</v>
      </c>
      <c r="AB210" s="19"/>
      <c r="AC210" s="21">
        <v>0</v>
      </c>
      <c r="AD210" s="20">
        <f>$G210*AC210</f>
        <v>0</v>
      </c>
      <c r="AE210" s="20">
        <f>$I210*AC210</f>
        <v>0</v>
      </c>
      <c r="AF210" s="19"/>
      <c r="AG210" s="21">
        <v>0</v>
      </c>
      <c r="AH210" s="20">
        <f>$G210*AG210</f>
        <v>0</v>
      </c>
      <c r="AI210" s="20">
        <f>$I210*AG210</f>
        <v>0</v>
      </c>
      <c r="AJ210" s="19">
        <v>0</v>
      </c>
      <c r="AK210" s="18">
        <f>IF(J210&gt;1,0,1)</f>
        <v>1</v>
      </c>
      <c r="AL210" s="17">
        <f>I210/G210</f>
        <v>1.2658227848101266E-2</v>
      </c>
    </row>
    <row r="211" spans="1:38">
      <c r="A211" s="18">
        <v>210</v>
      </c>
      <c r="B211" s="18" t="s">
        <v>683</v>
      </c>
      <c r="C211" s="18" t="s">
        <v>682</v>
      </c>
      <c r="D211" s="18" t="s">
        <v>19</v>
      </c>
      <c r="E211" s="18" t="s">
        <v>19</v>
      </c>
      <c r="F211" s="25">
        <v>0.32038529359167861</v>
      </c>
      <c r="G211" s="24">
        <v>1288</v>
      </c>
      <c r="H211" s="23">
        <v>0.45766606651295055</v>
      </c>
      <c r="I211" s="24">
        <v>45</v>
      </c>
      <c r="J211" s="23">
        <f>I211/$I$521*1000</f>
        <v>0.14662947708670038</v>
      </c>
      <c r="K211" s="19" t="s">
        <v>163</v>
      </c>
      <c r="L211" s="19" t="s">
        <v>68</v>
      </c>
      <c r="M211" s="21">
        <v>1</v>
      </c>
      <c r="N211" s="20">
        <f>$G211*M211</f>
        <v>1288</v>
      </c>
      <c r="O211" s="20">
        <f>$I211*M211</f>
        <v>45</v>
      </c>
      <c r="P211" s="22"/>
      <c r="Q211" s="21">
        <v>0</v>
      </c>
      <c r="R211" s="20">
        <f>$G211*Q211</f>
        <v>0</v>
      </c>
      <c r="S211" s="20">
        <f>$I211*Q211</f>
        <v>0</v>
      </c>
      <c r="T211" s="22"/>
      <c r="U211" s="21">
        <v>0</v>
      </c>
      <c r="V211" s="20">
        <f>$G211*U211</f>
        <v>0</v>
      </c>
      <c r="W211" s="20">
        <f>$I211*U211</f>
        <v>0</v>
      </c>
      <c r="X211" s="19" t="s">
        <v>47</v>
      </c>
      <c r="Y211" s="21">
        <v>1</v>
      </c>
      <c r="Z211" s="20">
        <f>$G211*Y211</f>
        <v>1288</v>
      </c>
      <c r="AA211" s="20">
        <f>$I211*Y211</f>
        <v>45</v>
      </c>
      <c r="AB211" s="19"/>
      <c r="AC211" s="21">
        <v>0</v>
      </c>
      <c r="AD211" s="20">
        <f>$G211*AC211</f>
        <v>0</v>
      </c>
      <c r="AE211" s="20">
        <f>$I211*AC211</f>
        <v>0</v>
      </c>
      <c r="AF211" s="19"/>
      <c r="AG211" s="21">
        <v>0</v>
      </c>
      <c r="AH211" s="20">
        <f>$G211*AG211</f>
        <v>0</v>
      </c>
      <c r="AI211" s="20">
        <f>$I211*AG211</f>
        <v>0</v>
      </c>
      <c r="AJ211" s="19">
        <v>0</v>
      </c>
      <c r="AK211" s="18">
        <f>IF(J211&gt;1,0,1)</f>
        <v>1</v>
      </c>
      <c r="AL211" s="17">
        <f>I211/G211</f>
        <v>3.4937888198757761E-2</v>
      </c>
    </row>
    <row r="212" spans="1:38">
      <c r="A212" s="18">
        <v>211</v>
      </c>
      <c r="B212" s="18" t="s">
        <v>681</v>
      </c>
      <c r="C212" s="18" t="s">
        <v>19</v>
      </c>
      <c r="D212" s="18" t="s">
        <v>19</v>
      </c>
      <c r="E212" s="18" t="s">
        <v>19</v>
      </c>
      <c r="F212" s="25">
        <v>0</v>
      </c>
      <c r="G212" s="24">
        <v>30</v>
      </c>
      <c r="H212" s="23">
        <v>1.0659923909463135E-2</v>
      </c>
      <c r="I212" s="24">
        <v>0</v>
      </c>
      <c r="J212" s="23">
        <f>I212/$I$521*1000</f>
        <v>0</v>
      </c>
      <c r="K212" s="19">
        <v>0</v>
      </c>
      <c r="L212" s="19">
        <v>0</v>
      </c>
      <c r="M212" s="21">
        <v>0</v>
      </c>
      <c r="N212" s="20">
        <f>$G212*M212</f>
        <v>0</v>
      </c>
      <c r="O212" s="20">
        <f>$I212*M212</f>
        <v>0</v>
      </c>
      <c r="P212" s="22"/>
      <c r="Q212" s="21">
        <v>0</v>
      </c>
      <c r="R212" s="20">
        <f>$G212*Q212</f>
        <v>0</v>
      </c>
      <c r="S212" s="20">
        <f>$I212*Q212</f>
        <v>0</v>
      </c>
      <c r="T212" s="22"/>
      <c r="U212" s="21">
        <v>0</v>
      </c>
      <c r="V212" s="20">
        <f>$G212*U212</f>
        <v>0</v>
      </c>
      <c r="W212" s="20">
        <f>$I212*U212</f>
        <v>0</v>
      </c>
      <c r="X212" s="19">
        <v>0</v>
      </c>
      <c r="Y212" s="21">
        <v>0</v>
      </c>
      <c r="Z212" s="20">
        <f>$G212*Y212</f>
        <v>0</v>
      </c>
      <c r="AA212" s="20">
        <f>$I212*Y212</f>
        <v>0</v>
      </c>
      <c r="AB212" s="19"/>
      <c r="AC212" s="21">
        <v>0</v>
      </c>
      <c r="AD212" s="20">
        <f>$G212*AC212</f>
        <v>0</v>
      </c>
      <c r="AE212" s="20">
        <f>$I212*AC212</f>
        <v>0</v>
      </c>
      <c r="AF212" s="19"/>
      <c r="AG212" s="21">
        <v>0</v>
      </c>
      <c r="AH212" s="20">
        <f>$G212*AG212</f>
        <v>0</v>
      </c>
      <c r="AI212" s="20">
        <f>$I212*AG212</f>
        <v>0</v>
      </c>
      <c r="AJ212" s="19">
        <v>0</v>
      </c>
      <c r="AK212" s="18">
        <f>IF(J212&gt;1,0,1)</f>
        <v>1</v>
      </c>
      <c r="AL212" s="17">
        <f>I212/G212</f>
        <v>0</v>
      </c>
    </row>
    <row r="213" spans="1:38">
      <c r="A213" s="18">
        <v>212</v>
      </c>
      <c r="B213" s="18" t="s">
        <v>680</v>
      </c>
      <c r="C213" s="18" t="s">
        <v>679</v>
      </c>
      <c r="D213" s="18" t="s">
        <v>19</v>
      </c>
      <c r="E213" s="18" t="s">
        <v>19</v>
      </c>
      <c r="F213" s="25">
        <v>4.3224789393886097E-3</v>
      </c>
      <c r="G213" s="24">
        <v>4243</v>
      </c>
      <c r="H213" s="23">
        <v>1.5076685715950693</v>
      </c>
      <c r="I213" s="24">
        <v>2</v>
      </c>
      <c r="J213" s="23">
        <f>I213/$I$521*1000</f>
        <v>6.5168656482977949E-3</v>
      </c>
      <c r="K213" s="19" t="s">
        <v>633</v>
      </c>
      <c r="L213" s="19" t="s">
        <v>419</v>
      </c>
      <c r="M213" s="21">
        <v>1</v>
      </c>
      <c r="N213" s="20">
        <f>$G213*M213</f>
        <v>4243</v>
      </c>
      <c r="O213" s="20">
        <f>$I213*M213</f>
        <v>2</v>
      </c>
      <c r="P213" s="22"/>
      <c r="Q213" s="21">
        <v>0</v>
      </c>
      <c r="R213" s="20">
        <f>$G213*Q213</f>
        <v>0</v>
      </c>
      <c r="S213" s="20">
        <f>$I213*Q213</f>
        <v>0</v>
      </c>
      <c r="T213" s="22"/>
      <c r="U213" s="21">
        <v>0</v>
      </c>
      <c r="V213" s="20">
        <f>$G213*U213</f>
        <v>0</v>
      </c>
      <c r="W213" s="20">
        <f>$I213*U213</f>
        <v>0</v>
      </c>
      <c r="X213" s="19" t="s">
        <v>419</v>
      </c>
      <c r="Y213" s="21">
        <v>1</v>
      </c>
      <c r="Z213" s="20">
        <f>$G213*Y213</f>
        <v>4243</v>
      </c>
      <c r="AA213" s="20">
        <f>$I213*Y213</f>
        <v>2</v>
      </c>
      <c r="AB213" s="19"/>
      <c r="AC213" s="21">
        <v>0</v>
      </c>
      <c r="AD213" s="20">
        <f>$G213*AC213</f>
        <v>0</v>
      </c>
      <c r="AE213" s="20">
        <f>$I213*AC213</f>
        <v>0</v>
      </c>
      <c r="AF213" s="19"/>
      <c r="AG213" s="21">
        <v>0</v>
      </c>
      <c r="AH213" s="20">
        <f>$G213*AG213</f>
        <v>0</v>
      </c>
      <c r="AI213" s="20">
        <f>$I213*AG213</f>
        <v>0</v>
      </c>
      <c r="AJ213" s="19">
        <v>0</v>
      </c>
      <c r="AK213" s="18">
        <f>IF(J213&gt;1,0,1)</f>
        <v>1</v>
      </c>
      <c r="AL213" s="17">
        <f>I213/G213</f>
        <v>4.7136460051850108E-4</v>
      </c>
    </row>
    <row r="214" spans="1:38">
      <c r="A214" s="18">
        <v>213</v>
      </c>
      <c r="B214" s="18" t="s">
        <v>678</v>
      </c>
      <c r="C214" s="18" t="s">
        <v>677</v>
      </c>
      <c r="D214" s="18" t="s">
        <v>19</v>
      </c>
      <c r="E214" s="18" t="s">
        <v>19</v>
      </c>
      <c r="F214" s="25">
        <v>1.055251906779394E-2</v>
      </c>
      <c r="G214" s="24">
        <v>869</v>
      </c>
      <c r="H214" s="23">
        <v>0.30878246257744879</v>
      </c>
      <c r="I214" s="24">
        <v>1</v>
      </c>
      <c r="J214" s="23">
        <f>I214/$I$521*1000</f>
        <v>3.2584328241488975E-3</v>
      </c>
      <c r="K214" s="19" t="s">
        <v>633</v>
      </c>
      <c r="L214" s="19" t="s">
        <v>419</v>
      </c>
      <c r="M214" s="21">
        <v>1</v>
      </c>
      <c r="N214" s="20">
        <f>$G214*M214</f>
        <v>869</v>
      </c>
      <c r="O214" s="20">
        <f>$I214*M214</f>
        <v>1</v>
      </c>
      <c r="P214" s="22"/>
      <c r="Q214" s="21">
        <v>0</v>
      </c>
      <c r="R214" s="20">
        <f>$G214*Q214</f>
        <v>0</v>
      </c>
      <c r="S214" s="20">
        <f>$I214*Q214</f>
        <v>0</v>
      </c>
      <c r="T214" s="22"/>
      <c r="U214" s="21">
        <v>0</v>
      </c>
      <c r="V214" s="20">
        <f>$G214*U214</f>
        <v>0</v>
      </c>
      <c r="W214" s="20">
        <f>$I214*U214</f>
        <v>0</v>
      </c>
      <c r="X214" s="19" t="s">
        <v>419</v>
      </c>
      <c r="Y214" s="21">
        <v>1</v>
      </c>
      <c r="Z214" s="20">
        <f>$G214*Y214</f>
        <v>869</v>
      </c>
      <c r="AA214" s="20">
        <f>$I214*Y214</f>
        <v>1</v>
      </c>
      <c r="AB214" s="19"/>
      <c r="AC214" s="21">
        <v>0</v>
      </c>
      <c r="AD214" s="20">
        <f>$G214*AC214</f>
        <v>0</v>
      </c>
      <c r="AE214" s="20">
        <f>$I214*AC214</f>
        <v>0</v>
      </c>
      <c r="AF214" s="19"/>
      <c r="AG214" s="21">
        <v>0</v>
      </c>
      <c r="AH214" s="20">
        <f>$G214*AG214</f>
        <v>0</v>
      </c>
      <c r="AI214" s="20">
        <f>$I214*AG214</f>
        <v>0</v>
      </c>
      <c r="AJ214" s="19">
        <v>0</v>
      </c>
      <c r="AK214" s="18">
        <f>IF(J214&gt;1,0,1)</f>
        <v>1</v>
      </c>
      <c r="AL214" s="17">
        <f>I214/G214</f>
        <v>1.1507479861910242E-3</v>
      </c>
    </row>
    <row r="215" spans="1:38">
      <c r="A215" s="18">
        <v>214</v>
      </c>
      <c r="B215" s="18" t="s">
        <v>676</v>
      </c>
      <c r="C215" s="18" t="s">
        <v>675</v>
      </c>
      <c r="D215" s="18" t="s">
        <v>19</v>
      </c>
      <c r="E215" s="18" t="s">
        <v>19</v>
      </c>
      <c r="F215" s="25">
        <v>3.9356820042544788E-2</v>
      </c>
      <c r="G215" s="24">
        <v>233</v>
      </c>
      <c r="H215" s="23">
        <v>8.2792075696830336E-2</v>
      </c>
      <c r="I215" s="24">
        <v>1</v>
      </c>
      <c r="J215" s="23">
        <f>I215/$I$521*1000</f>
        <v>3.2584328241488975E-3</v>
      </c>
      <c r="K215" s="19" t="s">
        <v>633</v>
      </c>
      <c r="L215" s="19" t="s">
        <v>419</v>
      </c>
      <c r="M215" s="21">
        <v>1</v>
      </c>
      <c r="N215" s="20">
        <f>$G215*M215</f>
        <v>233</v>
      </c>
      <c r="O215" s="20">
        <f>$I215*M215</f>
        <v>1</v>
      </c>
      <c r="P215" s="22"/>
      <c r="Q215" s="21">
        <v>0</v>
      </c>
      <c r="R215" s="20">
        <f>$G215*Q215</f>
        <v>0</v>
      </c>
      <c r="S215" s="20">
        <f>$I215*Q215</f>
        <v>0</v>
      </c>
      <c r="T215" s="22"/>
      <c r="U215" s="21">
        <v>0</v>
      </c>
      <c r="V215" s="20">
        <f>$G215*U215</f>
        <v>0</v>
      </c>
      <c r="W215" s="20">
        <f>$I215*U215</f>
        <v>0</v>
      </c>
      <c r="X215" s="19" t="s">
        <v>419</v>
      </c>
      <c r="Y215" s="21">
        <v>1</v>
      </c>
      <c r="Z215" s="20">
        <f>$G215*Y215</f>
        <v>233</v>
      </c>
      <c r="AA215" s="20">
        <f>$I215*Y215</f>
        <v>1</v>
      </c>
      <c r="AB215" s="19"/>
      <c r="AC215" s="21">
        <v>0</v>
      </c>
      <c r="AD215" s="20">
        <f>$G215*AC215</f>
        <v>0</v>
      </c>
      <c r="AE215" s="20">
        <f>$I215*AC215</f>
        <v>0</v>
      </c>
      <c r="AF215" s="19"/>
      <c r="AG215" s="21">
        <v>0</v>
      </c>
      <c r="AH215" s="20">
        <f>$G215*AG215</f>
        <v>0</v>
      </c>
      <c r="AI215" s="20">
        <f>$I215*AG215</f>
        <v>0</v>
      </c>
      <c r="AJ215" s="19">
        <v>0</v>
      </c>
      <c r="AK215" s="18">
        <f>IF(J215&gt;1,0,1)</f>
        <v>1</v>
      </c>
      <c r="AL215" s="17">
        <f>I215/G215</f>
        <v>4.2918454935622317E-3</v>
      </c>
    </row>
    <row r="216" spans="1:38">
      <c r="A216" s="18">
        <v>215</v>
      </c>
      <c r="B216" s="18" t="s">
        <v>674</v>
      </c>
      <c r="C216" s="18" t="s">
        <v>673</v>
      </c>
      <c r="D216" s="18" t="s">
        <v>19</v>
      </c>
      <c r="E216" s="18" t="s">
        <v>19</v>
      </c>
      <c r="F216" s="25">
        <v>5.909287039779864E-2</v>
      </c>
      <c r="G216" s="24">
        <v>1707</v>
      </c>
      <c r="H216" s="23">
        <v>0.60654967044845232</v>
      </c>
      <c r="I216" s="24">
        <v>11</v>
      </c>
      <c r="J216" s="23">
        <f>I216/$I$521*1000</f>
        <v>3.5842761065637871E-2</v>
      </c>
      <c r="K216" s="19" t="s">
        <v>633</v>
      </c>
      <c r="L216" s="19" t="s">
        <v>419</v>
      </c>
      <c r="M216" s="21">
        <v>1</v>
      </c>
      <c r="N216" s="20">
        <f>$G216*M216</f>
        <v>1707</v>
      </c>
      <c r="O216" s="20">
        <f>$I216*M216</f>
        <v>11</v>
      </c>
      <c r="P216" s="22"/>
      <c r="Q216" s="21">
        <v>0</v>
      </c>
      <c r="R216" s="20">
        <f>$G216*Q216</f>
        <v>0</v>
      </c>
      <c r="S216" s="20">
        <f>$I216*Q216</f>
        <v>0</v>
      </c>
      <c r="T216" s="22"/>
      <c r="U216" s="21">
        <v>0</v>
      </c>
      <c r="V216" s="20">
        <f>$G216*U216</f>
        <v>0</v>
      </c>
      <c r="W216" s="20">
        <f>$I216*U216</f>
        <v>0</v>
      </c>
      <c r="X216" s="19" t="s">
        <v>419</v>
      </c>
      <c r="Y216" s="21">
        <v>1</v>
      </c>
      <c r="Z216" s="20">
        <f>$G216*Y216</f>
        <v>1707</v>
      </c>
      <c r="AA216" s="20">
        <f>$I216*Y216</f>
        <v>11</v>
      </c>
      <c r="AB216" s="19"/>
      <c r="AC216" s="21">
        <v>0</v>
      </c>
      <c r="AD216" s="20">
        <f>$G216*AC216</f>
        <v>0</v>
      </c>
      <c r="AE216" s="20">
        <f>$I216*AC216</f>
        <v>0</v>
      </c>
      <c r="AF216" s="19"/>
      <c r="AG216" s="21">
        <v>0</v>
      </c>
      <c r="AH216" s="20">
        <f>$G216*AG216</f>
        <v>0</v>
      </c>
      <c r="AI216" s="20">
        <f>$I216*AG216</f>
        <v>0</v>
      </c>
      <c r="AJ216" s="19">
        <v>0</v>
      </c>
      <c r="AK216" s="18">
        <f>IF(J216&gt;1,0,1)</f>
        <v>1</v>
      </c>
      <c r="AL216" s="17">
        <f>I216/G216</f>
        <v>6.4440538957234918E-3</v>
      </c>
    </row>
    <row r="217" spans="1:38">
      <c r="A217" s="18">
        <v>216</v>
      </c>
      <c r="B217" s="18" t="s">
        <v>672</v>
      </c>
      <c r="C217" s="18" t="s">
        <v>671</v>
      </c>
      <c r="D217" s="18" t="s">
        <v>19</v>
      </c>
      <c r="E217" s="18" t="s">
        <v>19</v>
      </c>
      <c r="F217" s="25">
        <v>9.1701390699129348</v>
      </c>
      <c r="G217" s="24">
        <v>20</v>
      </c>
      <c r="H217" s="23">
        <v>7.1066159396420891E-3</v>
      </c>
      <c r="I217" s="24">
        <v>20</v>
      </c>
      <c r="J217" s="23">
        <f>I217/$I$521*1000</f>
        <v>6.5168656482977941E-2</v>
      </c>
      <c r="K217" s="19" t="s">
        <v>633</v>
      </c>
      <c r="L217" s="19" t="s">
        <v>96</v>
      </c>
      <c r="M217" s="21">
        <v>1</v>
      </c>
      <c r="N217" s="20">
        <f>$G217*M217</f>
        <v>20</v>
      </c>
      <c r="O217" s="20">
        <f>$I217*M217</f>
        <v>20</v>
      </c>
      <c r="P217" s="22"/>
      <c r="Q217" s="21">
        <v>0</v>
      </c>
      <c r="R217" s="20">
        <f>$G217*Q217</f>
        <v>0</v>
      </c>
      <c r="S217" s="20">
        <f>$I217*Q217</f>
        <v>0</v>
      </c>
      <c r="T217" s="22"/>
      <c r="U217" s="21">
        <v>0</v>
      </c>
      <c r="V217" s="20">
        <f>$G217*U217</f>
        <v>0</v>
      </c>
      <c r="W217" s="20">
        <f>$I217*U217</f>
        <v>0</v>
      </c>
      <c r="X217" s="19" t="s">
        <v>95</v>
      </c>
      <c r="Y217" s="21">
        <v>1</v>
      </c>
      <c r="Z217" s="20">
        <f>$G217*Y217</f>
        <v>20</v>
      </c>
      <c r="AA217" s="20">
        <f>$I217*Y217</f>
        <v>20</v>
      </c>
      <c r="AB217" s="19"/>
      <c r="AC217" s="21">
        <v>0</v>
      </c>
      <c r="AD217" s="20">
        <f>$G217*AC217</f>
        <v>0</v>
      </c>
      <c r="AE217" s="20">
        <f>$I217*AC217</f>
        <v>0</v>
      </c>
      <c r="AF217" s="19"/>
      <c r="AG217" s="21">
        <v>0</v>
      </c>
      <c r="AH217" s="20">
        <f>$G217*AG217</f>
        <v>0</v>
      </c>
      <c r="AI217" s="20">
        <f>$I217*AG217</f>
        <v>0</v>
      </c>
      <c r="AJ217" s="19">
        <v>0</v>
      </c>
      <c r="AK217" s="18">
        <f>IF(J217&gt;1,0,1)</f>
        <v>1</v>
      </c>
      <c r="AL217" s="17">
        <f>I217/G217</f>
        <v>1</v>
      </c>
    </row>
    <row r="218" spans="1:38">
      <c r="A218" s="18">
        <v>217</v>
      </c>
      <c r="B218" s="18" t="s">
        <v>670</v>
      </c>
      <c r="C218" s="18" t="s">
        <v>669</v>
      </c>
      <c r="D218" s="18" t="s">
        <v>19</v>
      </c>
      <c r="E218" s="18" t="s">
        <v>19</v>
      </c>
      <c r="F218" s="25">
        <v>0.12911253498160383</v>
      </c>
      <c r="G218" s="24">
        <v>5824</v>
      </c>
      <c r="H218" s="23">
        <v>2.0694465616237765</v>
      </c>
      <c r="I218" s="24">
        <v>82</v>
      </c>
      <c r="J218" s="23">
        <f>I218/$I$521*1000</f>
        <v>0.26719149158020961</v>
      </c>
      <c r="K218" s="19" t="s">
        <v>87</v>
      </c>
      <c r="L218" s="19" t="s">
        <v>531</v>
      </c>
      <c r="M218" s="21">
        <v>1</v>
      </c>
      <c r="N218" s="20">
        <f>$G218*M218</f>
        <v>5824</v>
      </c>
      <c r="O218" s="20">
        <f>$I218*M218</f>
        <v>82</v>
      </c>
      <c r="P218" s="22"/>
      <c r="Q218" s="21">
        <v>0</v>
      </c>
      <c r="R218" s="20">
        <f>$G218*Q218</f>
        <v>0</v>
      </c>
      <c r="S218" s="20">
        <f>$I218*Q218</f>
        <v>0</v>
      </c>
      <c r="T218" s="22"/>
      <c r="U218" s="21">
        <v>0</v>
      </c>
      <c r="V218" s="20">
        <f>$G218*U218</f>
        <v>0</v>
      </c>
      <c r="W218" s="20">
        <f>$I218*U218</f>
        <v>0</v>
      </c>
      <c r="X218" s="19" t="s">
        <v>95</v>
      </c>
      <c r="Y218" s="21">
        <v>1</v>
      </c>
      <c r="Z218" s="20">
        <f>$G218*Y218</f>
        <v>5824</v>
      </c>
      <c r="AA218" s="20">
        <f>$I218*Y218</f>
        <v>82</v>
      </c>
      <c r="AB218" s="19"/>
      <c r="AC218" s="21">
        <v>0</v>
      </c>
      <c r="AD218" s="20">
        <f>$G218*AC218</f>
        <v>0</v>
      </c>
      <c r="AE218" s="20">
        <f>$I218*AC218</f>
        <v>0</v>
      </c>
      <c r="AF218" s="19"/>
      <c r="AG218" s="21">
        <v>0</v>
      </c>
      <c r="AH218" s="20">
        <f>$G218*AG218</f>
        <v>0</v>
      </c>
      <c r="AI218" s="20">
        <f>$I218*AG218</f>
        <v>0</v>
      </c>
      <c r="AJ218" s="19">
        <v>0</v>
      </c>
      <c r="AK218" s="18">
        <f>IF(J218&gt;1,0,1)</f>
        <v>1</v>
      </c>
      <c r="AL218" s="17">
        <f>I218/G218</f>
        <v>1.407967032967033E-2</v>
      </c>
    </row>
    <row r="219" spans="1:38">
      <c r="A219" s="18">
        <v>218</v>
      </c>
      <c r="B219" s="18" t="s">
        <v>668</v>
      </c>
      <c r="C219" s="18" t="s">
        <v>667</v>
      </c>
      <c r="D219" s="18" t="s">
        <v>19</v>
      </c>
      <c r="E219" s="18" t="s">
        <v>19</v>
      </c>
      <c r="F219" s="25">
        <v>9.5522281978259738E-2</v>
      </c>
      <c r="G219" s="24">
        <v>960</v>
      </c>
      <c r="H219" s="23">
        <v>0.34111756510282032</v>
      </c>
      <c r="I219" s="24">
        <v>10</v>
      </c>
      <c r="J219" s="23">
        <f>I219/$I$521*1000</f>
        <v>3.258432824148897E-2</v>
      </c>
      <c r="K219" s="19" t="s">
        <v>633</v>
      </c>
      <c r="L219" s="19" t="s">
        <v>419</v>
      </c>
      <c r="M219" s="21">
        <v>1</v>
      </c>
      <c r="N219" s="20">
        <f>$G219*M219</f>
        <v>960</v>
      </c>
      <c r="O219" s="20">
        <f>$I219*M219</f>
        <v>10</v>
      </c>
      <c r="P219" s="22"/>
      <c r="Q219" s="21">
        <v>0</v>
      </c>
      <c r="R219" s="20">
        <f>$G219*Q219</f>
        <v>0</v>
      </c>
      <c r="S219" s="20">
        <f>$I219*Q219</f>
        <v>0</v>
      </c>
      <c r="T219" s="22"/>
      <c r="U219" s="21">
        <v>0</v>
      </c>
      <c r="V219" s="20">
        <f>$G219*U219</f>
        <v>0</v>
      </c>
      <c r="W219" s="20">
        <f>$I219*U219</f>
        <v>0</v>
      </c>
      <c r="X219" s="19" t="s">
        <v>419</v>
      </c>
      <c r="Y219" s="21">
        <v>1</v>
      </c>
      <c r="Z219" s="20">
        <f>$G219*Y219</f>
        <v>960</v>
      </c>
      <c r="AA219" s="20">
        <f>$I219*Y219</f>
        <v>10</v>
      </c>
      <c r="AB219" s="19"/>
      <c r="AC219" s="21">
        <v>0</v>
      </c>
      <c r="AD219" s="20">
        <f>$G219*AC219</f>
        <v>0</v>
      </c>
      <c r="AE219" s="20">
        <f>$I219*AC219</f>
        <v>0</v>
      </c>
      <c r="AF219" s="19"/>
      <c r="AG219" s="21">
        <v>0</v>
      </c>
      <c r="AH219" s="20">
        <f>$G219*AG219</f>
        <v>0</v>
      </c>
      <c r="AI219" s="20">
        <f>$I219*AG219</f>
        <v>0</v>
      </c>
      <c r="AJ219" s="19">
        <v>0</v>
      </c>
      <c r="AK219" s="18">
        <f>IF(J219&gt;1,0,1)</f>
        <v>1</v>
      </c>
      <c r="AL219" s="17">
        <f>I219/G219</f>
        <v>1.0416666666666666E-2</v>
      </c>
    </row>
    <row r="220" spans="1:38">
      <c r="A220" s="18">
        <v>219</v>
      </c>
      <c r="B220" s="18" t="s">
        <v>666</v>
      </c>
      <c r="C220" s="18" t="s">
        <v>665</v>
      </c>
      <c r="D220" s="18" t="s">
        <v>19</v>
      </c>
      <c r="E220" s="18" t="s">
        <v>19</v>
      </c>
      <c r="F220" s="25">
        <v>9.1067875046631039E-2</v>
      </c>
      <c r="G220" s="24">
        <v>2316</v>
      </c>
      <c r="H220" s="23">
        <v>0.82294612581055393</v>
      </c>
      <c r="I220" s="24">
        <v>23</v>
      </c>
      <c r="J220" s="23">
        <f>I220/$I$521*1000</f>
        <v>7.4943954955424635E-2</v>
      </c>
      <c r="K220" s="19" t="s">
        <v>633</v>
      </c>
      <c r="L220" s="19" t="s">
        <v>167</v>
      </c>
      <c r="M220" s="21">
        <v>1</v>
      </c>
      <c r="N220" s="20">
        <f>$G220*M220</f>
        <v>2316</v>
      </c>
      <c r="O220" s="20">
        <f>$I220*M220</f>
        <v>23</v>
      </c>
      <c r="P220" s="22"/>
      <c r="Q220" s="21">
        <v>0</v>
      </c>
      <c r="R220" s="20">
        <f>$G220*Q220</f>
        <v>0</v>
      </c>
      <c r="S220" s="20">
        <f>$I220*Q220</f>
        <v>0</v>
      </c>
      <c r="T220" s="22"/>
      <c r="U220" s="21">
        <v>0</v>
      </c>
      <c r="V220" s="20">
        <f>$G220*U220</f>
        <v>0</v>
      </c>
      <c r="W220" s="20">
        <f>$I220*U220</f>
        <v>0</v>
      </c>
      <c r="X220" s="19" t="s">
        <v>100</v>
      </c>
      <c r="Y220" s="21">
        <v>1</v>
      </c>
      <c r="Z220" s="20">
        <f>$G220*Y220</f>
        <v>2316</v>
      </c>
      <c r="AA220" s="20">
        <f>$I220*Y220</f>
        <v>23</v>
      </c>
      <c r="AB220" s="19"/>
      <c r="AC220" s="21">
        <v>0</v>
      </c>
      <c r="AD220" s="20">
        <f>$G220*AC220</f>
        <v>0</v>
      </c>
      <c r="AE220" s="20">
        <f>$I220*AC220</f>
        <v>0</v>
      </c>
      <c r="AF220" s="19"/>
      <c r="AG220" s="21">
        <v>0</v>
      </c>
      <c r="AH220" s="20">
        <f>$G220*AG220</f>
        <v>0</v>
      </c>
      <c r="AI220" s="20">
        <f>$I220*AG220</f>
        <v>0</v>
      </c>
      <c r="AJ220" s="19">
        <v>0</v>
      </c>
      <c r="AK220" s="18">
        <f>IF(J220&gt;1,0,1)</f>
        <v>1</v>
      </c>
      <c r="AL220" s="17">
        <f>I220/G220</f>
        <v>9.9309153713298785E-3</v>
      </c>
    </row>
    <row r="221" spans="1:38">
      <c r="A221" s="18">
        <v>220</v>
      </c>
      <c r="B221" s="18" t="s">
        <v>664</v>
      </c>
      <c r="C221" s="18" t="s">
        <v>19</v>
      </c>
      <c r="D221" s="18" t="s">
        <v>19</v>
      </c>
      <c r="E221" s="18" t="s">
        <v>19</v>
      </c>
      <c r="F221" s="25">
        <v>0</v>
      </c>
      <c r="G221" s="24">
        <v>2</v>
      </c>
      <c r="H221" s="23">
        <v>7.10661593964209E-4</v>
      </c>
      <c r="I221" s="24">
        <v>0</v>
      </c>
      <c r="J221" s="23">
        <f>I221/$I$521*1000</f>
        <v>0</v>
      </c>
      <c r="K221" s="19">
        <v>0</v>
      </c>
      <c r="L221" s="19">
        <v>0</v>
      </c>
      <c r="M221" s="21">
        <v>0</v>
      </c>
      <c r="N221" s="20">
        <f>$G221*M221</f>
        <v>0</v>
      </c>
      <c r="O221" s="20">
        <f>$I221*M221</f>
        <v>0</v>
      </c>
      <c r="P221" s="22"/>
      <c r="Q221" s="21">
        <v>0</v>
      </c>
      <c r="R221" s="20">
        <f>$G221*Q221</f>
        <v>0</v>
      </c>
      <c r="S221" s="20">
        <f>$I221*Q221</f>
        <v>0</v>
      </c>
      <c r="T221" s="22"/>
      <c r="U221" s="21">
        <v>0</v>
      </c>
      <c r="V221" s="20">
        <f>$G221*U221</f>
        <v>0</v>
      </c>
      <c r="W221" s="20">
        <f>$I221*U221</f>
        <v>0</v>
      </c>
      <c r="X221" s="19">
        <v>0</v>
      </c>
      <c r="Y221" s="21">
        <v>0</v>
      </c>
      <c r="Z221" s="20">
        <f>$G221*Y221</f>
        <v>0</v>
      </c>
      <c r="AA221" s="20">
        <f>$I221*Y221</f>
        <v>0</v>
      </c>
      <c r="AB221" s="19"/>
      <c r="AC221" s="21">
        <v>0</v>
      </c>
      <c r="AD221" s="20">
        <f>$G221*AC221</f>
        <v>0</v>
      </c>
      <c r="AE221" s="20">
        <f>$I221*AC221</f>
        <v>0</v>
      </c>
      <c r="AF221" s="19"/>
      <c r="AG221" s="21">
        <v>0</v>
      </c>
      <c r="AH221" s="20">
        <f>$G221*AG221</f>
        <v>0</v>
      </c>
      <c r="AI221" s="20">
        <f>$I221*AG221</f>
        <v>0</v>
      </c>
      <c r="AJ221" s="19">
        <v>0</v>
      </c>
      <c r="AK221" s="18">
        <f>IF(J221&gt;1,0,1)</f>
        <v>1</v>
      </c>
      <c r="AL221" s="17">
        <f>I221/G221</f>
        <v>0</v>
      </c>
    </row>
    <row r="222" spans="1:38">
      <c r="A222" s="18">
        <v>221</v>
      </c>
      <c r="B222" s="18" t="s">
        <v>663</v>
      </c>
      <c r="C222" s="18" t="s">
        <v>662</v>
      </c>
      <c r="D222" s="18" t="s">
        <v>19</v>
      </c>
      <c r="E222" s="18" t="s">
        <v>19</v>
      </c>
      <c r="F222" s="25">
        <v>6.7427493161124522E-2</v>
      </c>
      <c r="G222" s="24">
        <v>1360</v>
      </c>
      <c r="H222" s="23">
        <v>0.48324988389566209</v>
      </c>
      <c r="I222" s="24">
        <v>10</v>
      </c>
      <c r="J222" s="23">
        <f>I222/$I$521*1000</f>
        <v>3.258432824148897E-2</v>
      </c>
      <c r="K222" s="19" t="s">
        <v>633</v>
      </c>
      <c r="L222" s="19" t="s">
        <v>589</v>
      </c>
      <c r="M222" s="21">
        <v>1</v>
      </c>
      <c r="N222" s="20">
        <f>$G222*M222</f>
        <v>1360</v>
      </c>
      <c r="O222" s="20">
        <f>$I222*M222</f>
        <v>10</v>
      </c>
      <c r="P222" s="22"/>
      <c r="Q222" s="21">
        <v>0</v>
      </c>
      <c r="R222" s="20">
        <f>$G222*Q222</f>
        <v>0</v>
      </c>
      <c r="S222" s="20">
        <f>$I222*Q222</f>
        <v>0</v>
      </c>
      <c r="T222" s="22"/>
      <c r="U222" s="21">
        <v>0</v>
      </c>
      <c r="V222" s="20">
        <f>$G222*U222</f>
        <v>0</v>
      </c>
      <c r="W222" s="20">
        <f>$I222*U222</f>
        <v>0</v>
      </c>
      <c r="X222" s="19" t="s">
        <v>95</v>
      </c>
      <c r="Y222" s="21">
        <v>1</v>
      </c>
      <c r="Z222" s="20">
        <f>$G222*Y222</f>
        <v>1360</v>
      </c>
      <c r="AA222" s="20">
        <f>$I222*Y222</f>
        <v>10</v>
      </c>
      <c r="AB222" s="19"/>
      <c r="AC222" s="21">
        <v>0</v>
      </c>
      <c r="AD222" s="20">
        <f>$G222*AC222</f>
        <v>0</v>
      </c>
      <c r="AE222" s="20">
        <f>$I222*AC222</f>
        <v>0</v>
      </c>
      <c r="AF222" s="19"/>
      <c r="AG222" s="21">
        <v>0</v>
      </c>
      <c r="AH222" s="20">
        <f>$G222*AG222</f>
        <v>0</v>
      </c>
      <c r="AI222" s="20">
        <f>$I222*AG222</f>
        <v>0</v>
      </c>
      <c r="AJ222" s="19">
        <v>0</v>
      </c>
      <c r="AK222" s="18">
        <f>IF(J222&gt;1,0,1)</f>
        <v>1</v>
      </c>
      <c r="AL222" s="17">
        <f>I222/G222</f>
        <v>7.3529411764705881E-3</v>
      </c>
    </row>
    <row r="223" spans="1:38">
      <c r="A223" s="18">
        <v>222</v>
      </c>
      <c r="B223" s="18" t="s">
        <v>661</v>
      </c>
      <c r="C223" s="18" t="s">
        <v>660</v>
      </c>
      <c r="D223" s="18" t="s">
        <v>19</v>
      </c>
      <c r="E223" s="18" t="s">
        <v>19</v>
      </c>
      <c r="F223" s="25">
        <v>1.4107906261404515</v>
      </c>
      <c r="G223" s="24">
        <v>26</v>
      </c>
      <c r="H223" s="23">
        <v>9.238600721534717E-3</v>
      </c>
      <c r="I223" s="24">
        <v>4</v>
      </c>
      <c r="J223" s="23">
        <f>I223/$I$521*1000</f>
        <v>1.303373129659559E-2</v>
      </c>
      <c r="K223" s="19" t="s">
        <v>633</v>
      </c>
      <c r="L223" s="19" t="s">
        <v>419</v>
      </c>
      <c r="M223" s="21">
        <v>1</v>
      </c>
      <c r="N223" s="20">
        <f>$G223*M223</f>
        <v>26</v>
      </c>
      <c r="O223" s="20">
        <f>$I223*M223</f>
        <v>4</v>
      </c>
      <c r="P223" s="22"/>
      <c r="Q223" s="21">
        <v>0</v>
      </c>
      <c r="R223" s="20">
        <f>$G223*Q223</f>
        <v>0</v>
      </c>
      <c r="S223" s="20">
        <f>$I223*Q223</f>
        <v>0</v>
      </c>
      <c r="T223" s="22"/>
      <c r="U223" s="21">
        <v>0</v>
      </c>
      <c r="V223" s="20">
        <f>$G223*U223</f>
        <v>0</v>
      </c>
      <c r="W223" s="20">
        <f>$I223*U223</f>
        <v>0</v>
      </c>
      <c r="X223" s="19" t="s">
        <v>419</v>
      </c>
      <c r="Y223" s="21">
        <v>1</v>
      </c>
      <c r="Z223" s="20">
        <f>$G223*Y223</f>
        <v>26</v>
      </c>
      <c r="AA223" s="20">
        <f>$I223*Y223</f>
        <v>4</v>
      </c>
      <c r="AB223" s="19"/>
      <c r="AC223" s="21">
        <v>0</v>
      </c>
      <c r="AD223" s="20">
        <f>$G223*AC223</f>
        <v>0</v>
      </c>
      <c r="AE223" s="20">
        <f>$I223*AC223</f>
        <v>0</v>
      </c>
      <c r="AF223" s="19"/>
      <c r="AG223" s="21">
        <v>0</v>
      </c>
      <c r="AH223" s="20">
        <f>$G223*AG223</f>
        <v>0</v>
      </c>
      <c r="AI223" s="20">
        <f>$I223*AG223</f>
        <v>0</v>
      </c>
      <c r="AJ223" s="19">
        <v>0</v>
      </c>
      <c r="AK223" s="18">
        <f>IF(J223&gt;1,0,1)</f>
        <v>1</v>
      </c>
      <c r="AL223" s="17">
        <f>I223/G223</f>
        <v>0.15384615384615385</v>
      </c>
    </row>
    <row r="224" spans="1:38">
      <c r="A224" s="18">
        <v>223</v>
      </c>
      <c r="B224" s="18" t="s">
        <v>659</v>
      </c>
      <c r="C224" s="18" t="s">
        <v>658</v>
      </c>
      <c r="D224" s="18" t="s">
        <v>19</v>
      </c>
      <c r="E224" s="18" t="s">
        <v>19</v>
      </c>
      <c r="F224" s="25">
        <v>0.32679761264268559</v>
      </c>
      <c r="G224" s="24">
        <v>1852</v>
      </c>
      <c r="H224" s="23">
        <v>0.65807263601085753</v>
      </c>
      <c r="I224" s="24">
        <v>66</v>
      </c>
      <c r="J224" s="23">
        <f>I224/$I$521*1000</f>
        <v>0.21505656639382723</v>
      </c>
      <c r="K224" s="19" t="s">
        <v>633</v>
      </c>
      <c r="L224" s="19" t="s">
        <v>419</v>
      </c>
      <c r="M224" s="21">
        <v>1</v>
      </c>
      <c r="N224" s="20">
        <f>$G224*M224</f>
        <v>1852</v>
      </c>
      <c r="O224" s="20">
        <f>$I224*M224</f>
        <v>66</v>
      </c>
      <c r="P224" s="22"/>
      <c r="Q224" s="21">
        <v>0</v>
      </c>
      <c r="R224" s="20">
        <f>$G224*Q224</f>
        <v>0</v>
      </c>
      <c r="S224" s="20">
        <f>$I224*Q224</f>
        <v>0</v>
      </c>
      <c r="T224" s="22"/>
      <c r="U224" s="21">
        <v>0</v>
      </c>
      <c r="V224" s="20">
        <f>$G224*U224</f>
        <v>0</v>
      </c>
      <c r="W224" s="20">
        <f>$I224*U224</f>
        <v>0</v>
      </c>
      <c r="X224" s="19" t="s">
        <v>419</v>
      </c>
      <c r="Y224" s="21">
        <v>1</v>
      </c>
      <c r="Z224" s="20">
        <f>$G224*Y224</f>
        <v>1852</v>
      </c>
      <c r="AA224" s="20">
        <f>$I224*Y224</f>
        <v>66</v>
      </c>
      <c r="AB224" s="19"/>
      <c r="AC224" s="21">
        <v>0</v>
      </c>
      <c r="AD224" s="20">
        <f>$G224*AC224</f>
        <v>0</v>
      </c>
      <c r="AE224" s="20">
        <f>$I224*AC224</f>
        <v>0</v>
      </c>
      <c r="AF224" s="19"/>
      <c r="AG224" s="21">
        <v>0</v>
      </c>
      <c r="AH224" s="20">
        <f>$G224*AG224</f>
        <v>0</v>
      </c>
      <c r="AI224" s="20">
        <f>$I224*AG224</f>
        <v>0</v>
      </c>
      <c r="AJ224" s="19">
        <v>0</v>
      </c>
      <c r="AK224" s="18">
        <f>IF(J224&gt;1,0,1)</f>
        <v>1</v>
      </c>
      <c r="AL224" s="17">
        <f>I224/G224</f>
        <v>3.5637149028077755E-2</v>
      </c>
    </row>
    <row r="225" spans="1:38">
      <c r="A225" s="18">
        <v>224</v>
      </c>
      <c r="B225" s="18" t="s">
        <v>657</v>
      </c>
      <c r="C225" s="18" t="s">
        <v>19</v>
      </c>
      <c r="D225" s="18" t="s">
        <v>19</v>
      </c>
      <c r="E225" s="18" t="s">
        <v>19</v>
      </c>
      <c r="F225" s="25">
        <v>0</v>
      </c>
      <c r="G225" s="24">
        <v>4465</v>
      </c>
      <c r="H225" s="23">
        <v>1.5865520085250966</v>
      </c>
      <c r="I225" s="24">
        <v>0</v>
      </c>
      <c r="J225" s="23">
        <f>I225/$I$521*1000</f>
        <v>0</v>
      </c>
      <c r="K225" s="19">
        <v>0</v>
      </c>
      <c r="L225" s="19">
        <v>0</v>
      </c>
      <c r="M225" s="21">
        <v>0</v>
      </c>
      <c r="N225" s="20">
        <f>$G225*M225</f>
        <v>0</v>
      </c>
      <c r="O225" s="20">
        <f>$I225*M225</f>
        <v>0</v>
      </c>
      <c r="P225" s="22"/>
      <c r="Q225" s="21">
        <v>0</v>
      </c>
      <c r="R225" s="20">
        <f>$G225*Q225</f>
        <v>0</v>
      </c>
      <c r="S225" s="20">
        <f>$I225*Q225</f>
        <v>0</v>
      </c>
      <c r="T225" s="22"/>
      <c r="U225" s="21">
        <v>0</v>
      </c>
      <c r="V225" s="20">
        <f>$G225*U225</f>
        <v>0</v>
      </c>
      <c r="W225" s="20">
        <f>$I225*U225</f>
        <v>0</v>
      </c>
      <c r="X225" s="19">
        <v>0</v>
      </c>
      <c r="Y225" s="21">
        <v>0</v>
      </c>
      <c r="Z225" s="20">
        <f>$G225*Y225</f>
        <v>0</v>
      </c>
      <c r="AA225" s="20">
        <f>$I225*Y225</f>
        <v>0</v>
      </c>
      <c r="AB225" s="19"/>
      <c r="AC225" s="21">
        <v>0</v>
      </c>
      <c r="AD225" s="20">
        <f>$G225*AC225</f>
        <v>0</v>
      </c>
      <c r="AE225" s="20">
        <f>$I225*AC225</f>
        <v>0</v>
      </c>
      <c r="AF225" s="19"/>
      <c r="AG225" s="21">
        <v>0</v>
      </c>
      <c r="AH225" s="20">
        <f>$G225*AG225</f>
        <v>0</v>
      </c>
      <c r="AI225" s="20">
        <f>$I225*AG225</f>
        <v>0</v>
      </c>
      <c r="AJ225" s="19">
        <v>0</v>
      </c>
      <c r="AK225" s="18">
        <f>IF(J225&gt;1,0,1)</f>
        <v>1</v>
      </c>
      <c r="AL225" s="17">
        <f>I225/G225</f>
        <v>0</v>
      </c>
    </row>
    <row r="226" spans="1:38">
      <c r="A226" s="18">
        <v>225</v>
      </c>
      <c r="B226" s="18" t="s">
        <v>656</v>
      </c>
      <c r="C226" s="18" t="s">
        <v>655</v>
      </c>
      <c r="D226" s="18" t="s">
        <v>19</v>
      </c>
      <c r="E226" s="18" t="s">
        <v>19</v>
      </c>
      <c r="F226" s="25">
        <v>2.3393211913043201E-2</v>
      </c>
      <c r="G226" s="24">
        <v>392</v>
      </c>
      <c r="H226" s="23">
        <v>0.13928967241698495</v>
      </c>
      <c r="I226" s="24">
        <v>1</v>
      </c>
      <c r="J226" s="23">
        <f>I226/$I$521*1000</f>
        <v>3.2584328241488975E-3</v>
      </c>
      <c r="K226" s="19" t="s">
        <v>633</v>
      </c>
      <c r="L226" s="19" t="s">
        <v>149</v>
      </c>
      <c r="M226" s="21">
        <v>1</v>
      </c>
      <c r="N226" s="20">
        <f>$G226*M226</f>
        <v>392</v>
      </c>
      <c r="O226" s="20">
        <f>$I226*M226</f>
        <v>1</v>
      </c>
      <c r="P226" s="22"/>
      <c r="Q226" s="21">
        <v>0</v>
      </c>
      <c r="R226" s="20">
        <f>$G226*Q226</f>
        <v>0</v>
      </c>
      <c r="S226" s="20">
        <f>$I226*Q226</f>
        <v>0</v>
      </c>
      <c r="T226" s="22"/>
      <c r="U226" s="21">
        <v>0</v>
      </c>
      <c r="V226" s="20">
        <f>$G226*U226</f>
        <v>0</v>
      </c>
      <c r="W226" s="20">
        <f>$I226*U226</f>
        <v>0</v>
      </c>
      <c r="X226" s="19" t="s">
        <v>100</v>
      </c>
      <c r="Y226" s="21">
        <v>1</v>
      </c>
      <c r="Z226" s="20">
        <f>$G226*Y226</f>
        <v>392</v>
      </c>
      <c r="AA226" s="20">
        <f>$I226*Y226</f>
        <v>1</v>
      </c>
      <c r="AB226" s="19"/>
      <c r="AC226" s="21">
        <v>0</v>
      </c>
      <c r="AD226" s="20">
        <f>$G226*AC226</f>
        <v>0</v>
      </c>
      <c r="AE226" s="20">
        <f>$I226*AC226</f>
        <v>0</v>
      </c>
      <c r="AF226" s="19"/>
      <c r="AG226" s="21">
        <v>0</v>
      </c>
      <c r="AH226" s="20">
        <f>$G226*AG226</f>
        <v>0</v>
      </c>
      <c r="AI226" s="20">
        <f>$I226*AG226</f>
        <v>0</v>
      </c>
      <c r="AJ226" s="19">
        <v>0</v>
      </c>
      <c r="AK226" s="18">
        <f>IF(J226&gt;1,0,1)</f>
        <v>1</v>
      </c>
      <c r="AL226" s="17">
        <f>I226/G226</f>
        <v>2.5510204081632651E-3</v>
      </c>
    </row>
    <row r="227" spans="1:38">
      <c r="A227" s="18">
        <v>226</v>
      </c>
      <c r="B227" s="18" t="s">
        <v>654</v>
      </c>
      <c r="C227" s="18" t="s">
        <v>19</v>
      </c>
      <c r="D227" s="18" t="s">
        <v>19</v>
      </c>
      <c r="E227" s="18" t="s">
        <v>19</v>
      </c>
      <c r="F227" s="25">
        <v>0</v>
      </c>
      <c r="G227" s="24">
        <v>6</v>
      </c>
      <c r="H227" s="23">
        <v>2.131984781892627E-3</v>
      </c>
      <c r="I227" s="24">
        <v>0</v>
      </c>
      <c r="J227" s="23">
        <f>I227/$I$521*1000</f>
        <v>0</v>
      </c>
      <c r="K227" s="19">
        <v>0</v>
      </c>
      <c r="L227" s="19">
        <v>0</v>
      </c>
      <c r="M227" s="21">
        <v>0</v>
      </c>
      <c r="N227" s="20">
        <f>$G227*M227</f>
        <v>0</v>
      </c>
      <c r="O227" s="20">
        <f>$I227*M227</f>
        <v>0</v>
      </c>
      <c r="P227" s="22"/>
      <c r="Q227" s="21">
        <v>0</v>
      </c>
      <c r="R227" s="20">
        <f>$G227*Q227</f>
        <v>0</v>
      </c>
      <c r="S227" s="20">
        <f>$I227*Q227</f>
        <v>0</v>
      </c>
      <c r="T227" s="22"/>
      <c r="U227" s="21">
        <v>0</v>
      </c>
      <c r="V227" s="20">
        <f>$G227*U227</f>
        <v>0</v>
      </c>
      <c r="W227" s="20">
        <f>$I227*U227</f>
        <v>0</v>
      </c>
      <c r="X227" s="19">
        <v>0</v>
      </c>
      <c r="Y227" s="21">
        <v>0</v>
      </c>
      <c r="Z227" s="20">
        <f>$G227*Y227</f>
        <v>0</v>
      </c>
      <c r="AA227" s="20">
        <f>$I227*Y227</f>
        <v>0</v>
      </c>
      <c r="AB227" s="19"/>
      <c r="AC227" s="21">
        <v>0</v>
      </c>
      <c r="AD227" s="20">
        <f>$G227*AC227</f>
        <v>0</v>
      </c>
      <c r="AE227" s="20">
        <f>$I227*AC227</f>
        <v>0</v>
      </c>
      <c r="AF227" s="19"/>
      <c r="AG227" s="21">
        <v>0</v>
      </c>
      <c r="AH227" s="20">
        <f>$G227*AG227</f>
        <v>0</v>
      </c>
      <c r="AI227" s="20">
        <f>$I227*AG227</f>
        <v>0</v>
      </c>
      <c r="AJ227" s="19">
        <v>0</v>
      </c>
      <c r="AK227" s="18">
        <f>IF(J227&gt;1,0,1)</f>
        <v>1</v>
      </c>
      <c r="AL227" s="17">
        <f>I227/G227</f>
        <v>0</v>
      </c>
    </row>
    <row r="228" spans="1:38">
      <c r="A228" s="18">
        <v>227</v>
      </c>
      <c r="B228" s="18" t="s">
        <v>653</v>
      </c>
      <c r="C228" s="18" t="s">
        <v>652</v>
      </c>
      <c r="D228" s="18" t="s">
        <v>19</v>
      </c>
      <c r="E228" s="18" t="s">
        <v>19</v>
      </c>
      <c r="F228" s="25">
        <v>0.1561824172491254</v>
      </c>
      <c r="G228" s="24">
        <v>411</v>
      </c>
      <c r="H228" s="23">
        <v>0.14604095755964494</v>
      </c>
      <c r="I228" s="24">
        <v>7</v>
      </c>
      <c r="J228" s="23">
        <f>I228/$I$521*1000</f>
        <v>2.2809029769042279E-2</v>
      </c>
      <c r="K228" s="19" t="s">
        <v>633</v>
      </c>
      <c r="L228" s="19" t="s">
        <v>149</v>
      </c>
      <c r="M228" s="21">
        <v>1</v>
      </c>
      <c r="N228" s="20">
        <f>$G228*M228</f>
        <v>411</v>
      </c>
      <c r="O228" s="20">
        <f>$I228*M228</f>
        <v>7</v>
      </c>
      <c r="P228" s="22"/>
      <c r="Q228" s="21">
        <v>0</v>
      </c>
      <c r="R228" s="20">
        <f>$G228*Q228</f>
        <v>0</v>
      </c>
      <c r="S228" s="20">
        <f>$I228*Q228</f>
        <v>0</v>
      </c>
      <c r="T228" s="22"/>
      <c r="U228" s="21">
        <v>0</v>
      </c>
      <c r="V228" s="20">
        <f>$G228*U228</f>
        <v>0</v>
      </c>
      <c r="W228" s="20">
        <f>$I228*U228</f>
        <v>0</v>
      </c>
      <c r="X228" s="19" t="s">
        <v>100</v>
      </c>
      <c r="Y228" s="21">
        <v>1</v>
      </c>
      <c r="Z228" s="20">
        <f>$G228*Y228</f>
        <v>411</v>
      </c>
      <c r="AA228" s="20">
        <f>$I228*Y228</f>
        <v>7</v>
      </c>
      <c r="AB228" s="19"/>
      <c r="AC228" s="21">
        <v>0</v>
      </c>
      <c r="AD228" s="20">
        <f>$G228*AC228</f>
        <v>0</v>
      </c>
      <c r="AE228" s="20">
        <f>$I228*AC228</f>
        <v>0</v>
      </c>
      <c r="AF228" s="19"/>
      <c r="AG228" s="21">
        <v>0</v>
      </c>
      <c r="AH228" s="20">
        <f>$G228*AG228</f>
        <v>0</v>
      </c>
      <c r="AI228" s="20">
        <f>$I228*AG228</f>
        <v>0</v>
      </c>
      <c r="AJ228" s="19">
        <v>0</v>
      </c>
      <c r="AK228" s="18">
        <f>IF(J228&gt;1,0,1)</f>
        <v>1</v>
      </c>
      <c r="AL228" s="17">
        <f>I228/G228</f>
        <v>1.7031630170316302E-2</v>
      </c>
    </row>
    <row r="229" spans="1:38">
      <c r="A229" s="18">
        <v>228</v>
      </c>
      <c r="B229" s="18" t="s">
        <v>651</v>
      </c>
      <c r="C229" s="18" t="s">
        <v>19</v>
      </c>
      <c r="D229" s="18" t="s">
        <v>19</v>
      </c>
      <c r="E229" s="18" t="s">
        <v>19</v>
      </c>
      <c r="F229" s="25">
        <v>0</v>
      </c>
      <c r="G229" s="24">
        <v>39</v>
      </c>
      <c r="H229" s="23">
        <v>1.3857901082302074E-2</v>
      </c>
      <c r="I229" s="24">
        <v>0</v>
      </c>
      <c r="J229" s="23">
        <f>I229/$I$521*1000</f>
        <v>0</v>
      </c>
      <c r="K229" s="19">
        <v>0</v>
      </c>
      <c r="L229" s="19">
        <v>0</v>
      </c>
      <c r="M229" s="21">
        <v>0</v>
      </c>
      <c r="N229" s="20">
        <f>$G229*M229</f>
        <v>0</v>
      </c>
      <c r="O229" s="20">
        <f>$I229*M229</f>
        <v>0</v>
      </c>
      <c r="P229" s="22"/>
      <c r="Q229" s="21">
        <v>0</v>
      </c>
      <c r="R229" s="20">
        <f>$G229*Q229</f>
        <v>0</v>
      </c>
      <c r="S229" s="20">
        <f>$I229*Q229</f>
        <v>0</v>
      </c>
      <c r="T229" s="22"/>
      <c r="U229" s="21">
        <v>0</v>
      </c>
      <c r="V229" s="20">
        <f>$G229*U229</f>
        <v>0</v>
      </c>
      <c r="W229" s="20">
        <f>$I229*U229</f>
        <v>0</v>
      </c>
      <c r="X229" s="19">
        <v>0</v>
      </c>
      <c r="Y229" s="21">
        <v>0</v>
      </c>
      <c r="Z229" s="20">
        <f>$G229*Y229</f>
        <v>0</v>
      </c>
      <c r="AA229" s="20">
        <f>$I229*Y229</f>
        <v>0</v>
      </c>
      <c r="AB229" s="19"/>
      <c r="AC229" s="21">
        <v>0</v>
      </c>
      <c r="AD229" s="20">
        <f>$G229*AC229</f>
        <v>0</v>
      </c>
      <c r="AE229" s="20">
        <f>$I229*AC229</f>
        <v>0</v>
      </c>
      <c r="AF229" s="19"/>
      <c r="AG229" s="21">
        <v>0</v>
      </c>
      <c r="AH229" s="20">
        <f>$G229*AG229</f>
        <v>0</v>
      </c>
      <c r="AI229" s="20">
        <f>$I229*AG229</f>
        <v>0</v>
      </c>
      <c r="AJ229" s="19">
        <v>0</v>
      </c>
      <c r="AK229" s="18">
        <f>IF(J229&gt;1,0,1)</f>
        <v>1</v>
      </c>
      <c r="AL229" s="17">
        <f>I229/G229</f>
        <v>0</v>
      </c>
    </row>
    <row r="230" spans="1:38">
      <c r="A230" s="18">
        <v>229</v>
      </c>
      <c r="B230" s="18" t="s">
        <v>650</v>
      </c>
      <c r="C230" s="18" t="s">
        <v>19</v>
      </c>
      <c r="D230" s="18" t="s">
        <v>19</v>
      </c>
      <c r="E230" s="18" t="s">
        <v>19</v>
      </c>
      <c r="F230" s="25">
        <v>0</v>
      </c>
      <c r="G230" s="24">
        <v>183</v>
      </c>
      <c r="H230" s="23">
        <v>6.5025535847725122E-2</v>
      </c>
      <c r="I230" s="24">
        <v>0</v>
      </c>
      <c r="J230" s="23">
        <f>I230/$I$521*1000</f>
        <v>0</v>
      </c>
      <c r="K230" s="19">
        <v>0</v>
      </c>
      <c r="L230" s="19">
        <v>0</v>
      </c>
      <c r="M230" s="21">
        <v>0</v>
      </c>
      <c r="N230" s="20">
        <f>$G230*M230</f>
        <v>0</v>
      </c>
      <c r="O230" s="20">
        <f>$I230*M230</f>
        <v>0</v>
      </c>
      <c r="P230" s="22"/>
      <c r="Q230" s="21">
        <v>0</v>
      </c>
      <c r="R230" s="20">
        <f>$G230*Q230</f>
        <v>0</v>
      </c>
      <c r="S230" s="20">
        <f>$I230*Q230</f>
        <v>0</v>
      </c>
      <c r="T230" s="22"/>
      <c r="U230" s="21">
        <v>0</v>
      </c>
      <c r="V230" s="20">
        <f>$G230*U230</f>
        <v>0</v>
      </c>
      <c r="W230" s="20">
        <f>$I230*U230</f>
        <v>0</v>
      </c>
      <c r="X230" s="19">
        <v>0</v>
      </c>
      <c r="Y230" s="21">
        <v>0</v>
      </c>
      <c r="Z230" s="20">
        <f>$G230*Y230</f>
        <v>0</v>
      </c>
      <c r="AA230" s="20">
        <f>$I230*Y230</f>
        <v>0</v>
      </c>
      <c r="AB230" s="19"/>
      <c r="AC230" s="21">
        <v>0</v>
      </c>
      <c r="AD230" s="20">
        <f>$G230*AC230</f>
        <v>0</v>
      </c>
      <c r="AE230" s="20">
        <f>$I230*AC230</f>
        <v>0</v>
      </c>
      <c r="AF230" s="19"/>
      <c r="AG230" s="21">
        <v>0</v>
      </c>
      <c r="AH230" s="20">
        <f>$G230*AG230</f>
        <v>0</v>
      </c>
      <c r="AI230" s="20">
        <f>$I230*AG230</f>
        <v>0</v>
      </c>
      <c r="AJ230" s="19">
        <v>0</v>
      </c>
      <c r="AK230" s="18">
        <f>IF(J230&gt;1,0,1)</f>
        <v>1</v>
      </c>
      <c r="AL230" s="17">
        <f>I230/G230</f>
        <v>0</v>
      </c>
    </row>
    <row r="231" spans="1:38">
      <c r="A231" s="18">
        <v>230</v>
      </c>
      <c r="B231" s="18" t="s">
        <v>649</v>
      </c>
      <c r="C231" s="18" t="s">
        <v>648</v>
      </c>
      <c r="D231" s="18" t="s">
        <v>19</v>
      </c>
      <c r="E231" s="18" t="s">
        <v>19</v>
      </c>
      <c r="F231" s="25">
        <v>0.41981785688111284</v>
      </c>
      <c r="G231" s="24">
        <v>2228</v>
      </c>
      <c r="H231" s="23">
        <v>0.7916770156761288</v>
      </c>
      <c r="I231" s="24">
        <v>102</v>
      </c>
      <c r="J231" s="23">
        <f>I231/$I$521*1000</f>
        <v>0.33236014806318753</v>
      </c>
      <c r="K231" s="19" t="s">
        <v>633</v>
      </c>
      <c r="L231" s="19" t="s">
        <v>419</v>
      </c>
      <c r="M231" s="21">
        <v>1</v>
      </c>
      <c r="N231" s="20">
        <f>$G231*M231</f>
        <v>2228</v>
      </c>
      <c r="O231" s="20">
        <f>$I231*M231</f>
        <v>102</v>
      </c>
      <c r="P231" s="22"/>
      <c r="Q231" s="21">
        <v>0</v>
      </c>
      <c r="R231" s="20">
        <f>$G231*Q231</f>
        <v>0</v>
      </c>
      <c r="S231" s="20">
        <f>$I231*Q231</f>
        <v>0</v>
      </c>
      <c r="T231" s="22"/>
      <c r="U231" s="21">
        <v>0</v>
      </c>
      <c r="V231" s="20">
        <f>$G231*U231</f>
        <v>0</v>
      </c>
      <c r="W231" s="20">
        <f>$I231*U231</f>
        <v>0</v>
      </c>
      <c r="X231" s="19" t="s">
        <v>419</v>
      </c>
      <c r="Y231" s="21">
        <v>1</v>
      </c>
      <c r="Z231" s="20">
        <f>$G231*Y231</f>
        <v>2228</v>
      </c>
      <c r="AA231" s="20">
        <f>$I231*Y231</f>
        <v>102</v>
      </c>
      <c r="AB231" s="19"/>
      <c r="AC231" s="21">
        <v>0</v>
      </c>
      <c r="AD231" s="20">
        <f>$G231*AC231</f>
        <v>0</v>
      </c>
      <c r="AE231" s="20">
        <f>$I231*AC231</f>
        <v>0</v>
      </c>
      <c r="AF231" s="19"/>
      <c r="AG231" s="21">
        <v>0</v>
      </c>
      <c r="AH231" s="20">
        <f>$G231*AG231</f>
        <v>0</v>
      </c>
      <c r="AI231" s="20">
        <f>$I231*AG231</f>
        <v>0</v>
      </c>
      <c r="AJ231" s="19" t="s">
        <v>647</v>
      </c>
      <c r="AK231" s="18">
        <f>IF(J231&gt;1,0,1)</f>
        <v>1</v>
      </c>
      <c r="AL231" s="17">
        <f>I231/G231</f>
        <v>4.5780969479353679E-2</v>
      </c>
    </row>
    <row r="232" spans="1:38">
      <c r="A232" s="18">
        <v>231</v>
      </c>
      <c r="B232" s="18" t="s">
        <v>646</v>
      </c>
      <c r="C232" s="18" t="s">
        <v>645</v>
      </c>
      <c r="D232" s="18" t="s">
        <v>19</v>
      </c>
      <c r="E232" s="18" t="s">
        <v>19</v>
      </c>
      <c r="F232" s="25">
        <v>8.7892706740379564E-2</v>
      </c>
      <c r="G232" s="24">
        <v>1878</v>
      </c>
      <c r="H232" s="23">
        <v>0.66731123673239223</v>
      </c>
      <c r="I232" s="24">
        <v>18</v>
      </c>
      <c r="J232" s="23">
        <f>I232/$I$521*1000</f>
        <v>5.8651790834680147E-2</v>
      </c>
      <c r="K232" s="19" t="s">
        <v>633</v>
      </c>
      <c r="L232" s="19" t="s">
        <v>419</v>
      </c>
      <c r="M232" s="21">
        <v>1</v>
      </c>
      <c r="N232" s="20">
        <f>$G232*M232</f>
        <v>1878</v>
      </c>
      <c r="O232" s="20">
        <f>$I232*M232</f>
        <v>18</v>
      </c>
      <c r="P232" s="22"/>
      <c r="Q232" s="21">
        <v>0</v>
      </c>
      <c r="R232" s="20">
        <f>$G232*Q232</f>
        <v>0</v>
      </c>
      <c r="S232" s="20">
        <f>$I232*Q232</f>
        <v>0</v>
      </c>
      <c r="T232" s="22"/>
      <c r="U232" s="21">
        <v>0</v>
      </c>
      <c r="V232" s="20">
        <f>$G232*U232</f>
        <v>0</v>
      </c>
      <c r="W232" s="20">
        <f>$I232*U232</f>
        <v>0</v>
      </c>
      <c r="X232" s="19" t="s">
        <v>419</v>
      </c>
      <c r="Y232" s="21">
        <v>1</v>
      </c>
      <c r="Z232" s="20">
        <f>$G232*Y232</f>
        <v>1878</v>
      </c>
      <c r="AA232" s="20">
        <f>$I232*Y232</f>
        <v>18</v>
      </c>
      <c r="AB232" s="19"/>
      <c r="AC232" s="21">
        <v>0</v>
      </c>
      <c r="AD232" s="20">
        <f>$G232*AC232</f>
        <v>0</v>
      </c>
      <c r="AE232" s="20">
        <f>$I232*AC232</f>
        <v>0</v>
      </c>
      <c r="AF232" s="19"/>
      <c r="AG232" s="21">
        <v>0</v>
      </c>
      <c r="AH232" s="20">
        <f>$G232*AG232</f>
        <v>0</v>
      </c>
      <c r="AI232" s="20">
        <f>$I232*AG232</f>
        <v>0</v>
      </c>
      <c r="AJ232" s="19">
        <v>0</v>
      </c>
      <c r="AK232" s="18">
        <f>IF(J232&gt;1,0,1)</f>
        <v>1</v>
      </c>
      <c r="AL232" s="17">
        <f>I232/G232</f>
        <v>9.5846645367412137E-3</v>
      </c>
    </row>
    <row r="233" spans="1:38">
      <c r="A233" s="18">
        <v>232</v>
      </c>
      <c r="B233" s="18" t="s">
        <v>644</v>
      </c>
      <c r="C233" s="18" t="s">
        <v>643</v>
      </c>
      <c r="D233" s="18" t="s">
        <v>19</v>
      </c>
      <c r="E233" s="18" t="s">
        <v>19</v>
      </c>
      <c r="F233" s="25">
        <v>0.54852058853773689</v>
      </c>
      <c r="G233" s="24">
        <v>1304</v>
      </c>
      <c r="H233" s="23">
        <v>0.46335135926466425</v>
      </c>
      <c r="I233" s="24">
        <v>78</v>
      </c>
      <c r="J233" s="23">
        <f>I233/$I$521*1000</f>
        <v>0.25415776028361398</v>
      </c>
      <c r="K233" s="19" t="s">
        <v>633</v>
      </c>
      <c r="L233" s="19" t="s">
        <v>419</v>
      </c>
      <c r="M233" s="21">
        <v>1</v>
      </c>
      <c r="N233" s="20">
        <f>$G233*M233</f>
        <v>1304</v>
      </c>
      <c r="O233" s="20">
        <f>$I233*M233</f>
        <v>78</v>
      </c>
      <c r="P233" s="22"/>
      <c r="Q233" s="21">
        <v>0</v>
      </c>
      <c r="R233" s="20">
        <f>$G233*Q233</f>
        <v>0</v>
      </c>
      <c r="S233" s="20">
        <f>$I233*Q233</f>
        <v>0</v>
      </c>
      <c r="T233" s="22"/>
      <c r="U233" s="21">
        <v>0</v>
      </c>
      <c r="V233" s="20">
        <f>$G233*U233</f>
        <v>0</v>
      </c>
      <c r="W233" s="20">
        <f>$I233*U233</f>
        <v>0</v>
      </c>
      <c r="X233" s="19" t="s">
        <v>419</v>
      </c>
      <c r="Y233" s="21">
        <v>1</v>
      </c>
      <c r="Z233" s="20">
        <f>$G233*Y233</f>
        <v>1304</v>
      </c>
      <c r="AA233" s="20">
        <f>$I233*Y233</f>
        <v>78</v>
      </c>
      <c r="AB233" s="19"/>
      <c r="AC233" s="21">
        <v>0</v>
      </c>
      <c r="AD233" s="20">
        <f>$G233*AC233</f>
        <v>0</v>
      </c>
      <c r="AE233" s="20">
        <f>$I233*AC233</f>
        <v>0</v>
      </c>
      <c r="AF233" s="19"/>
      <c r="AG233" s="21">
        <v>0</v>
      </c>
      <c r="AH233" s="20">
        <f>$G233*AG233</f>
        <v>0</v>
      </c>
      <c r="AI233" s="20">
        <f>$I233*AG233</f>
        <v>0</v>
      </c>
      <c r="AJ233" s="19">
        <v>0</v>
      </c>
      <c r="AK233" s="18">
        <f>IF(J233&gt;1,0,1)</f>
        <v>1</v>
      </c>
      <c r="AL233" s="17">
        <f>I233/G233</f>
        <v>5.98159509202454E-2</v>
      </c>
    </row>
    <row r="234" spans="1:38">
      <c r="A234" s="18">
        <v>233</v>
      </c>
      <c r="B234" s="18" t="s">
        <v>642</v>
      </c>
      <c r="C234" s="18" t="s">
        <v>19</v>
      </c>
      <c r="D234" s="18" t="s">
        <v>19</v>
      </c>
      <c r="E234" s="18" t="s">
        <v>19</v>
      </c>
      <c r="F234" s="25">
        <v>0</v>
      </c>
      <c r="G234" s="24">
        <v>1099</v>
      </c>
      <c r="H234" s="23">
        <v>0.39050854588333284</v>
      </c>
      <c r="I234" s="24">
        <v>0</v>
      </c>
      <c r="J234" s="23">
        <f>I234/$I$521*1000</f>
        <v>0</v>
      </c>
      <c r="K234" s="19">
        <v>0</v>
      </c>
      <c r="L234" s="19">
        <v>0</v>
      </c>
      <c r="M234" s="21">
        <v>0</v>
      </c>
      <c r="N234" s="20">
        <f>$G234*M234</f>
        <v>0</v>
      </c>
      <c r="O234" s="20">
        <f>$I234*M234</f>
        <v>0</v>
      </c>
      <c r="P234" s="22"/>
      <c r="Q234" s="21">
        <v>0</v>
      </c>
      <c r="R234" s="20">
        <f>$G234*Q234</f>
        <v>0</v>
      </c>
      <c r="S234" s="20">
        <f>$I234*Q234</f>
        <v>0</v>
      </c>
      <c r="T234" s="22"/>
      <c r="U234" s="21">
        <v>0</v>
      </c>
      <c r="V234" s="20">
        <f>$G234*U234</f>
        <v>0</v>
      </c>
      <c r="W234" s="20">
        <f>$I234*U234</f>
        <v>0</v>
      </c>
      <c r="X234" s="19">
        <v>0</v>
      </c>
      <c r="Y234" s="21">
        <v>0</v>
      </c>
      <c r="Z234" s="20">
        <f>$G234*Y234</f>
        <v>0</v>
      </c>
      <c r="AA234" s="20">
        <f>$I234*Y234</f>
        <v>0</v>
      </c>
      <c r="AB234" s="19"/>
      <c r="AC234" s="21">
        <v>0</v>
      </c>
      <c r="AD234" s="20">
        <f>$G234*AC234</f>
        <v>0</v>
      </c>
      <c r="AE234" s="20">
        <f>$I234*AC234</f>
        <v>0</v>
      </c>
      <c r="AF234" s="19"/>
      <c r="AG234" s="21">
        <v>0</v>
      </c>
      <c r="AH234" s="20">
        <f>$G234*AG234</f>
        <v>0</v>
      </c>
      <c r="AI234" s="20">
        <f>$I234*AG234</f>
        <v>0</v>
      </c>
      <c r="AJ234" s="19">
        <v>0</v>
      </c>
      <c r="AK234" s="18">
        <f>IF(J234&gt;1,0,1)</f>
        <v>1</v>
      </c>
      <c r="AL234" s="17">
        <f>I234/G234</f>
        <v>0</v>
      </c>
    </row>
    <row r="235" spans="1:38">
      <c r="A235" s="18">
        <v>234</v>
      </c>
      <c r="B235" s="18" t="s">
        <v>641</v>
      </c>
      <c r="C235" s="18" t="s">
        <v>640</v>
      </c>
      <c r="D235" s="18" t="s">
        <v>19</v>
      </c>
      <c r="E235" s="18" t="s">
        <v>19</v>
      </c>
      <c r="F235" s="25">
        <v>1.0178945251043099</v>
      </c>
      <c r="G235" s="24">
        <v>1009</v>
      </c>
      <c r="H235" s="23">
        <v>0.35852877415494344</v>
      </c>
      <c r="I235" s="24">
        <v>112</v>
      </c>
      <c r="J235" s="23">
        <f>I235/$I$521*1000</f>
        <v>0.36494447630467647</v>
      </c>
      <c r="K235" s="19" t="s">
        <v>633</v>
      </c>
      <c r="L235" s="19" t="s">
        <v>419</v>
      </c>
      <c r="M235" s="21">
        <v>1</v>
      </c>
      <c r="N235" s="20">
        <f>$G235*M235</f>
        <v>1009</v>
      </c>
      <c r="O235" s="20">
        <f>$I235*M235</f>
        <v>112</v>
      </c>
      <c r="P235" s="22"/>
      <c r="Q235" s="21">
        <v>0</v>
      </c>
      <c r="R235" s="20">
        <f>$G235*Q235</f>
        <v>0</v>
      </c>
      <c r="S235" s="20">
        <f>$I235*Q235</f>
        <v>0</v>
      </c>
      <c r="T235" s="22"/>
      <c r="U235" s="21">
        <v>0</v>
      </c>
      <c r="V235" s="20">
        <f>$G235*U235</f>
        <v>0</v>
      </c>
      <c r="W235" s="20">
        <f>$I235*U235</f>
        <v>0</v>
      </c>
      <c r="X235" s="19" t="s">
        <v>419</v>
      </c>
      <c r="Y235" s="21">
        <v>1</v>
      </c>
      <c r="Z235" s="20">
        <f>$G235*Y235</f>
        <v>1009</v>
      </c>
      <c r="AA235" s="20">
        <f>$I235*Y235</f>
        <v>112</v>
      </c>
      <c r="AB235" s="19"/>
      <c r="AC235" s="21">
        <v>0</v>
      </c>
      <c r="AD235" s="20">
        <f>$G235*AC235</f>
        <v>0</v>
      </c>
      <c r="AE235" s="20">
        <f>$I235*AC235</f>
        <v>0</v>
      </c>
      <c r="AF235" s="19"/>
      <c r="AG235" s="21">
        <v>0</v>
      </c>
      <c r="AH235" s="20">
        <f>$G235*AG235</f>
        <v>0</v>
      </c>
      <c r="AI235" s="20">
        <f>$I235*AG235</f>
        <v>0</v>
      </c>
      <c r="AJ235" s="19">
        <v>0</v>
      </c>
      <c r="AK235" s="18">
        <f>IF(J235&gt;1,0,1)</f>
        <v>1</v>
      </c>
      <c r="AL235" s="17">
        <f>I235/G235</f>
        <v>0.1110009910802775</v>
      </c>
    </row>
    <row r="236" spans="1:38">
      <c r="A236" s="18">
        <v>235</v>
      </c>
      <c r="B236" s="18" t="s">
        <v>639</v>
      </c>
      <c r="C236" s="18" t="s">
        <v>638</v>
      </c>
      <c r="D236" s="18" t="s">
        <v>19</v>
      </c>
      <c r="E236" s="18" t="s">
        <v>19</v>
      </c>
      <c r="F236" s="25">
        <v>0.79257900344969179</v>
      </c>
      <c r="G236" s="24">
        <v>2314</v>
      </c>
      <c r="H236" s="23">
        <v>0.82223546421658977</v>
      </c>
      <c r="I236" s="24">
        <v>200</v>
      </c>
      <c r="J236" s="23">
        <f>I236/$I$521*1000</f>
        <v>0.65168656482977949</v>
      </c>
      <c r="K236" s="19" t="s">
        <v>559</v>
      </c>
      <c r="L236" s="19" t="s">
        <v>101</v>
      </c>
      <c r="M236" s="21">
        <v>1</v>
      </c>
      <c r="N236" s="20">
        <f>$G236*M236</f>
        <v>2314</v>
      </c>
      <c r="O236" s="20">
        <f>$I236*M236</f>
        <v>200</v>
      </c>
      <c r="P236" s="22"/>
      <c r="Q236" s="21">
        <v>0</v>
      </c>
      <c r="R236" s="20">
        <f>$G236*Q236</f>
        <v>0</v>
      </c>
      <c r="S236" s="20">
        <f>$I236*Q236</f>
        <v>0</v>
      </c>
      <c r="T236" s="22"/>
      <c r="U236" s="21">
        <v>0</v>
      </c>
      <c r="V236" s="20">
        <f>$G236*U236</f>
        <v>0</v>
      </c>
      <c r="W236" s="20">
        <f>$I236*U236</f>
        <v>0</v>
      </c>
      <c r="X236" s="19" t="s">
        <v>100</v>
      </c>
      <c r="Y236" s="21">
        <v>1</v>
      </c>
      <c r="Z236" s="20">
        <f>$G236*Y236</f>
        <v>2314</v>
      </c>
      <c r="AA236" s="20">
        <f>$I236*Y236</f>
        <v>200</v>
      </c>
      <c r="AB236" s="19"/>
      <c r="AC236" s="21">
        <v>0</v>
      </c>
      <c r="AD236" s="20">
        <f>$G236*AC236</f>
        <v>0</v>
      </c>
      <c r="AE236" s="20">
        <f>$I236*AC236</f>
        <v>0</v>
      </c>
      <c r="AF236" s="19"/>
      <c r="AG236" s="21">
        <v>0</v>
      </c>
      <c r="AH236" s="20">
        <f>$G236*AG236</f>
        <v>0</v>
      </c>
      <c r="AI236" s="20">
        <f>$I236*AG236</f>
        <v>0</v>
      </c>
      <c r="AJ236" s="19">
        <v>0</v>
      </c>
      <c r="AK236" s="18">
        <f>IF(J236&gt;1,0,1)</f>
        <v>1</v>
      </c>
      <c r="AL236" s="17">
        <f>I236/G236</f>
        <v>8.6430423509075191E-2</v>
      </c>
    </row>
    <row r="237" spans="1:38">
      <c r="A237" s="18">
        <v>236</v>
      </c>
      <c r="B237" s="18" t="s">
        <v>637</v>
      </c>
      <c r="C237" s="18" t="s">
        <v>636</v>
      </c>
      <c r="D237" s="18" t="s">
        <v>19</v>
      </c>
      <c r="E237" s="18" t="s">
        <v>19</v>
      </c>
      <c r="F237" s="25">
        <v>6.559470007090798E-2</v>
      </c>
      <c r="G237" s="24">
        <v>699</v>
      </c>
      <c r="H237" s="23">
        <v>0.24837622709049104</v>
      </c>
      <c r="I237" s="24">
        <v>5</v>
      </c>
      <c r="J237" s="23">
        <f>I237/$I$521*1000</f>
        <v>1.6292164120744485E-2</v>
      </c>
      <c r="K237" s="19" t="s">
        <v>562</v>
      </c>
      <c r="L237" s="19" t="s">
        <v>419</v>
      </c>
      <c r="M237" s="21">
        <v>1</v>
      </c>
      <c r="N237" s="20">
        <f>$G237*M237</f>
        <v>699</v>
      </c>
      <c r="O237" s="20">
        <f>$I237*M237</f>
        <v>5</v>
      </c>
      <c r="P237" s="22"/>
      <c r="Q237" s="21">
        <v>0</v>
      </c>
      <c r="R237" s="20">
        <f>$G237*Q237</f>
        <v>0</v>
      </c>
      <c r="S237" s="20">
        <f>$I237*Q237</f>
        <v>0</v>
      </c>
      <c r="T237" s="22"/>
      <c r="U237" s="21">
        <v>0</v>
      </c>
      <c r="V237" s="20">
        <f>$G237*U237</f>
        <v>0</v>
      </c>
      <c r="W237" s="20">
        <f>$I237*U237</f>
        <v>0</v>
      </c>
      <c r="X237" s="19" t="s">
        <v>419</v>
      </c>
      <c r="Y237" s="21">
        <v>1</v>
      </c>
      <c r="Z237" s="20">
        <f>$G237*Y237</f>
        <v>699</v>
      </c>
      <c r="AA237" s="20">
        <f>$I237*Y237</f>
        <v>5</v>
      </c>
      <c r="AB237" s="19"/>
      <c r="AC237" s="21">
        <v>0</v>
      </c>
      <c r="AD237" s="20">
        <f>$G237*AC237</f>
        <v>0</v>
      </c>
      <c r="AE237" s="20">
        <f>$I237*AC237</f>
        <v>0</v>
      </c>
      <c r="AF237" s="19"/>
      <c r="AG237" s="21">
        <v>0</v>
      </c>
      <c r="AH237" s="20">
        <f>$G237*AG237</f>
        <v>0</v>
      </c>
      <c r="AI237" s="20">
        <f>$I237*AG237</f>
        <v>0</v>
      </c>
      <c r="AJ237" s="19">
        <v>0</v>
      </c>
      <c r="AK237" s="18">
        <f>IF(J237&gt;1,0,1)</f>
        <v>1</v>
      </c>
      <c r="AL237" s="17">
        <f>I237/G237</f>
        <v>7.1530758226037196E-3</v>
      </c>
    </row>
    <row r="238" spans="1:38">
      <c r="A238" s="18">
        <v>237</v>
      </c>
      <c r="B238" s="18" t="s">
        <v>635</v>
      </c>
      <c r="C238" s="18" t="s">
        <v>634</v>
      </c>
      <c r="D238" s="18" t="s">
        <v>19</v>
      </c>
      <c r="E238" s="18" t="s">
        <v>19</v>
      </c>
      <c r="F238" s="25">
        <v>0.33072632711161404</v>
      </c>
      <c r="G238" s="24">
        <v>305</v>
      </c>
      <c r="H238" s="23">
        <v>0.10837589307954186</v>
      </c>
      <c r="I238" s="24">
        <v>11</v>
      </c>
      <c r="J238" s="23">
        <f>I238/$I$521*1000</f>
        <v>3.5842761065637871E-2</v>
      </c>
      <c r="K238" s="19" t="s">
        <v>633</v>
      </c>
      <c r="L238" s="19" t="s">
        <v>419</v>
      </c>
      <c r="M238" s="21">
        <v>1</v>
      </c>
      <c r="N238" s="20">
        <f>$G238*M238</f>
        <v>305</v>
      </c>
      <c r="O238" s="20">
        <f>$I238*M238</f>
        <v>11</v>
      </c>
      <c r="P238" s="22"/>
      <c r="Q238" s="21">
        <v>0</v>
      </c>
      <c r="R238" s="20">
        <f>$G238*Q238</f>
        <v>0</v>
      </c>
      <c r="S238" s="20">
        <f>$I238*Q238</f>
        <v>0</v>
      </c>
      <c r="T238" s="22"/>
      <c r="U238" s="21">
        <v>0</v>
      </c>
      <c r="V238" s="20">
        <f>$G238*U238</f>
        <v>0</v>
      </c>
      <c r="W238" s="20">
        <f>$I238*U238</f>
        <v>0</v>
      </c>
      <c r="X238" s="19" t="s">
        <v>419</v>
      </c>
      <c r="Y238" s="21">
        <v>1</v>
      </c>
      <c r="Z238" s="20">
        <f>$G238*Y238</f>
        <v>305</v>
      </c>
      <c r="AA238" s="20">
        <f>$I238*Y238</f>
        <v>11</v>
      </c>
      <c r="AB238" s="19"/>
      <c r="AC238" s="21">
        <v>0</v>
      </c>
      <c r="AD238" s="20">
        <f>$G238*AC238</f>
        <v>0</v>
      </c>
      <c r="AE238" s="20">
        <f>$I238*AC238</f>
        <v>0</v>
      </c>
      <c r="AF238" s="19"/>
      <c r="AG238" s="21">
        <v>0</v>
      </c>
      <c r="AH238" s="20">
        <f>$G238*AG238</f>
        <v>0</v>
      </c>
      <c r="AI238" s="20">
        <f>$I238*AG238</f>
        <v>0</v>
      </c>
      <c r="AJ238" s="19">
        <v>0</v>
      </c>
      <c r="AK238" s="18">
        <f>IF(J238&gt;1,0,1)</f>
        <v>1</v>
      </c>
      <c r="AL238" s="17">
        <f>I238/G238</f>
        <v>3.6065573770491806E-2</v>
      </c>
    </row>
    <row r="239" spans="1:38">
      <c r="A239" s="18">
        <v>238</v>
      </c>
      <c r="B239" s="18" t="s">
        <v>632</v>
      </c>
      <c r="C239" s="18" t="s">
        <v>19</v>
      </c>
      <c r="D239" s="18" t="s">
        <v>19</v>
      </c>
      <c r="E239" s="18" t="s">
        <v>19</v>
      </c>
      <c r="F239" s="25">
        <v>0</v>
      </c>
      <c r="G239" s="24">
        <v>52</v>
      </c>
      <c r="H239" s="23">
        <v>1.8477201443069434E-2</v>
      </c>
      <c r="I239" s="24">
        <v>0</v>
      </c>
      <c r="J239" s="23">
        <f>I239/$I$521*1000</f>
        <v>0</v>
      </c>
      <c r="K239" s="19">
        <v>0</v>
      </c>
      <c r="L239" s="19">
        <v>0</v>
      </c>
      <c r="M239" s="21">
        <v>0</v>
      </c>
      <c r="N239" s="20">
        <f>$G239*M239</f>
        <v>0</v>
      </c>
      <c r="O239" s="20">
        <f>$I239*M239</f>
        <v>0</v>
      </c>
      <c r="P239" s="22"/>
      <c r="Q239" s="21">
        <v>0</v>
      </c>
      <c r="R239" s="20">
        <f>$G239*Q239</f>
        <v>0</v>
      </c>
      <c r="S239" s="20">
        <f>$I239*Q239</f>
        <v>0</v>
      </c>
      <c r="T239" s="22"/>
      <c r="U239" s="21">
        <v>0</v>
      </c>
      <c r="V239" s="20">
        <f>$G239*U239</f>
        <v>0</v>
      </c>
      <c r="W239" s="20">
        <f>$I239*U239</f>
        <v>0</v>
      </c>
      <c r="X239" s="19">
        <v>0</v>
      </c>
      <c r="Y239" s="21">
        <v>0</v>
      </c>
      <c r="Z239" s="20">
        <f>$G239*Y239</f>
        <v>0</v>
      </c>
      <c r="AA239" s="20">
        <f>$I239*Y239</f>
        <v>0</v>
      </c>
      <c r="AB239" s="19"/>
      <c r="AC239" s="21">
        <v>0</v>
      </c>
      <c r="AD239" s="20">
        <f>$G239*AC239</f>
        <v>0</v>
      </c>
      <c r="AE239" s="20">
        <f>$I239*AC239</f>
        <v>0</v>
      </c>
      <c r="AF239" s="19"/>
      <c r="AG239" s="21">
        <v>0</v>
      </c>
      <c r="AH239" s="20">
        <f>$G239*AG239</f>
        <v>0</v>
      </c>
      <c r="AI239" s="20">
        <f>$I239*AG239</f>
        <v>0</v>
      </c>
      <c r="AJ239" s="19">
        <v>0</v>
      </c>
      <c r="AK239" s="18">
        <f>IF(J239&gt;1,0,1)</f>
        <v>1</v>
      </c>
      <c r="AL239" s="17">
        <f>I239/G239</f>
        <v>0</v>
      </c>
    </row>
    <row r="240" spans="1:38">
      <c r="A240" s="18">
        <v>239</v>
      </c>
      <c r="B240" s="18" t="s">
        <v>631</v>
      </c>
      <c r="C240" s="18" t="s">
        <v>630</v>
      </c>
      <c r="D240" s="18" t="s">
        <v>19</v>
      </c>
      <c r="E240" s="18" t="s">
        <v>19</v>
      </c>
      <c r="F240" s="25">
        <v>1.4672222511860697</v>
      </c>
      <c r="G240" s="24">
        <v>75</v>
      </c>
      <c r="H240" s="23">
        <v>2.6649809773657836E-2</v>
      </c>
      <c r="I240" s="24">
        <v>12</v>
      </c>
      <c r="J240" s="23">
        <f>I240/$I$521*1000</f>
        <v>3.9101193889786771E-2</v>
      </c>
      <c r="K240" s="19" t="s">
        <v>163</v>
      </c>
      <c r="L240" s="19" t="s">
        <v>101</v>
      </c>
      <c r="M240" s="21">
        <v>1</v>
      </c>
      <c r="N240" s="20">
        <f>$G240*M240</f>
        <v>75</v>
      </c>
      <c r="O240" s="20">
        <f>$I240*M240</f>
        <v>12</v>
      </c>
      <c r="P240" s="22"/>
      <c r="Q240" s="21">
        <v>0</v>
      </c>
      <c r="R240" s="20">
        <f>$G240*Q240</f>
        <v>0</v>
      </c>
      <c r="S240" s="20">
        <f>$I240*Q240</f>
        <v>0</v>
      </c>
      <c r="T240" s="22"/>
      <c r="U240" s="21">
        <v>0</v>
      </c>
      <c r="V240" s="20">
        <f>$G240*U240</f>
        <v>0</v>
      </c>
      <c r="W240" s="20">
        <f>$I240*U240</f>
        <v>0</v>
      </c>
      <c r="X240" s="19" t="s">
        <v>100</v>
      </c>
      <c r="Y240" s="21">
        <v>1</v>
      </c>
      <c r="Z240" s="20">
        <f>$G240*Y240</f>
        <v>75</v>
      </c>
      <c r="AA240" s="20">
        <f>$I240*Y240</f>
        <v>12</v>
      </c>
      <c r="AB240" s="19"/>
      <c r="AC240" s="21">
        <v>0</v>
      </c>
      <c r="AD240" s="20">
        <f>$G240*AC240</f>
        <v>0</v>
      </c>
      <c r="AE240" s="20">
        <f>$I240*AC240</f>
        <v>0</v>
      </c>
      <c r="AF240" s="19"/>
      <c r="AG240" s="21">
        <v>0</v>
      </c>
      <c r="AH240" s="20">
        <f>$G240*AG240</f>
        <v>0</v>
      </c>
      <c r="AI240" s="20">
        <f>$I240*AG240</f>
        <v>0</v>
      </c>
      <c r="AJ240" s="19">
        <v>0</v>
      </c>
      <c r="AK240" s="18">
        <f>IF(J240&gt;1,0,1)</f>
        <v>1</v>
      </c>
      <c r="AL240" s="17">
        <f>I240/G240</f>
        <v>0.16</v>
      </c>
    </row>
    <row r="241" spans="1:38">
      <c r="A241" s="18">
        <v>240</v>
      </c>
      <c r="B241" s="18" t="s">
        <v>629</v>
      </c>
      <c r="C241" s="18" t="s">
        <v>628</v>
      </c>
      <c r="D241" s="18" t="s">
        <v>19</v>
      </c>
      <c r="E241" s="18" t="s">
        <v>19</v>
      </c>
      <c r="F241" s="25">
        <v>0.39300596013912575</v>
      </c>
      <c r="G241" s="24">
        <v>490</v>
      </c>
      <c r="H241" s="23">
        <v>0.17411209052123119</v>
      </c>
      <c r="I241" s="24">
        <v>21</v>
      </c>
      <c r="J241" s="23">
        <f>I241/$I$521*1000</f>
        <v>6.8427089307126834E-2</v>
      </c>
      <c r="K241" s="19" t="s">
        <v>562</v>
      </c>
      <c r="L241" s="19" t="s">
        <v>149</v>
      </c>
      <c r="M241" s="21">
        <v>1</v>
      </c>
      <c r="N241" s="20">
        <f>$G241*M241</f>
        <v>490</v>
      </c>
      <c r="O241" s="20">
        <f>$I241*M241</f>
        <v>21</v>
      </c>
      <c r="P241" s="22"/>
      <c r="Q241" s="21">
        <v>0</v>
      </c>
      <c r="R241" s="20">
        <f>$G241*Q241</f>
        <v>0</v>
      </c>
      <c r="S241" s="20">
        <f>$I241*Q241</f>
        <v>0</v>
      </c>
      <c r="T241" s="22"/>
      <c r="U241" s="21">
        <v>0</v>
      </c>
      <c r="V241" s="20">
        <f>$G241*U241</f>
        <v>0</v>
      </c>
      <c r="W241" s="20">
        <f>$I241*U241</f>
        <v>0</v>
      </c>
      <c r="X241" s="19" t="s">
        <v>100</v>
      </c>
      <c r="Y241" s="21">
        <v>1</v>
      </c>
      <c r="Z241" s="20">
        <f>$G241*Y241</f>
        <v>490</v>
      </c>
      <c r="AA241" s="20">
        <f>$I241*Y241</f>
        <v>21</v>
      </c>
      <c r="AB241" s="19"/>
      <c r="AC241" s="21">
        <v>0</v>
      </c>
      <c r="AD241" s="20">
        <f>$G241*AC241</f>
        <v>0</v>
      </c>
      <c r="AE241" s="20">
        <f>$I241*AC241</f>
        <v>0</v>
      </c>
      <c r="AF241" s="19"/>
      <c r="AG241" s="21">
        <v>0</v>
      </c>
      <c r="AH241" s="20">
        <f>$G241*AG241</f>
        <v>0</v>
      </c>
      <c r="AI241" s="20">
        <f>$I241*AG241</f>
        <v>0</v>
      </c>
      <c r="AJ241" s="19">
        <v>0</v>
      </c>
      <c r="AK241" s="18">
        <f>IF(J241&gt;1,0,1)</f>
        <v>1</v>
      </c>
      <c r="AL241" s="17">
        <f>I241/G241</f>
        <v>4.2857142857142858E-2</v>
      </c>
    </row>
    <row r="242" spans="1:38">
      <c r="A242" s="18">
        <v>241</v>
      </c>
      <c r="B242" s="18" t="s">
        <v>627</v>
      </c>
      <c r="C242" s="18" t="s">
        <v>19</v>
      </c>
      <c r="D242" s="18" t="s">
        <v>19</v>
      </c>
      <c r="E242" s="18" t="s">
        <v>19</v>
      </c>
      <c r="F242" s="25">
        <v>0</v>
      </c>
      <c r="G242" s="24">
        <v>47</v>
      </c>
      <c r="H242" s="23">
        <v>1.670054745815891E-2</v>
      </c>
      <c r="I242" s="24">
        <v>0</v>
      </c>
      <c r="J242" s="23">
        <f>I242/$I$521*1000</f>
        <v>0</v>
      </c>
      <c r="K242" s="19">
        <v>0</v>
      </c>
      <c r="L242" s="19">
        <v>0</v>
      </c>
      <c r="M242" s="21">
        <v>0</v>
      </c>
      <c r="N242" s="20">
        <f>$G242*M242</f>
        <v>0</v>
      </c>
      <c r="O242" s="20">
        <f>$I242*M242</f>
        <v>0</v>
      </c>
      <c r="P242" s="22"/>
      <c r="Q242" s="21">
        <v>0</v>
      </c>
      <c r="R242" s="20">
        <f>$G242*Q242</f>
        <v>0</v>
      </c>
      <c r="S242" s="20">
        <f>$I242*Q242</f>
        <v>0</v>
      </c>
      <c r="T242" s="22"/>
      <c r="U242" s="21">
        <v>0</v>
      </c>
      <c r="V242" s="20">
        <f>$G242*U242</f>
        <v>0</v>
      </c>
      <c r="W242" s="20">
        <f>$I242*U242</f>
        <v>0</v>
      </c>
      <c r="X242" s="19">
        <v>0</v>
      </c>
      <c r="Y242" s="21">
        <v>0</v>
      </c>
      <c r="Z242" s="20">
        <f>$G242*Y242</f>
        <v>0</v>
      </c>
      <c r="AA242" s="20">
        <f>$I242*Y242</f>
        <v>0</v>
      </c>
      <c r="AB242" s="19"/>
      <c r="AC242" s="21">
        <v>0</v>
      </c>
      <c r="AD242" s="20">
        <f>$G242*AC242</f>
        <v>0</v>
      </c>
      <c r="AE242" s="20">
        <f>$I242*AC242</f>
        <v>0</v>
      </c>
      <c r="AF242" s="19"/>
      <c r="AG242" s="21">
        <v>0</v>
      </c>
      <c r="AH242" s="20">
        <f>$G242*AG242</f>
        <v>0</v>
      </c>
      <c r="AI242" s="20">
        <f>$I242*AG242</f>
        <v>0</v>
      </c>
      <c r="AJ242" s="19">
        <v>0</v>
      </c>
      <c r="AK242" s="18">
        <f>IF(J242&gt;1,0,1)</f>
        <v>1</v>
      </c>
      <c r="AL242" s="17">
        <f>I242/G242</f>
        <v>0</v>
      </c>
    </row>
    <row r="243" spans="1:38">
      <c r="A243" s="18">
        <v>242</v>
      </c>
      <c r="B243" s="18" t="s">
        <v>626</v>
      </c>
      <c r="C243" s="18" t="s">
        <v>19</v>
      </c>
      <c r="D243" s="18" t="s">
        <v>19</v>
      </c>
      <c r="E243" s="18" t="s">
        <v>19</v>
      </c>
      <c r="F243" s="25">
        <v>0</v>
      </c>
      <c r="G243" s="24">
        <v>9887</v>
      </c>
      <c r="H243" s="23">
        <v>3.513155589762067</v>
      </c>
      <c r="I243" s="24">
        <v>0</v>
      </c>
      <c r="J243" s="23">
        <f>I243/$I$521*1000</f>
        <v>0</v>
      </c>
      <c r="K243" s="19">
        <v>0</v>
      </c>
      <c r="L243" s="19">
        <v>0</v>
      </c>
      <c r="M243" s="21">
        <v>0</v>
      </c>
      <c r="N243" s="20">
        <f>$G243*M243</f>
        <v>0</v>
      </c>
      <c r="O243" s="20">
        <f>$I243*M243</f>
        <v>0</v>
      </c>
      <c r="P243" s="22"/>
      <c r="Q243" s="21">
        <v>0</v>
      </c>
      <c r="R243" s="20">
        <f>$G243*Q243</f>
        <v>0</v>
      </c>
      <c r="S243" s="20">
        <f>$I243*Q243</f>
        <v>0</v>
      </c>
      <c r="T243" s="22"/>
      <c r="U243" s="21">
        <v>0</v>
      </c>
      <c r="V243" s="20">
        <f>$G243*U243</f>
        <v>0</v>
      </c>
      <c r="W243" s="20">
        <f>$I243*U243</f>
        <v>0</v>
      </c>
      <c r="X243" s="19">
        <v>0</v>
      </c>
      <c r="Y243" s="21">
        <v>0</v>
      </c>
      <c r="Z243" s="20">
        <f>$G243*Y243</f>
        <v>0</v>
      </c>
      <c r="AA243" s="20">
        <f>$I243*Y243</f>
        <v>0</v>
      </c>
      <c r="AB243" s="19"/>
      <c r="AC243" s="21">
        <v>0</v>
      </c>
      <c r="AD243" s="20">
        <f>$G243*AC243</f>
        <v>0</v>
      </c>
      <c r="AE243" s="20">
        <f>$I243*AC243</f>
        <v>0</v>
      </c>
      <c r="AF243" s="19"/>
      <c r="AG243" s="21">
        <v>0</v>
      </c>
      <c r="AH243" s="20">
        <f>$G243*AG243</f>
        <v>0</v>
      </c>
      <c r="AI243" s="20">
        <f>$I243*AG243</f>
        <v>0</v>
      </c>
      <c r="AJ243" s="19">
        <v>0</v>
      </c>
      <c r="AK243" s="18">
        <f>IF(J243&gt;1,0,1)</f>
        <v>1</v>
      </c>
      <c r="AL243" s="17">
        <f>I243/G243</f>
        <v>0</v>
      </c>
    </row>
    <row r="244" spans="1:38">
      <c r="A244" s="18">
        <v>243</v>
      </c>
      <c r="B244" s="18" t="s">
        <v>625</v>
      </c>
      <c r="C244" s="18" t="s">
        <v>19</v>
      </c>
      <c r="D244" s="18" t="s">
        <v>19</v>
      </c>
      <c r="E244" s="18" t="s">
        <v>19</v>
      </c>
      <c r="F244" s="25">
        <v>0</v>
      </c>
      <c r="G244" s="24">
        <v>3739</v>
      </c>
      <c r="H244" s="23">
        <v>1.3285818499160886</v>
      </c>
      <c r="I244" s="24">
        <v>0</v>
      </c>
      <c r="J244" s="23">
        <f>I244/$I$521*1000</f>
        <v>0</v>
      </c>
      <c r="K244" s="19">
        <v>0</v>
      </c>
      <c r="L244" s="19">
        <v>0</v>
      </c>
      <c r="M244" s="21">
        <v>0</v>
      </c>
      <c r="N244" s="20">
        <f>$G244*M244</f>
        <v>0</v>
      </c>
      <c r="O244" s="20">
        <f>$I244*M244</f>
        <v>0</v>
      </c>
      <c r="P244" s="22"/>
      <c r="Q244" s="21">
        <v>0</v>
      </c>
      <c r="R244" s="20">
        <f>$G244*Q244</f>
        <v>0</v>
      </c>
      <c r="S244" s="20">
        <f>$I244*Q244</f>
        <v>0</v>
      </c>
      <c r="T244" s="22"/>
      <c r="U244" s="21">
        <v>0</v>
      </c>
      <c r="V244" s="20">
        <f>$G244*U244</f>
        <v>0</v>
      </c>
      <c r="W244" s="20">
        <f>$I244*U244</f>
        <v>0</v>
      </c>
      <c r="X244" s="19">
        <v>0</v>
      </c>
      <c r="Y244" s="21">
        <v>0</v>
      </c>
      <c r="Z244" s="20">
        <f>$G244*Y244</f>
        <v>0</v>
      </c>
      <c r="AA244" s="20">
        <f>$I244*Y244</f>
        <v>0</v>
      </c>
      <c r="AB244" s="19"/>
      <c r="AC244" s="21">
        <v>0</v>
      </c>
      <c r="AD244" s="20">
        <f>$G244*AC244</f>
        <v>0</v>
      </c>
      <c r="AE244" s="20">
        <f>$I244*AC244</f>
        <v>0</v>
      </c>
      <c r="AF244" s="19"/>
      <c r="AG244" s="21">
        <v>0</v>
      </c>
      <c r="AH244" s="20">
        <f>$G244*AG244</f>
        <v>0</v>
      </c>
      <c r="AI244" s="20">
        <f>$I244*AG244</f>
        <v>0</v>
      </c>
      <c r="AJ244" s="19">
        <v>0</v>
      </c>
      <c r="AK244" s="18">
        <f>IF(J244&gt;1,0,1)</f>
        <v>1</v>
      </c>
      <c r="AL244" s="17">
        <f>I244/G244</f>
        <v>0</v>
      </c>
    </row>
    <row r="245" spans="1:38">
      <c r="A245" s="18">
        <v>244</v>
      </c>
      <c r="B245" s="18" t="s">
        <v>624</v>
      </c>
      <c r="C245" s="18" t="s">
        <v>623</v>
      </c>
      <c r="D245" s="18" t="s">
        <v>19</v>
      </c>
      <c r="E245" s="18" t="s">
        <v>19</v>
      </c>
      <c r="F245" s="25">
        <v>0.67374096994080956</v>
      </c>
      <c r="G245" s="24">
        <v>4546</v>
      </c>
      <c r="H245" s="23">
        <v>1.615333803080647</v>
      </c>
      <c r="I245" s="24">
        <v>334</v>
      </c>
      <c r="J245" s="23">
        <f>I245/$I$521*1000</f>
        <v>1.0883165632657317</v>
      </c>
      <c r="K245" s="19" t="s">
        <v>562</v>
      </c>
      <c r="L245" s="19" t="s">
        <v>589</v>
      </c>
      <c r="M245" s="21">
        <v>1</v>
      </c>
      <c r="N245" s="20">
        <f>$G245*M245</f>
        <v>4546</v>
      </c>
      <c r="O245" s="20">
        <f>$I245*M245</f>
        <v>334</v>
      </c>
      <c r="P245" s="22"/>
      <c r="Q245" s="21">
        <v>0</v>
      </c>
      <c r="R245" s="20">
        <f>$G245*Q245</f>
        <v>0</v>
      </c>
      <c r="S245" s="20">
        <f>$I245*Q245</f>
        <v>0</v>
      </c>
      <c r="T245" s="22"/>
      <c r="U245" s="21">
        <v>0</v>
      </c>
      <c r="V245" s="20">
        <f>$G245*U245</f>
        <v>0</v>
      </c>
      <c r="W245" s="20">
        <f>$I245*U245</f>
        <v>0</v>
      </c>
      <c r="X245" s="19" t="s">
        <v>95</v>
      </c>
      <c r="Y245" s="21">
        <v>1</v>
      </c>
      <c r="Z245" s="20">
        <f>$G245*Y245</f>
        <v>4546</v>
      </c>
      <c r="AA245" s="20">
        <f>$I245*Y245</f>
        <v>334</v>
      </c>
      <c r="AB245" s="19"/>
      <c r="AC245" s="21">
        <v>0</v>
      </c>
      <c r="AD245" s="20">
        <f>$G245*AC245</f>
        <v>0</v>
      </c>
      <c r="AE245" s="20">
        <f>$I245*AC245</f>
        <v>0</v>
      </c>
      <c r="AF245" s="19"/>
      <c r="AG245" s="21">
        <v>0</v>
      </c>
      <c r="AH245" s="20">
        <f>$G245*AG245</f>
        <v>0</v>
      </c>
      <c r="AI245" s="20">
        <f>$I245*AG245</f>
        <v>0</v>
      </c>
      <c r="AJ245" s="19">
        <v>0</v>
      </c>
      <c r="AK245" s="18">
        <f>IF(J245&gt;1,0,1)</f>
        <v>0</v>
      </c>
      <c r="AL245" s="17">
        <f>I245/G245</f>
        <v>7.3471183457985048E-2</v>
      </c>
    </row>
    <row r="246" spans="1:38">
      <c r="A246" s="18">
        <v>245</v>
      </c>
      <c r="B246" s="18" t="s">
        <v>622</v>
      </c>
      <c r="C246" s="18" t="s">
        <v>621</v>
      </c>
      <c r="D246" s="18" t="s">
        <v>19</v>
      </c>
      <c r="E246" s="18" t="s">
        <v>19</v>
      </c>
      <c r="F246" s="25">
        <v>9.1300071702634256</v>
      </c>
      <c r="G246" s="24">
        <v>1828</v>
      </c>
      <c r="H246" s="23">
        <v>0.64954469688328698</v>
      </c>
      <c r="I246" s="24">
        <v>1820</v>
      </c>
      <c r="J246" s="23">
        <f>I246/$I$521*1000</f>
        <v>5.9303477399509932</v>
      </c>
      <c r="K246" s="19" t="s">
        <v>562</v>
      </c>
      <c r="L246" s="19" t="s">
        <v>589</v>
      </c>
      <c r="M246" s="21">
        <v>1</v>
      </c>
      <c r="N246" s="20">
        <f>$G246*M246</f>
        <v>1828</v>
      </c>
      <c r="O246" s="20">
        <f>$I246*M246</f>
        <v>1820</v>
      </c>
      <c r="P246" s="22"/>
      <c r="Q246" s="21">
        <v>0</v>
      </c>
      <c r="R246" s="20">
        <f>$G246*Q246</f>
        <v>0</v>
      </c>
      <c r="S246" s="20">
        <f>$I246*Q246</f>
        <v>0</v>
      </c>
      <c r="T246" s="22"/>
      <c r="U246" s="21">
        <v>0</v>
      </c>
      <c r="V246" s="20">
        <f>$G246*U246</f>
        <v>0</v>
      </c>
      <c r="W246" s="20">
        <f>$I246*U246</f>
        <v>0</v>
      </c>
      <c r="X246" s="19" t="s">
        <v>95</v>
      </c>
      <c r="Y246" s="21">
        <v>1</v>
      </c>
      <c r="Z246" s="20">
        <f>$G246*Y246</f>
        <v>1828</v>
      </c>
      <c r="AA246" s="20">
        <f>$I246*Y246</f>
        <v>1820</v>
      </c>
      <c r="AB246" s="19"/>
      <c r="AC246" s="21">
        <v>0</v>
      </c>
      <c r="AD246" s="20">
        <f>$G246*AC246</f>
        <v>0</v>
      </c>
      <c r="AE246" s="20">
        <f>$I246*AC246</f>
        <v>0</v>
      </c>
      <c r="AF246" s="19"/>
      <c r="AG246" s="21">
        <v>0</v>
      </c>
      <c r="AH246" s="20">
        <f>$G246*AG246</f>
        <v>0</v>
      </c>
      <c r="AI246" s="20">
        <f>$I246*AG246</f>
        <v>0</v>
      </c>
      <c r="AJ246" s="19">
        <v>0</v>
      </c>
      <c r="AK246" s="18">
        <f>IF(J246&gt;1,0,1)</f>
        <v>0</v>
      </c>
      <c r="AL246" s="17">
        <f>I246/G246</f>
        <v>0.99562363238512031</v>
      </c>
    </row>
    <row r="247" spans="1:38">
      <c r="A247" s="18">
        <v>246</v>
      </c>
      <c r="B247" s="18" t="s">
        <v>620</v>
      </c>
      <c r="C247" s="18" t="s">
        <v>619</v>
      </c>
      <c r="D247" s="18" t="s">
        <v>19</v>
      </c>
      <c r="E247" s="18" t="s">
        <v>19</v>
      </c>
      <c r="F247" s="25">
        <v>2.3877518664469779</v>
      </c>
      <c r="G247" s="24">
        <v>626</v>
      </c>
      <c r="H247" s="23">
        <v>0.22243707891079739</v>
      </c>
      <c r="I247" s="24">
        <v>163</v>
      </c>
      <c r="J247" s="23">
        <f>I247/$I$521*1000</f>
        <v>0.53112455033627026</v>
      </c>
      <c r="K247" s="19" t="s">
        <v>562</v>
      </c>
      <c r="L247" s="19" t="s">
        <v>589</v>
      </c>
      <c r="M247" s="21">
        <v>1</v>
      </c>
      <c r="N247" s="20">
        <f>$G247*M247</f>
        <v>626</v>
      </c>
      <c r="O247" s="20">
        <f>$I247*M247</f>
        <v>163</v>
      </c>
      <c r="P247" s="22"/>
      <c r="Q247" s="21">
        <v>0</v>
      </c>
      <c r="R247" s="20">
        <f>$G247*Q247</f>
        <v>0</v>
      </c>
      <c r="S247" s="20">
        <f>$I247*Q247</f>
        <v>0</v>
      </c>
      <c r="T247" s="22"/>
      <c r="U247" s="21">
        <v>0</v>
      </c>
      <c r="V247" s="20">
        <f>$G247*U247</f>
        <v>0</v>
      </c>
      <c r="W247" s="20">
        <f>$I247*U247</f>
        <v>0</v>
      </c>
      <c r="X247" s="19" t="s">
        <v>95</v>
      </c>
      <c r="Y247" s="21">
        <v>1</v>
      </c>
      <c r="Z247" s="20">
        <f>$G247*Y247</f>
        <v>626</v>
      </c>
      <c r="AA247" s="20">
        <f>$I247*Y247</f>
        <v>163</v>
      </c>
      <c r="AB247" s="19"/>
      <c r="AC247" s="21">
        <v>0</v>
      </c>
      <c r="AD247" s="20">
        <f>$G247*AC247</f>
        <v>0</v>
      </c>
      <c r="AE247" s="20">
        <f>$I247*AC247</f>
        <v>0</v>
      </c>
      <c r="AF247" s="19"/>
      <c r="AG247" s="21">
        <v>0</v>
      </c>
      <c r="AH247" s="20">
        <f>$G247*AG247</f>
        <v>0</v>
      </c>
      <c r="AI247" s="20">
        <f>$I247*AG247</f>
        <v>0</v>
      </c>
      <c r="AJ247" s="19">
        <v>0</v>
      </c>
      <c r="AK247" s="18">
        <f>IF(J247&gt;1,0,1)</f>
        <v>1</v>
      </c>
      <c r="AL247" s="17">
        <f>I247/G247</f>
        <v>0.26038338658146964</v>
      </c>
    </row>
    <row r="248" spans="1:38">
      <c r="A248" s="18">
        <v>247</v>
      </c>
      <c r="B248" s="18" t="s">
        <v>618</v>
      </c>
      <c r="C248" s="18" t="s">
        <v>617</v>
      </c>
      <c r="D248" s="18" t="s">
        <v>19</v>
      </c>
      <c r="E248" s="18" t="s">
        <v>19</v>
      </c>
      <c r="F248" s="25">
        <v>1.3658743727295379E-2</v>
      </c>
      <c r="G248" s="24">
        <v>5371</v>
      </c>
      <c r="H248" s="23">
        <v>1.9084817105908831</v>
      </c>
      <c r="I248" s="24">
        <v>8</v>
      </c>
      <c r="J248" s="23">
        <f>I248/$I$521*1000</f>
        <v>2.606746259319118E-2</v>
      </c>
      <c r="K248" s="19" t="s">
        <v>562</v>
      </c>
      <c r="L248" s="19" t="s">
        <v>589</v>
      </c>
      <c r="M248" s="21">
        <v>1</v>
      </c>
      <c r="N248" s="20">
        <f>$G248*M248</f>
        <v>5371</v>
      </c>
      <c r="O248" s="20">
        <f>$I248*M248</f>
        <v>8</v>
      </c>
      <c r="P248" s="22"/>
      <c r="Q248" s="21">
        <v>0</v>
      </c>
      <c r="R248" s="20">
        <f>$G248*Q248</f>
        <v>0</v>
      </c>
      <c r="S248" s="20">
        <f>$I248*Q248</f>
        <v>0</v>
      </c>
      <c r="T248" s="22"/>
      <c r="U248" s="21">
        <v>0</v>
      </c>
      <c r="V248" s="20">
        <f>$G248*U248</f>
        <v>0</v>
      </c>
      <c r="W248" s="20">
        <f>$I248*U248</f>
        <v>0</v>
      </c>
      <c r="X248" s="19" t="s">
        <v>95</v>
      </c>
      <c r="Y248" s="21">
        <v>1</v>
      </c>
      <c r="Z248" s="20">
        <f>$G248*Y248</f>
        <v>5371</v>
      </c>
      <c r="AA248" s="20">
        <f>$I248*Y248</f>
        <v>8</v>
      </c>
      <c r="AB248" s="19"/>
      <c r="AC248" s="21">
        <v>0</v>
      </c>
      <c r="AD248" s="20">
        <f>$G248*AC248</f>
        <v>0</v>
      </c>
      <c r="AE248" s="20">
        <f>$I248*AC248</f>
        <v>0</v>
      </c>
      <c r="AF248" s="19"/>
      <c r="AG248" s="21">
        <v>0</v>
      </c>
      <c r="AH248" s="20">
        <f>$G248*AG248</f>
        <v>0</v>
      </c>
      <c r="AI248" s="20">
        <f>$I248*AG248</f>
        <v>0</v>
      </c>
      <c r="AJ248" s="19">
        <v>0</v>
      </c>
      <c r="AK248" s="18">
        <f>IF(J248&gt;1,0,1)</f>
        <v>1</v>
      </c>
      <c r="AL248" s="17">
        <f>I248/G248</f>
        <v>1.4894805436603984E-3</v>
      </c>
    </row>
    <row r="249" spans="1:38">
      <c r="A249" s="18">
        <v>248</v>
      </c>
      <c r="B249" s="18" t="s">
        <v>616</v>
      </c>
      <c r="C249" s="18" t="s">
        <v>19</v>
      </c>
      <c r="D249" s="18" t="s">
        <v>19</v>
      </c>
      <c r="E249" s="18" t="s">
        <v>19</v>
      </c>
      <c r="F249" s="25">
        <v>0</v>
      </c>
      <c r="G249" s="24">
        <v>24</v>
      </c>
      <c r="H249" s="23">
        <v>8.527939127570508E-3</v>
      </c>
      <c r="I249" s="24">
        <v>0</v>
      </c>
      <c r="J249" s="23">
        <f>I249/$I$521*1000</f>
        <v>0</v>
      </c>
      <c r="K249" s="19">
        <v>0</v>
      </c>
      <c r="L249" s="19">
        <v>0</v>
      </c>
      <c r="M249" s="21">
        <v>0</v>
      </c>
      <c r="N249" s="20">
        <f>$G249*M249</f>
        <v>0</v>
      </c>
      <c r="O249" s="20">
        <f>$I249*M249</f>
        <v>0</v>
      </c>
      <c r="P249" s="22"/>
      <c r="Q249" s="21">
        <v>0</v>
      </c>
      <c r="R249" s="20">
        <f>$G249*Q249</f>
        <v>0</v>
      </c>
      <c r="S249" s="20">
        <f>$I249*Q249</f>
        <v>0</v>
      </c>
      <c r="T249" s="22"/>
      <c r="U249" s="21">
        <v>0</v>
      </c>
      <c r="V249" s="20">
        <f>$G249*U249</f>
        <v>0</v>
      </c>
      <c r="W249" s="20">
        <f>$I249*U249</f>
        <v>0</v>
      </c>
      <c r="X249" s="19">
        <v>0</v>
      </c>
      <c r="Y249" s="21">
        <v>0</v>
      </c>
      <c r="Z249" s="20">
        <f>$G249*Y249</f>
        <v>0</v>
      </c>
      <c r="AA249" s="20">
        <f>$I249*Y249</f>
        <v>0</v>
      </c>
      <c r="AB249" s="19"/>
      <c r="AC249" s="21">
        <v>0</v>
      </c>
      <c r="AD249" s="20">
        <f>$G249*AC249</f>
        <v>0</v>
      </c>
      <c r="AE249" s="20">
        <f>$I249*AC249</f>
        <v>0</v>
      </c>
      <c r="AF249" s="19"/>
      <c r="AG249" s="21">
        <v>0</v>
      </c>
      <c r="AH249" s="20">
        <f>$G249*AG249</f>
        <v>0</v>
      </c>
      <c r="AI249" s="20">
        <f>$I249*AG249</f>
        <v>0</v>
      </c>
      <c r="AJ249" s="19">
        <v>0</v>
      </c>
      <c r="AK249" s="18">
        <f>IF(J249&gt;1,0,1)</f>
        <v>1</v>
      </c>
      <c r="AL249" s="17">
        <f>I249/G249</f>
        <v>0</v>
      </c>
    </row>
    <row r="250" spans="1:38">
      <c r="A250" s="18">
        <v>249</v>
      </c>
      <c r="B250" s="18" t="s">
        <v>615</v>
      </c>
      <c r="C250" s="18" t="s">
        <v>19</v>
      </c>
      <c r="D250" s="18" t="s">
        <v>19</v>
      </c>
      <c r="E250" s="18" t="s">
        <v>19</v>
      </c>
      <c r="F250" s="25">
        <v>0</v>
      </c>
      <c r="G250" s="24">
        <v>237</v>
      </c>
      <c r="H250" s="23">
        <v>8.4213398884758761E-2</v>
      </c>
      <c r="I250" s="24">
        <v>0</v>
      </c>
      <c r="J250" s="23">
        <f>I250/$I$521*1000</f>
        <v>0</v>
      </c>
      <c r="K250" s="19">
        <v>0</v>
      </c>
      <c r="L250" s="19">
        <v>0</v>
      </c>
      <c r="M250" s="21">
        <v>0</v>
      </c>
      <c r="N250" s="20">
        <f>$G250*M250</f>
        <v>0</v>
      </c>
      <c r="O250" s="20">
        <f>$I250*M250</f>
        <v>0</v>
      </c>
      <c r="P250" s="22"/>
      <c r="Q250" s="21">
        <v>0</v>
      </c>
      <c r="R250" s="20">
        <f>$G250*Q250</f>
        <v>0</v>
      </c>
      <c r="S250" s="20">
        <f>$I250*Q250</f>
        <v>0</v>
      </c>
      <c r="T250" s="22"/>
      <c r="U250" s="21">
        <v>0</v>
      </c>
      <c r="V250" s="20">
        <f>$G250*U250</f>
        <v>0</v>
      </c>
      <c r="W250" s="20">
        <f>$I250*U250</f>
        <v>0</v>
      </c>
      <c r="X250" s="19">
        <v>0</v>
      </c>
      <c r="Y250" s="21">
        <v>0</v>
      </c>
      <c r="Z250" s="20">
        <f>$G250*Y250</f>
        <v>0</v>
      </c>
      <c r="AA250" s="20">
        <f>$I250*Y250</f>
        <v>0</v>
      </c>
      <c r="AB250" s="19"/>
      <c r="AC250" s="21">
        <v>0</v>
      </c>
      <c r="AD250" s="20">
        <f>$G250*AC250</f>
        <v>0</v>
      </c>
      <c r="AE250" s="20">
        <f>$I250*AC250</f>
        <v>0</v>
      </c>
      <c r="AF250" s="19"/>
      <c r="AG250" s="21">
        <v>0</v>
      </c>
      <c r="AH250" s="20">
        <f>$G250*AG250</f>
        <v>0</v>
      </c>
      <c r="AI250" s="20">
        <f>$I250*AG250</f>
        <v>0</v>
      </c>
      <c r="AJ250" s="19">
        <v>0</v>
      </c>
      <c r="AK250" s="18">
        <f>IF(J250&gt;1,0,1)</f>
        <v>1</v>
      </c>
      <c r="AL250" s="17">
        <f>I250/G250</f>
        <v>0</v>
      </c>
    </row>
    <row r="251" spans="1:38">
      <c r="A251" s="18">
        <v>250</v>
      </c>
      <c r="B251" s="18" t="s">
        <v>614</v>
      </c>
      <c r="C251" s="18" t="s">
        <v>613</v>
      </c>
      <c r="D251" s="18" t="s">
        <v>19</v>
      </c>
      <c r="E251" s="18" t="s">
        <v>19</v>
      </c>
      <c r="F251" s="25">
        <v>0.13091697568986671</v>
      </c>
      <c r="G251" s="24">
        <v>1541</v>
      </c>
      <c r="H251" s="23">
        <v>0.54756475814942296</v>
      </c>
      <c r="I251" s="24">
        <v>22</v>
      </c>
      <c r="J251" s="23">
        <f>I251/$I$521*1000</f>
        <v>7.1685522131275742E-2</v>
      </c>
      <c r="K251" s="19" t="s">
        <v>562</v>
      </c>
      <c r="L251" s="19" t="s">
        <v>589</v>
      </c>
      <c r="M251" s="21">
        <v>1</v>
      </c>
      <c r="N251" s="20">
        <f>$G251*M251</f>
        <v>1541</v>
      </c>
      <c r="O251" s="20">
        <f>$I251*M251</f>
        <v>22</v>
      </c>
      <c r="P251" s="22"/>
      <c r="Q251" s="21">
        <v>0</v>
      </c>
      <c r="R251" s="20">
        <f>$G251*Q251</f>
        <v>0</v>
      </c>
      <c r="S251" s="20">
        <f>$I251*Q251</f>
        <v>0</v>
      </c>
      <c r="T251" s="22"/>
      <c r="U251" s="21">
        <v>0</v>
      </c>
      <c r="V251" s="20">
        <f>$G251*U251</f>
        <v>0</v>
      </c>
      <c r="W251" s="20">
        <f>$I251*U251</f>
        <v>0</v>
      </c>
      <c r="X251" s="19" t="s">
        <v>95</v>
      </c>
      <c r="Y251" s="21">
        <v>1</v>
      </c>
      <c r="Z251" s="20">
        <f>$G251*Y251</f>
        <v>1541</v>
      </c>
      <c r="AA251" s="20">
        <f>$I251*Y251</f>
        <v>22</v>
      </c>
      <c r="AB251" s="19"/>
      <c r="AC251" s="21">
        <v>0</v>
      </c>
      <c r="AD251" s="20">
        <f>$G251*AC251</f>
        <v>0</v>
      </c>
      <c r="AE251" s="20">
        <f>$I251*AC251</f>
        <v>0</v>
      </c>
      <c r="AF251" s="19"/>
      <c r="AG251" s="21">
        <v>0</v>
      </c>
      <c r="AH251" s="20">
        <f>$G251*AG251</f>
        <v>0</v>
      </c>
      <c r="AI251" s="20">
        <f>$I251*AG251</f>
        <v>0</v>
      </c>
      <c r="AJ251" s="19">
        <v>0</v>
      </c>
      <c r="AK251" s="18">
        <f>IF(J251&gt;1,0,1)</f>
        <v>1</v>
      </c>
      <c r="AL251" s="17">
        <f>I251/G251</f>
        <v>1.427644386761843E-2</v>
      </c>
    </row>
    <row r="252" spans="1:38">
      <c r="A252" s="18">
        <v>251</v>
      </c>
      <c r="B252" s="18" t="s">
        <v>612</v>
      </c>
      <c r="C252" s="18" t="s">
        <v>611</v>
      </c>
      <c r="D252" s="18" t="s">
        <v>19</v>
      </c>
      <c r="E252" s="18" t="s">
        <v>19</v>
      </c>
      <c r="F252" s="25">
        <v>0.19554655382566977</v>
      </c>
      <c r="G252" s="24">
        <v>13834</v>
      </c>
      <c r="H252" s="23">
        <v>4.915646245450433</v>
      </c>
      <c r="I252" s="24">
        <v>295</v>
      </c>
      <c r="J252" s="23">
        <f>I252/$I$521*1000</f>
        <v>0.96123768312392466</v>
      </c>
      <c r="K252" s="19" t="s">
        <v>562</v>
      </c>
      <c r="L252" s="19" t="s">
        <v>589</v>
      </c>
      <c r="M252" s="21">
        <v>1</v>
      </c>
      <c r="N252" s="20">
        <f>$G252*M252</f>
        <v>13834</v>
      </c>
      <c r="O252" s="20">
        <f>$I252*M252</f>
        <v>295</v>
      </c>
      <c r="P252" s="22"/>
      <c r="Q252" s="21">
        <v>0</v>
      </c>
      <c r="R252" s="20">
        <f>$G252*Q252</f>
        <v>0</v>
      </c>
      <c r="S252" s="20">
        <f>$I252*Q252</f>
        <v>0</v>
      </c>
      <c r="T252" s="22"/>
      <c r="U252" s="21">
        <v>0</v>
      </c>
      <c r="V252" s="20">
        <f>$G252*U252</f>
        <v>0</v>
      </c>
      <c r="W252" s="20">
        <f>$I252*U252</f>
        <v>0</v>
      </c>
      <c r="X252" s="19" t="s">
        <v>95</v>
      </c>
      <c r="Y252" s="21">
        <v>1</v>
      </c>
      <c r="Z252" s="20">
        <f>$G252*Y252</f>
        <v>13834</v>
      </c>
      <c r="AA252" s="20">
        <f>$I252*Y252</f>
        <v>295</v>
      </c>
      <c r="AB252" s="19"/>
      <c r="AC252" s="21">
        <v>0</v>
      </c>
      <c r="AD252" s="20">
        <f>$G252*AC252</f>
        <v>0</v>
      </c>
      <c r="AE252" s="20">
        <f>$I252*AC252</f>
        <v>0</v>
      </c>
      <c r="AF252" s="19"/>
      <c r="AG252" s="21">
        <v>0</v>
      </c>
      <c r="AH252" s="20">
        <f>$G252*AG252</f>
        <v>0</v>
      </c>
      <c r="AI252" s="20">
        <f>$I252*AG252</f>
        <v>0</v>
      </c>
      <c r="AJ252" s="19">
        <v>0</v>
      </c>
      <c r="AK252" s="18">
        <f>IF(J252&gt;1,0,1)</f>
        <v>1</v>
      </c>
      <c r="AL252" s="17">
        <f>I252/G252</f>
        <v>2.1324273528986554E-2</v>
      </c>
    </row>
    <row r="253" spans="1:38">
      <c r="A253" s="18">
        <v>252</v>
      </c>
      <c r="B253" s="18" t="s">
        <v>610</v>
      </c>
      <c r="C253" s="18" t="s">
        <v>609</v>
      </c>
      <c r="D253" s="18" t="s">
        <v>608</v>
      </c>
      <c r="E253" s="18" t="s">
        <v>607</v>
      </c>
      <c r="F253" s="25">
        <v>1.3259525411901136</v>
      </c>
      <c r="G253" s="24">
        <v>740</v>
      </c>
      <c r="H253" s="23">
        <v>0.26294478976675734</v>
      </c>
      <c r="I253" s="24">
        <v>107</v>
      </c>
      <c r="J253" s="23">
        <f>I253/$I$521*1000</f>
        <v>0.348652312183932</v>
      </c>
      <c r="K253" s="19" t="s">
        <v>163</v>
      </c>
      <c r="L253" s="19" t="s">
        <v>23</v>
      </c>
      <c r="M253" s="21">
        <v>0.4</v>
      </c>
      <c r="N253" s="20">
        <f>$G253*M253</f>
        <v>296</v>
      </c>
      <c r="O253" s="20">
        <f>$I253*M253</f>
        <v>42.800000000000004</v>
      </c>
      <c r="P253" s="22" t="s">
        <v>274</v>
      </c>
      <c r="Q253" s="21">
        <v>0.3</v>
      </c>
      <c r="R253" s="20">
        <f>$G253*Q253</f>
        <v>222</v>
      </c>
      <c r="S253" s="20">
        <f>$I253*Q253</f>
        <v>32.1</v>
      </c>
      <c r="T253" s="22" t="s">
        <v>149</v>
      </c>
      <c r="U253" s="21">
        <v>0.3</v>
      </c>
      <c r="V253" s="20">
        <f>$G253*U253</f>
        <v>222</v>
      </c>
      <c r="W253" s="20">
        <f>$I253*U253</f>
        <v>32.1</v>
      </c>
      <c r="X253" s="19" t="s">
        <v>22</v>
      </c>
      <c r="Y253" s="21">
        <v>0.4</v>
      </c>
      <c r="Z253" s="20">
        <f>$G253*Y253</f>
        <v>296</v>
      </c>
      <c r="AA253" s="20">
        <f>$I253*Y253</f>
        <v>42.800000000000004</v>
      </c>
      <c r="AB253" s="19" t="s">
        <v>95</v>
      </c>
      <c r="AC253" s="21">
        <v>0.3</v>
      </c>
      <c r="AD253" s="20">
        <f>$G253*AC253</f>
        <v>222</v>
      </c>
      <c r="AE253" s="20">
        <f>$I253*AC253</f>
        <v>32.1</v>
      </c>
      <c r="AF253" s="19" t="s">
        <v>47</v>
      </c>
      <c r="AG253" s="21">
        <v>0.3</v>
      </c>
      <c r="AH253" s="20">
        <f>$G253*AG253</f>
        <v>222</v>
      </c>
      <c r="AI253" s="20">
        <f>$I253*AG253</f>
        <v>32.1</v>
      </c>
      <c r="AJ253" s="19">
        <v>0</v>
      </c>
      <c r="AK253" s="18">
        <f>IF(J253&gt;1,0,1)</f>
        <v>1</v>
      </c>
      <c r="AL253" s="17">
        <f>I253/G253</f>
        <v>0.14459459459459459</v>
      </c>
    </row>
    <row r="254" spans="1:38">
      <c r="A254" s="18">
        <v>253</v>
      </c>
      <c r="B254" s="18" t="s">
        <v>606</v>
      </c>
      <c r="C254" s="18" t="s">
        <v>605</v>
      </c>
      <c r="D254" s="18" t="s">
        <v>604</v>
      </c>
      <c r="E254" s="18" t="s">
        <v>603</v>
      </c>
      <c r="F254" s="25">
        <v>0.29967774738277564</v>
      </c>
      <c r="G254" s="24">
        <v>153</v>
      </c>
      <c r="H254" s="23">
        <v>5.4365611938261983E-2</v>
      </c>
      <c r="I254" s="24">
        <v>5</v>
      </c>
      <c r="J254" s="23">
        <f>I254/$I$521*1000</f>
        <v>1.6292164120744485E-2</v>
      </c>
      <c r="K254" s="19" t="s">
        <v>600</v>
      </c>
      <c r="L254" s="19" t="s">
        <v>274</v>
      </c>
      <c r="M254" s="21">
        <v>0.5</v>
      </c>
      <c r="N254" s="20">
        <f>$G254*M254</f>
        <v>76.5</v>
      </c>
      <c r="O254" s="20">
        <f>$I254*M254</f>
        <v>2.5</v>
      </c>
      <c r="P254" s="22" t="s">
        <v>149</v>
      </c>
      <c r="Q254" s="21">
        <v>0.25</v>
      </c>
      <c r="R254" s="20">
        <f>$G254*Q254</f>
        <v>38.25</v>
      </c>
      <c r="S254" s="20">
        <f>$I254*Q254</f>
        <v>1.25</v>
      </c>
      <c r="T254" s="22" t="s">
        <v>208</v>
      </c>
      <c r="U254" s="21">
        <v>0.25</v>
      </c>
      <c r="V254" s="20">
        <f>$G254*U254</f>
        <v>38.25</v>
      </c>
      <c r="W254" s="20">
        <f>$I254*U254</f>
        <v>1.25</v>
      </c>
      <c r="X254" s="19" t="s">
        <v>95</v>
      </c>
      <c r="Y254" s="21">
        <v>0.75</v>
      </c>
      <c r="Z254" s="20">
        <f>$G254*Y254</f>
        <v>114.75</v>
      </c>
      <c r="AA254" s="20">
        <f>$I254*Y254</f>
        <v>3.75</v>
      </c>
      <c r="AB254" s="19" t="s">
        <v>47</v>
      </c>
      <c r="AC254" s="21">
        <v>0.25</v>
      </c>
      <c r="AD254" s="20">
        <f>$G254*AC254</f>
        <v>38.25</v>
      </c>
      <c r="AE254" s="20">
        <f>$I254*AC254</f>
        <v>1.25</v>
      </c>
      <c r="AF254" s="19"/>
      <c r="AG254" s="21">
        <v>0</v>
      </c>
      <c r="AH254" s="20">
        <f>$G254*AG254</f>
        <v>0</v>
      </c>
      <c r="AI254" s="20">
        <f>$I254*AG254</f>
        <v>0</v>
      </c>
      <c r="AJ254" s="19">
        <v>0</v>
      </c>
      <c r="AK254" s="18">
        <f>IF(J254&gt;1,0,1)</f>
        <v>1</v>
      </c>
      <c r="AL254" s="17">
        <f>I254/G254</f>
        <v>3.2679738562091505E-2</v>
      </c>
    </row>
    <row r="255" spans="1:38">
      <c r="A255" s="18">
        <v>254</v>
      </c>
      <c r="B255" s="18" t="s">
        <v>602</v>
      </c>
      <c r="C255" s="18" t="s">
        <v>601</v>
      </c>
      <c r="D255" s="18" t="s">
        <v>19</v>
      </c>
      <c r="E255" s="18" t="s">
        <v>19</v>
      </c>
      <c r="F255" s="25">
        <v>0.90793456137751827</v>
      </c>
      <c r="G255" s="24">
        <v>101</v>
      </c>
      <c r="H255" s="23">
        <v>3.5888410495192549E-2</v>
      </c>
      <c r="I255" s="24">
        <v>10</v>
      </c>
      <c r="J255" s="23">
        <f>I255/$I$521*1000</f>
        <v>3.258432824148897E-2</v>
      </c>
      <c r="K255" s="19" t="s">
        <v>600</v>
      </c>
      <c r="L255" s="19" t="s">
        <v>23</v>
      </c>
      <c r="M255" s="21">
        <v>1</v>
      </c>
      <c r="N255" s="20">
        <f>$G255*M255</f>
        <v>101</v>
      </c>
      <c r="O255" s="20">
        <f>$I255*M255</f>
        <v>10</v>
      </c>
      <c r="P255" s="22"/>
      <c r="Q255" s="21">
        <v>0</v>
      </c>
      <c r="R255" s="20">
        <f>$G255*Q255</f>
        <v>0</v>
      </c>
      <c r="S255" s="20">
        <f>$I255*Q255</f>
        <v>0</v>
      </c>
      <c r="T255" s="22"/>
      <c r="U255" s="21">
        <v>0</v>
      </c>
      <c r="V255" s="20">
        <f>$G255*U255</f>
        <v>0</v>
      </c>
      <c r="W255" s="20">
        <f>$I255*U255</f>
        <v>0</v>
      </c>
      <c r="X255" s="19" t="s">
        <v>22</v>
      </c>
      <c r="Y255" s="21">
        <v>1</v>
      </c>
      <c r="Z255" s="20">
        <f>$G255*Y255</f>
        <v>101</v>
      </c>
      <c r="AA255" s="20">
        <f>$I255*Y255</f>
        <v>10</v>
      </c>
      <c r="AB255" s="19"/>
      <c r="AC255" s="21">
        <v>0</v>
      </c>
      <c r="AD255" s="20">
        <f>$G255*AC255</f>
        <v>0</v>
      </c>
      <c r="AE255" s="20">
        <f>$I255*AC255</f>
        <v>0</v>
      </c>
      <c r="AF255" s="19"/>
      <c r="AG255" s="21">
        <v>0</v>
      </c>
      <c r="AH255" s="20">
        <f>$G255*AG255</f>
        <v>0</v>
      </c>
      <c r="AI255" s="20">
        <f>$I255*AG255</f>
        <v>0</v>
      </c>
      <c r="AJ255" s="19">
        <v>0</v>
      </c>
      <c r="AK255" s="18">
        <f>IF(J255&gt;1,0,1)</f>
        <v>1</v>
      </c>
      <c r="AL255" s="17">
        <f>I255/G255</f>
        <v>9.9009900990099015E-2</v>
      </c>
    </row>
    <row r="256" spans="1:38">
      <c r="A256" s="18">
        <v>255</v>
      </c>
      <c r="B256" s="18" t="s">
        <v>599</v>
      </c>
      <c r="C256" s="18" t="s">
        <v>598</v>
      </c>
      <c r="D256" s="18" t="s">
        <v>19</v>
      </c>
      <c r="E256" s="18" t="s">
        <v>19</v>
      </c>
      <c r="F256" s="25">
        <v>0.19935084934593336</v>
      </c>
      <c r="G256" s="24">
        <v>46</v>
      </c>
      <c r="H256" s="23">
        <v>1.6345216661176807E-2</v>
      </c>
      <c r="I256" s="24">
        <v>1</v>
      </c>
      <c r="J256" s="23">
        <f>I256/$I$521*1000</f>
        <v>3.2584328241488975E-3</v>
      </c>
      <c r="K256" s="19" t="s">
        <v>562</v>
      </c>
      <c r="L256" s="19" t="s">
        <v>589</v>
      </c>
      <c r="M256" s="21">
        <v>1</v>
      </c>
      <c r="N256" s="20">
        <f>$G256*M256</f>
        <v>46</v>
      </c>
      <c r="O256" s="20">
        <f>$I256*M256</f>
        <v>1</v>
      </c>
      <c r="P256" s="22"/>
      <c r="Q256" s="21">
        <v>0</v>
      </c>
      <c r="R256" s="20">
        <f>$G256*Q256</f>
        <v>0</v>
      </c>
      <c r="S256" s="20">
        <f>$I256*Q256</f>
        <v>0</v>
      </c>
      <c r="T256" s="22"/>
      <c r="U256" s="21">
        <v>0</v>
      </c>
      <c r="V256" s="20">
        <f>$G256*U256</f>
        <v>0</v>
      </c>
      <c r="W256" s="20">
        <f>$I256*U256</f>
        <v>0</v>
      </c>
      <c r="X256" s="19" t="s">
        <v>95</v>
      </c>
      <c r="Y256" s="21">
        <v>1</v>
      </c>
      <c r="Z256" s="20">
        <f>$G256*Y256</f>
        <v>46</v>
      </c>
      <c r="AA256" s="20">
        <f>$I256*Y256</f>
        <v>1</v>
      </c>
      <c r="AB256" s="19"/>
      <c r="AC256" s="21">
        <v>0</v>
      </c>
      <c r="AD256" s="20">
        <f>$G256*AC256</f>
        <v>0</v>
      </c>
      <c r="AE256" s="20">
        <f>$I256*AC256</f>
        <v>0</v>
      </c>
      <c r="AF256" s="19"/>
      <c r="AG256" s="21">
        <v>0</v>
      </c>
      <c r="AH256" s="20">
        <f>$G256*AG256</f>
        <v>0</v>
      </c>
      <c r="AI256" s="20">
        <f>$I256*AG256</f>
        <v>0</v>
      </c>
      <c r="AJ256" s="19">
        <v>0</v>
      </c>
      <c r="AK256" s="18">
        <f>IF(J256&gt;1,0,1)</f>
        <v>1</v>
      </c>
      <c r="AL256" s="17">
        <f>I256/G256</f>
        <v>2.1739130434782608E-2</v>
      </c>
    </row>
    <row r="257" spans="1:38">
      <c r="A257" s="18">
        <v>256</v>
      </c>
      <c r="B257" s="18" t="s">
        <v>597</v>
      </c>
      <c r="C257" s="18" t="s">
        <v>19</v>
      </c>
      <c r="D257" s="18" t="s">
        <v>19</v>
      </c>
      <c r="E257" s="18" t="s">
        <v>19</v>
      </c>
      <c r="F257" s="25">
        <v>0</v>
      </c>
      <c r="G257" s="24">
        <v>513</v>
      </c>
      <c r="H257" s="23">
        <v>0.18228469885181958</v>
      </c>
      <c r="I257" s="24">
        <v>0</v>
      </c>
      <c r="J257" s="23">
        <f>I257/$I$521*1000</f>
        <v>0</v>
      </c>
      <c r="K257" s="19">
        <v>0</v>
      </c>
      <c r="L257" s="19">
        <v>0</v>
      </c>
      <c r="M257" s="21">
        <v>0</v>
      </c>
      <c r="N257" s="20">
        <f>$G257*M257</f>
        <v>0</v>
      </c>
      <c r="O257" s="20">
        <f>$I257*M257</f>
        <v>0</v>
      </c>
      <c r="P257" s="22"/>
      <c r="Q257" s="21">
        <v>0</v>
      </c>
      <c r="R257" s="20">
        <f>$G257*Q257</f>
        <v>0</v>
      </c>
      <c r="S257" s="20">
        <f>$I257*Q257</f>
        <v>0</v>
      </c>
      <c r="T257" s="22"/>
      <c r="U257" s="21">
        <v>0</v>
      </c>
      <c r="V257" s="20">
        <f>$G257*U257</f>
        <v>0</v>
      </c>
      <c r="W257" s="20">
        <f>$I257*U257</f>
        <v>0</v>
      </c>
      <c r="X257" s="19">
        <v>0</v>
      </c>
      <c r="Y257" s="21">
        <v>0</v>
      </c>
      <c r="Z257" s="20">
        <f>$G257*Y257</f>
        <v>0</v>
      </c>
      <c r="AA257" s="20">
        <f>$I257*Y257</f>
        <v>0</v>
      </c>
      <c r="AB257" s="19"/>
      <c r="AC257" s="21">
        <v>0</v>
      </c>
      <c r="AD257" s="20">
        <f>$G257*AC257</f>
        <v>0</v>
      </c>
      <c r="AE257" s="20">
        <f>$I257*AC257</f>
        <v>0</v>
      </c>
      <c r="AF257" s="19"/>
      <c r="AG257" s="21">
        <v>0</v>
      </c>
      <c r="AH257" s="20">
        <f>$G257*AG257</f>
        <v>0</v>
      </c>
      <c r="AI257" s="20">
        <f>$I257*AG257</f>
        <v>0</v>
      </c>
      <c r="AJ257" s="19">
        <v>0</v>
      </c>
      <c r="AK257" s="18">
        <f>IF(J257&gt;1,0,1)</f>
        <v>1</v>
      </c>
      <c r="AL257" s="17">
        <f>I257/G257</f>
        <v>0</v>
      </c>
    </row>
    <row r="258" spans="1:38">
      <c r="A258" s="18">
        <v>257</v>
      </c>
      <c r="B258" s="18" t="s">
        <v>596</v>
      </c>
      <c r="C258" s="18" t="s">
        <v>19</v>
      </c>
      <c r="D258" s="18" t="s">
        <v>19</v>
      </c>
      <c r="E258" s="18" t="s">
        <v>19</v>
      </c>
      <c r="F258" s="25">
        <v>0</v>
      </c>
      <c r="G258" s="24">
        <v>96</v>
      </c>
      <c r="H258" s="23">
        <v>3.4111756510282032E-2</v>
      </c>
      <c r="I258" s="24">
        <v>0</v>
      </c>
      <c r="J258" s="23">
        <f>I258/$I$521*1000</f>
        <v>0</v>
      </c>
      <c r="K258" s="19">
        <v>0</v>
      </c>
      <c r="L258" s="19">
        <v>0</v>
      </c>
      <c r="M258" s="21">
        <v>0</v>
      </c>
      <c r="N258" s="20">
        <f>$G258*M258</f>
        <v>0</v>
      </c>
      <c r="O258" s="20">
        <f>$I258*M258</f>
        <v>0</v>
      </c>
      <c r="P258" s="22"/>
      <c r="Q258" s="21">
        <v>0</v>
      </c>
      <c r="R258" s="20">
        <f>$G258*Q258</f>
        <v>0</v>
      </c>
      <c r="S258" s="20">
        <f>$I258*Q258</f>
        <v>0</v>
      </c>
      <c r="T258" s="22"/>
      <c r="U258" s="21">
        <v>0</v>
      </c>
      <c r="V258" s="20">
        <f>$G258*U258</f>
        <v>0</v>
      </c>
      <c r="W258" s="20">
        <f>$I258*U258</f>
        <v>0</v>
      </c>
      <c r="X258" s="19">
        <v>0</v>
      </c>
      <c r="Y258" s="21">
        <v>0</v>
      </c>
      <c r="Z258" s="20">
        <f>$G258*Y258</f>
        <v>0</v>
      </c>
      <c r="AA258" s="20">
        <f>$I258*Y258</f>
        <v>0</v>
      </c>
      <c r="AB258" s="19"/>
      <c r="AC258" s="21">
        <v>0</v>
      </c>
      <c r="AD258" s="20">
        <f>$G258*AC258</f>
        <v>0</v>
      </c>
      <c r="AE258" s="20">
        <f>$I258*AC258</f>
        <v>0</v>
      </c>
      <c r="AF258" s="19"/>
      <c r="AG258" s="21">
        <v>0</v>
      </c>
      <c r="AH258" s="20">
        <f>$G258*AG258</f>
        <v>0</v>
      </c>
      <c r="AI258" s="20">
        <f>$I258*AG258</f>
        <v>0</v>
      </c>
      <c r="AJ258" s="19">
        <v>0</v>
      </c>
      <c r="AK258" s="18">
        <f>IF(J258&gt;1,0,1)</f>
        <v>1</v>
      </c>
      <c r="AL258" s="17">
        <f>I258/G258</f>
        <v>0</v>
      </c>
    </row>
    <row r="259" spans="1:38">
      <c r="A259" s="18">
        <v>258</v>
      </c>
      <c r="B259" s="18" t="s">
        <v>595</v>
      </c>
      <c r="C259" s="18" t="s">
        <v>594</v>
      </c>
      <c r="D259" s="18" t="s">
        <v>19</v>
      </c>
      <c r="E259" s="18" t="s">
        <v>19</v>
      </c>
      <c r="F259" s="25">
        <v>0.17384149895569545</v>
      </c>
      <c r="G259" s="24">
        <v>211</v>
      </c>
      <c r="H259" s="23">
        <v>7.4974798163224041E-2</v>
      </c>
      <c r="I259" s="24">
        <v>4</v>
      </c>
      <c r="J259" s="23">
        <f>I259/$I$521*1000</f>
        <v>1.303373129659559E-2</v>
      </c>
      <c r="K259" s="19" t="s">
        <v>163</v>
      </c>
      <c r="L259" s="19" t="s">
        <v>149</v>
      </c>
      <c r="M259" s="21">
        <v>1</v>
      </c>
      <c r="N259" s="20">
        <f>$G259*M259</f>
        <v>211</v>
      </c>
      <c r="O259" s="20">
        <f>$I259*M259</f>
        <v>4</v>
      </c>
      <c r="P259" s="22"/>
      <c r="Q259" s="21">
        <v>0</v>
      </c>
      <c r="R259" s="20">
        <f>$G259*Q259</f>
        <v>0</v>
      </c>
      <c r="S259" s="20">
        <f>$I259*Q259</f>
        <v>0</v>
      </c>
      <c r="T259" s="22"/>
      <c r="U259" s="21">
        <v>0</v>
      </c>
      <c r="V259" s="20">
        <f>$G259*U259</f>
        <v>0</v>
      </c>
      <c r="W259" s="20">
        <f>$I259*U259</f>
        <v>0</v>
      </c>
      <c r="X259" s="19" t="s">
        <v>47</v>
      </c>
      <c r="Y259" s="21">
        <v>1</v>
      </c>
      <c r="Z259" s="20">
        <f>$G259*Y259</f>
        <v>211</v>
      </c>
      <c r="AA259" s="20">
        <f>$I259*Y259</f>
        <v>4</v>
      </c>
      <c r="AB259" s="19"/>
      <c r="AC259" s="21">
        <v>0</v>
      </c>
      <c r="AD259" s="20">
        <f>$G259*AC259</f>
        <v>0</v>
      </c>
      <c r="AE259" s="20">
        <f>$I259*AC259</f>
        <v>0</v>
      </c>
      <c r="AF259" s="19"/>
      <c r="AG259" s="21">
        <v>0</v>
      </c>
      <c r="AH259" s="20">
        <f>$G259*AG259</f>
        <v>0</v>
      </c>
      <c r="AI259" s="20">
        <f>$I259*AG259</f>
        <v>0</v>
      </c>
      <c r="AJ259" s="19">
        <v>0</v>
      </c>
      <c r="AK259" s="18">
        <f>IF(J259&gt;1,0,1)</f>
        <v>1</v>
      </c>
      <c r="AL259" s="17">
        <f>I259/G259</f>
        <v>1.8957345971563982E-2</v>
      </c>
    </row>
    <row r="260" spans="1:38">
      <c r="A260" s="18">
        <v>259</v>
      </c>
      <c r="B260" s="18" t="s">
        <v>593</v>
      </c>
      <c r="C260" s="18" t="s">
        <v>19</v>
      </c>
      <c r="D260" s="18" t="s">
        <v>19</v>
      </c>
      <c r="E260" s="18" t="s">
        <v>19</v>
      </c>
      <c r="F260" s="25">
        <v>0</v>
      </c>
      <c r="G260" s="24">
        <v>273</v>
      </c>
      <c r="H260" s="23">
        <v>9.7005307576114516E-2</v>
      </c>
      <c r="I260" s="24">
        <v>0</v>
      </c>
      <c r="J260" s="23">
        <f>I260/$I$521*1000</f>
        <v>0</v>
      </c>
      <c r="K260" s="19">
        <v>0</v>
      </c>
      <c r="L260" s="19">
        <v>0</v>
      </c>
      <c r="M260" s="21">
        <v>0</v>
      </c>
      <c r="N260" s="20">
        <f>$G260*M260</f>
        <v>0</v>
      </c>
      <c r="O260" s="20">
        <f>$I260*M260</f>
        <v>0</v>
      </c>
      <c r="P260" s="22"/>
      <c r="Q260" s="21">
        <v>0</v>
      </c>
      <c r="R260" s="20">
        <f>$G260*Q260</f>
        <v>0</v>
      </c>
      <c r="S260" s="20">
        <f>$I260*Q260</f>
        <v>0</v>
      </c>
      <c r="T260" s="22"/>
      <c r="U260" s="21">
        <v>0</v>
      </c>
      <c r="V260" s="20">
        <f>$G260*U260</f>
        <v>0</v>
      </c>
      <c r="W260" s="20">
        <f>$I260*U260</f>
        <v>0</v>
      </c>
      <c r="X260" s="19">
        <v>0</v>
      </c>
      <c r="Y260" s="21">
        <v>0</v>
      </c>
      <c r="Z260" s="20">
        <f>$G260*Y260</f>
        <v>0</v>
      </c>
      <c r="AA260" s="20">
        <f>$I260*Y260</f>
        <v>0</v>
      </c>
      <c r="AB260" s="19"/>
      <c r="AC260" s="21">
        <v>0</v>
      </c>
      <c r="AD260" s="20">
        <f>$G260*AC260</f>
        <v>0</v>
      </c>
      <c r="AE260" s="20">
        <f>$I260*AC260</f>
        <v>0</v>
      </c>
      <c r="AF260" s="19"/>
      <c r="AG260" s="21">
        <v>0</v>
      </c>
      <c r="AH260" s="20">
        <f>$G260*AG260</f>
        <v>0</v>
      </c>
      <c r="AI260" s="20">
        <f>$I260*AG260</f>
        <v>0</v>
      </c>
      <c r="AJ260" s="19">
        <v>0</v>
      </c>
      <c r="AK260" s="18">
        <f>IF(J260&gt;1,0,1)</f>
        <v>1</v>
      </c>
      <c r="AL260" s="17">
        <f>I260/G260</f>
        <v>0</v>
      </c>
    </row>
    <row r="261" spans="1:38">
      <c r="A261" s="18">
        <v>260</v>
      </c>
      <c r="B261" s="18" t="s">
        <v>592</v>
      </c>
      <c r="C261" s="18" t="s">
        <v>19</v>
      </c>
      <c r="D261" s="18" t="s">
        <v>19</v>
      </c>
      <c r="E261" s="18" t="s">
        <v>19</v>
      </c>
      <c r="F261" s="25">
        <v>0</v>
      </c>
      <c r="G261" s="24">
        <v>294</v>
      </c>
      <c r="H261" s="23">
        <v>0.10446725431273872</v>
      </c>
      <c r="I261" s="24">
        <v>0</v>
      </c>
      <c r="J261" s="23">
        <f>I261/$I$521*1000</f>
        <v>0</v>
      </c>
      <c r="K261" s="19">
        <v>0</v>
      </c>
      <c r="L261" s="19">
        <v>0</v>
      </c>
      <c r="M261" s="21">
        <v>0</v>
      </c>
      <c r="N261" s="20">
        <f>$G261*M261</f>
        <v>0</v>
      </c>
      <c r="O261" s="20">
        <f>$I261*M261</f>
        <v>0</v>
      </c>
      <c r="P261" s="22"/>
      <c r="Q261" s="21">
        <v>0</v>
      </c>
      <c r="R261" s="20">
        <f>$G261*Q261</f>
        <v>0</v>
      </c>
      <c r="S261" s="20">
        <f>$I261*Q261</f>
        <v>0</v>
      </c>
      <c r="T261" s="22"/>
      <c r="U261" s="21">
        <v>0</v>
      </c>
      <c r="V261" s="20">
        <f>$G261*U261</f>
        <v>0</v>
      </c>
      <c r="W261" s="20">
        <f>$I261*U261</f>
        <v>0</v>
      </c>
      <c r="X261" s="19">
        <v>0</v>
      </c>
      <c r="Y261" s="21">
        <v>0</v>
      </c>
      <c r="Z261" s="20">
        <f>$G261*Y261</f>
        <v>0</v>
      </c>
      <c r="AA261" s="20">
        <f>$I261*Y261</f>
        <v>0</v>
      </c>
      <c r="AB261" s="19"/>
      <c r="AC261" s="21">
        <v>0</v>
      </c>
      <c r="AD261" s="20">
        <f>$G261*AC261</f>
        <v>0</v>
      </c>
      <c r="AE261" s="20">
        <f>$I261*AC261</f>
        <v>0</v>
      </c>
      <c r="AF261" s="19"/>
      <c r="AG261" s="21">
        <v>0</v>
      </c>
      <c r="AH261" s="20">
        <f>$G261*AG261</f>
        <v>0</v>
      </c>
      <c r="AI261" s="20">
        <f>$I261*AG261</f>
        <v>0</v>
      </c>
      <c r="AJ261" s="19">
        <v>0</v>
      </c>
      <c r="AK261" s="18">
        <f>IF(J261&gt;1,0,1)</f>
        <v>1</v>
      </c>
      <c r="AL261" s="17">
        <f>I261/G261</f>
        <v>0</v>
      </c>
    </row>
    <row r="262" spans="1:38">
      <c r="A262" s="18">
        <v>261</v>
      </c>
      <c r="B262" s="18" t="s">
        <v>591</v>
      </c>
      <c r="C262" s="18" t="s">
        <v>590</v>
      </c>
      <c r="D262" s="18" t="s">
        <v>19</v>
      </c>
      <c r="E262" s="18" t="s">
        <v>19</v>
      </c>
      <c r="F262" s="25">
        <v>0.51517635224229963</v>
      </c>
      <c r="G262" s="24">
        <v>178</v>
      </c>
      <c r="H262" s="23">
        <v>6.324888186281459E-2</v>
      </c>
      <c r="I262" s="24">
        <v>10</v>
      </c>
      <c r="J262" s="23">
        <f>I262/$I$521*1000</f>
        <v>3.258432824148897E-2</v>
      </c>
      <c r="K262" s="19" t="s">
        <v>562</v>
      </c>
      <c r="L262" s="19" t="s">
        <v>589</v>
      </c>
      <c r="M262" s="21">
        <v>1</v>
      </c>
      <c r="N262" s="20">
        <f>$G262*M262</f>
        <v>178</v>
      </c>
      <c r="O262" s="20">
        <f>$I262*M262</f>
        <v>10</v>
      </c>
      <c r="P262" s="22"/>
      <c r="Q262" s="21">
        <v>0</v>
      </c>
      <c r="R262" s="20">
        <f>$G262*Q262</f>
        <v>0</v>
      </c>
      <c r="S262" s="20">
        <f>$I262*Q262</f>
        <v>0</v>
      </c>
      <c r="T262" s="22"/>
      <c r="U262" s="21">
        <v>0</v>
      </c>
      <c r="V262" s="20">
        <f>$G262*U262</f>
        <v>0</v>
      </c>
      <c r="W262" s="20">
        <f>$I262*U262</f>
        <v>0</v>
      </c>
      <c r="X262" s="19" t="s">
        <v>95</v>
      </c>
      <c r="Y262" s="21">
        <v>1</v>
      </c>
      <c r="Z262" s="20">
        <f>$G262*Y262</f>
        <v>178</v>
      </c>
      <c r="AA262" s="20">
        <f>$I262*Y262</f>
        <v>10</v>
      </c>
      <c r="AB262" s="19"/>
      <c r="AC262" s="21">
        <v>0</v>
      </c>
      <c r="AD262" s="20">
        <f>$G262*AC262</f>
        <v>0</v>
      </c>
      <c r="AE262" s="20">
        <f>$I262*AC262</f>
        <v>0</v>
      </c>
      <c r="AF262" s="19"/>
      <c r="AG262" s="21">
        <v>0</v>
      </c>
      <c r="AH262" s="20">
        <f>$G262*AG262</f>
        <v>0</v>
      </c>
      <c r="AI262" s="20">
        <f>$I262*AG262</f>
        <v>0</v>
      </c>
      <c r="AJ262" s="19">
        <v>0</v>
      </c>
      <c r="AK262" s="18">
        <f>IF(J262&gt;1,0,1)</f>
        <v>1</v>
      </c>
      <c r="AL262" s="17">
        <f>I262/G262</f>
        <v>5.6179775280898875E-2</v>
      </c>
    </row>
    <row r="263" spans="1:38">
      <c r="A263" s="18">
        <v>262</v>
      </c>
      <c r="B263" s="18" t="s">
        <v>588</v>
      </c>
      <c r="C263" s="18" t="s">
        <v>587</v>
      </c>
      <c r="D263" s="18" t="s">
        <v>19</v>
      </c>
      <c r="E263" s="18" t="s">
        <v>19</v>
      </c>
      <c r="F263" s="25">
        <v>0.86698435870148682</v>
      </c>
      <c r="G263" s="24">
        <v>31435</v>
      </c>
      <c r="H263" s="23">
        <v>11.169823603132453</v>
      </c>
      <c r="I263" s="24">
        <v>2972</v>
      </c>
      <c r="J263" s="23">
        <f>I263/$I$521*1000</f>
        <v>9.684062353370523</v>
      </c>
      <c r="K263" s="19" t="s">
        <v>580</v>
      </c>
      <c r="L263" s="19" t="s">
        <v>579</v>
      </c>
      <c r="M263" s="21">
        <v>1</v>
      </c>
      <c r="N263" s="20">
        <f>$G263*M263</f>
        <v>31435</v>
      </c>
      <c r="O263" s="20">
        <f>$I263*M263</f>
        <v>2972</v>
      </c>
      <c r="P263" s="22"/>
      <c r="Q263" s="21">
        <v>0</v>
      </c>
      <c r="R263" s="20">
        <f>$G263*Q263</f>
        <v>0</v>
      </c>
      <c r="S263" s="20">
        <f>$I263*Q263</f>
        <v>0</v>
      </c>
      <c r="T263" s="22"/>
      <c r="U263" s="21">
        <v>0</v>
      </c>
      <c r="V263" s="20">
        <f>$G263*U263</f>
        <v>0</v>
      </c>
      <c r="W263" s="20">
        <f>$I263*U263</f>
        <v>0</v>
      </c>
      <c r="X263" s="19" t="s">
        <v>95</v>
      </c>
      <c r="Y263" s="21">
        <v>1</v>
      </c>
      <c r="Z263" s="20">
        <f>$G263*Y263</f>
        <v>31435</v>
      </c>
      <c r="AA263" s="20">
        <f>$I263*Y263</f>
        <v>2972</v>
      </c>
      <c r="AB263" s="19"/>
      <c r="AC263" s="21">
        <v>0</v>
      </c>
      <c r="AD263" s="20">
        <f>$G263*AC263</f>
        <v>0</v>
      </c>
      <c r="AE263" s="20">
        <f>$I263*AC263</f>
        <v>0</v>
      </c>
      <c r="AF263" s="19"/>
      <c r="AG263" s="21">
        <v>0</v>
      </c>
      <c r="AH263" s="20">
        <f>$G263*AG263</f>
        <v>0</v>
      </c>
      <c r="AI263" s="20">
        <f>$I263*AG263</f>
        <v>0</v>
      </c>
      <c r="AJ263" s="19">
        <v>0</v>
      </c>
      <c r="AK263" s="18">
        <f>IF(J263&gt;1,0,1)</f>
        <v>0</v>
      </c>
      <c r="AL263" s="17">
        <f>I263/G263</f>
        <v>9.4544297757276921E-2</v>
      </c>
    </row>
    <row r="264" spans="1:38">
      <c r="A264" s="18">
        <v>263</v>
      </c>
      <c r="B264" s="18" t="s">
        <v>586</v>
      </c>
      <c r="C264" s="18" t="s">
        <v>585</v>
      </c>
      <c r="D264" s="18" t="s">
        <v>19</v>
      </c>
      <c r="E264" s="18" t="s">
        <v>19</v>
      </c>
      <c r="F264" s="25">
        <v>0.44079500860444976</v>
      </c>
      <c r="G264" s="24">
        <v>5721</v>
      </c>
      <c r="H264" s="23">
        <v>2.0328474895346198</v>
      </c>
      <c r="I264" s="24">
        <v>275</v>
      </c>
      <c r="J264" s="23">
        <f>I264/$I$521*1000</f>
        <v>0.89606902664094679</v>
      </c>
      <c r="K264" s="19" t="s">
        <v>580</v>
      </c>
      <c r="L264" s="19" t="s">
        <v>579</v>
      </c>
      <c r="M264" s="21">
        <v>1</v>
      </c>
      <c r="N264" s="20">
        <f>$G264*M264</f>
        <v>5721</v>
      </c>
      <c r="O264" s="20">
        <f>$I264*M264</f>
        <v>275</v>
      </c>
      <c r="P264" s="22"/>
      <c r="Q264" s="21">
        <v>0</v>
      </c>
      <c r="R264" s="20">
        <f>$G264*Q264</f>
        <v>0</v>
      </c>
      <c r="S264" s="20">
        <f>$I264*Q264</f>
        <v>0</v>
      </c>
      <c r="T264" s="22"/>
      <c r="U264" s="21">
        <v>0</v>
      </c>
      <c r="V264" s="20">
        <f>$G264*U264</f>
        <v>0</v>
      </c>
      <c r="W264" s="20">
        <f>$I264*U264</f>
        <v>0</v>
      </c>
      <c r="X264" s="19" t="s">
        <v>95</v>
      </c>
      <c r="Y264" s="21">
        <v>1</v>
      </c>
      <c r="Z264" s="20">
        <f>$G264*Y264</f>
        <v>5721</v>
      </c>
      <c r="AA264" s="20">
        <f>$I264*Y264</f>
        <v>275</v>
      </c>
      <c r="AB264" s="19"/>
      <c r="AC264" s="21">
        <v>0</v>
      </c>
      <c r="AD264" s="20">
        <f>$G264*AC264</f>
        <v>0</v>
      </c>
      <c r="AE264" s="20">
        <f>$I264*AC264</f>
        <v>0</v>
      </c>
      <c r="AF264" s="19"/>
      <c r="AG264" s="21">
        <v>0</v>
      </c>
      <c r="AH264" s="20">
        <f>$G264*AG264</f>
        <v>0</v>
      </c>
      <c r="AI264" s="20">
        <f>$I264*AG264</f>
        <v>0</v>
      </c>
      <c r="AJ264" s="19">
        <v>0</v>
      </c>
      <c r="AK264" s="18">
        <f>IF(J264&gt;1,0,1)</f>
        <v>1</v>
      </c>
      <c r="AL264" s="17">
        <f>I264/G264</f>
        <v>4.8068519489599719E-2</v>
      </c>
    </row>
    <row r="265" spans="1:38">
      <c r="A265" s="18">
        <v>264</v>
      </c>
      <c r="B265" s="18" t="s">
        <v>584</v>
      </c>
      <c r="C265" s="18" t="s">
        <v>583</v>
      </c>
      <c r="D265" s="18" t="s">
        <v>19</v>
      </c>
      <c r="E265" s="18" t="s">
        <v>19</v>
      </c>
      <c r="F265" s="25">
        <v>0.3319307095769643</v>
      </c>
      <c r="G265" s="24">
        <v>2072</v>
      </c>
      <c r="H265" s="23">
        <v>0.73624541134692045</v>
      </c>
      <c r="I265" s="24">
        <v>75</v>
      </c>
      <c r="J265" s="23">
        <f>I265/$I$521*1000</f>
        <v>0.2443824618111673</v>
      </c>
      <c r="K265" s="19" t="s">
        <v>580</v>
      </c>
      <c r="L265" s="19" t="s">
        <v>579</v>
      </c>
      <c r="M265" s="21">
        <v>1</v>
      </c>
      <c r="N265" s="20">
        <f>$G265*M265</f>
        <v>2072</v>
      </c>
      <c r="O265" s="20">
        <f>$I265*M265</f>
        <v>75</v>
      </c>
      <c r="P265" s="22"/>
      <c r="Q265" s="21">
        <v>0</v>
      </c>
      <c r="R265" s="20">
        <f>$G265*Q265</f>
        <v>0</v>
      </c>
      <c r="S265" s="20">
        <f>$I265*Q265</f>
        <v>0</v>
      </c>
      <c r="T265" s="22"/>
      <c r="U265" s="21">
        <v>0</v>
      </c>
      <c r="V265" s="20">
        <f>$G265*U265</f>
        <v>0</v>
      </c>
      <c r="W265" s="20">
        <f>$I265*U265</f>
        <v>0</v>
      </c>
      <c r="X265" s="19" t="s">
        <v>95</v>
      </c>
      <c r="Y265" s="21">
        <v>1</v>
      </c>
      <c r="Z265" s="20">
        <f>$G265*Y265</f>
        <v>2072</v>
      </c>
      <c r="AA265" s="20">
        <f>$I265*Y265</f>
        <v>75</v>
      </c>
      <c r="AB265" s="19"/>
      <c r="AC265" s="21">
        <v>0</v>
      </c>
      <c r="AD265" s="20">
        <f>$G265*AC265</f>
        <v>0</v>
      </c>
      <c r="AE265" s="20">
        <f>$I265*AC265</f>
        <v>0</v>
      </c>
      <c r="AF265" s="19"/>
      <c r="AG265" s="21">
        <v>0</v>
      </c>
      <c r="AH265" s="20">
        <f>$G265*AG265</f>
        <v>0</v>
      </c>
      <c r="AI265" s="20">
        <f>$I265*AG265</f>
        <v>0</v>
      </c>
      <c r="AJ265" s="19">
        <v>0</v>
      </c>
      <c r="AK265" s="18">
        <f>IF(J265&gt;1,0,1)</f>
        <v>1</v>
      </c>
      <c r="AL265" s="17">
        <f>I265/G265</f>
        <v>3.6196911196911194E-2</v>
      </c>
    </row>
    <row r="266" spans="1:38">
      <c r="A266" s="18">
        <v>265</v>
      </c>
      <c r="B266" s="18" t="s">
        <v>582</v>
      </c>
      <c r="C266" s="18" t="s">
        <v>581</v>
      </c>
      <c r="D266" s="18" t="s">
        <v>19</v>
      </c>
      <c r="E266" s="18" t="s">
        <v>19</v>
      </c>
      <c r="F266" s="25">
        <v>0.32855973318126053</v>
      </c>
      <c r="G266" s="24">
        <v>2484</v>
      </c>
      <c r="H266" s="23">
        <v>0.88264169970354756</v>
      </c>
      <c r="I266" s="24">
        <v>89</v>
      </c>
      <c r="J266" s="23">
        <f>I266/$I$521*1000</f>
        <v>0.29000052134925186</v>
      </c>
      <c r="K266" s="19" t="s">
        <v>580</v>
      </c>
      <c r="L266" s="19" t="s">
        <v>579</v>
      </c>
      <c r="M266" s="21">
        <v>1</v>
      </c>
      <c r="N266" s="20">
        <f>$G266*M266</f>
        <v>2484</v>
      </c>
      <c r="O266" s="20">
        <f>$I266*M266</f>
        <v>89</v>
      </c>
      <c r="P266" s="22"/>
      <c r="Q266" s="21">
        <v>0</v>
      </c>
      <c r="R266" s="20">
        <f>$G266*Q266</f>
        <v>0</v>
      </c>
      <c r="S266" s="20">
        <f>$I266*Q266</f>
        <v>0</v>
      </c>
      <c r="T266" s="22"/>
      <c r="U266" s="21">
        <v>0</v>
      </c>
      <c r="V266" s="20">
        <f>$G266*U266</f>
        <v>0</v>
      </c>
      <c r="W266" s="20">
        <f>$I266*U266</f>
        <v>0</v>
      </c>
      <c r="X266" s="19" t="s">
        <v>95</v>
      </c>
      <c r="Y266" s="21">
        <v>1</v>
      </c>
      <c r="Z266" s="20">
        <f>$G266*Y266</f>
        <v>2484</v>
      </c>
      <c r="AA266" s="20">
        <f>$I266*Y266</f>
        <v>89</v>
      </c>
      <c r="AB266" s="19"/>
      <c r="AC266" s="21">
        <v>0</v>
      </c>
      <c r="AD266" s="20">
        <f>$G266*AC266</f>
        <v>0</v>
      </c>
      <c r="AE266" s="20">
        <f>$I266*AC266</f>
        <v>0</v>
      </c>
      <c r="AF266" s="19"/>
      <c r="AG266" s="21">
        <v>0</v>
      </c>
      <c r="AH266" s="20">
        <f>$G266*AG266</f>
        <v>0</v>
      </c>
      <c r="AI266" s="20">
        <f>$I266*AG266</f>
        <v>0</v>
      </c>
      <c r="AJ266" s="19">
        <v>0</v>
      </c>
      <c r="AK266" s="18">
        <f>IF(J266&gt;1,0,1)</f>
        <v>1</v>
      </c>
      <c r="AL266" s="17">
        <f>I266/G266</f>
        <v>3.5829307568438003E-2</v>
      </c>
    </row>
    <row r="267" spans="1:38">
      <c r="A267" s="18">
        <v>266</v>
      </c>
      <c r="B267" s="18" t="s">
        <v>578</v>
      </c>
      <c r="C267" s="18" t="s">
        <v>577</v>
      </c>
      <c r="D267" s="18" t="s">
        <v>19</v>
      </c>
      <c r="E267" s="18" t="s">
        <v>19</v>
      </c>
      <c r="F267" s="25">
        <v>0.4512546466740987</v>
      </c>
      <c r="G267" s="24">
        <v>569</v>
      </c>
      <c r="H267" s="23">
        <v>0.20218322348281745</v>
      </c>
      <c r="I267" s="24">
        <v>28</v>
      </c>
      <c r="J267" s="23">
        <f>I267/$I$521*1000</f>
        <v>9.1236119076169117E-2</v>
      </c>
      <c r="K267" s="19" t="s">
        <v>559</v>
      </c>
      <c r="L267" s="19" t="s">
        <v>419</v>
      </c>
      <c r="M267" s="21">
        <v>1</v>
      </c>
      <c r="N267" s="20">
        <f>$G267*M267</f>
        <v>569</v>
      </c>
      <c r="O267" s="20">
        <f>$I267*M267</f>
        <v>28</v>
      </c>
      <c r="P267" s="22"/>
      <c r="Q267" s="21">
        <v>0</v>
      </c>
      <c r="R267" s="20">
        <f>$G267*Q267</f>
        <v>0</v>
      </c>
      <c r="S267" s="20">
        <f>$I267*Q267</f>
        <v>0</v>
      </c>
      <c r="T267" s="22"/>
      <c r="U267" s="21">
        <v>0</v>
      </c>
      <c r="V267" s="20">
        <f>$G267*U267</f>
        <v>0</v>
      </c>
      <c r="W267" s="20">
        <f>$I267*U267</f>
        <v>0</v>
      </c>
      <c r="X267" s="19" t="s">
        <v>419</v>
      </c>
      <c r="Y267" s="21">
        <v>1</v>
      </c>
      <c r="Z267" s="20">
        <f>$G267*Y267</f>
        <v>569</v>
      </c>
      <c r="AA267" s="20">
        <f>$I267*Y267</f>
        <v>28</v>
      </c>
      <c r="AB267" s="19"/>
      <c r="AC267" s="21">
        <v>0</v>
      </c>
      <c r="AD267" s="20">
        <f>$G267*AC267</f>
        <v>0</v>
      </c>
      <c r="AE267" s="20">
        <f>$I267*AC267</f>
        <v>0</v>
      </c>
      <c r="AF267" s="19"/>
      <c r="AG267" s="21">
        <v>0</v>
      </c>
      <c r="AH267" s="20">
        <f>$G267*AG267</f>
        <v>0</v>
      </c>
      <c r="AI267" s="20">
        <f>$I267*AG267</f>
        <v>0</v>
      </c>
      <c r="AJ267" s="19">
        <v>0</v>
      </c>
      <c r="AK267" s="18">
        <f>IF(J267&gt;1,0,1)</f>
        <v>1</v>
      </c>
      <c r="AL267" s="17">
        <f>I267/G267</f>
        <v>4.9209138840070298E-2</v>
      </c>
    </row>
    <row r="268" spans="1:38">
      <c r="A268" s="18">
        <v>267</v>
      </c>
      <c r="B268" s="18" t="s">
        <v>576</v>
      </c>
      <c r="C268" s="18" t="s">
        <v>19</v>
      </c>
      <c r="D268" s="18" t="s">
        <v>19</v>
      </c>
      <c r="E268" s="18" t="s">
        <v>19</v>
      </c>
      <c r="F268" s="25">
        <v>0</v>
      </c>
      <c r="G268" s="24">
        <v>146</v>
      </c>
      <c r="H268" s="23">
        <v>5.1878296359387253E-2</v>
      </c>
      <c r="I268" s="24">
        <v>0</v>
      </c>
      <c r="J268" s="23">
        <f>I268/$I$521*1000</f>
        <v>0</v>
      </c>
      <c r="K268" s="19">
        <v>0</v>
      </c>
      <c r="L268" s="19">
        <v>0</v>
      </c>
      <c r="M268" s="21">
        <v>0</v>
      </c>
      <c r="N268" s="20">
        <f>$G268*M268</f>
        <v>0</v>
      </c>
      <c r="O268" s="20">
        <f>$I268*M268</f>
        <v>0</v>
      </c>
      <c r="P268" s="22"/>
      <c r="Q268" s="21">
        <v>0</v>
      </c>
      <c r="R268" s="20">
        <f>$G268*Q268</f>
        <v>0</v>
      </c>
      <c r="S268" s="20">
        <f>$I268*Q268</f>
        <v>0</v>
      </c>
      <c r="T268" s="22"/>
      <c r="U268" s="21">
        <v>0</v>
      </c>
      <c r="V268" s="20">
        <f>$G268*U268</f>
        <v>0</v>
      </c>
      <c r="W268" s="20">
        <f>$I268*U268</f>
        <v>0</v>
      </c>
      <c r="X268" s="19">
        <v>0</v>
      </c>
      <c r="Y268" s="21">
        <v>0</v>
      </c>
      <c r="Z268" s="20">
        <f>$G268*Y268</f>
        <v>0</v>
      </c>
      <c r="AA268" s="20">
        <f>$I268*Y268</f>
        <v>0</v>
      </c>
      <c r="AB268" s="19"/>
      <c r="AC268" s="21">
        <v>0</v>
      </c>
      <c r="AD268" s="20">
        <f>$G268*AC268</f>
        <v>0</v>
      </c>
      <c r="AE268" s="20">
        <f>$I268*AC268</f>
        <v>0</v>
      </c>
      <c r="AF268" s="19"/>
      <c r="AG268" s="21">
        <v>0</v>
      </c>
      <c r="AH268" s="20">
        <f>$G268*AG268</f>
        <v>0</v>
      </c>
      <c r="AI268" s="20">
        <f>$I268*AG268</f>
        <v>0</v>
      </c>
      <c r="AJ268" s="19">
        <v>0</v>
      </c>
      <c r="AK268" s="18">
        <f>IF(J268&gt;1,0,1)</f>
        <v>1</v>
      </c>
      <c r="AL268" s="17">
        <f>I268/G268</f>
        <v>0</v>
      </c>
    </row>
    <row r="269" spans="1:38">
      <c r="A269" s="18">
        <v>268</v>
      </c>
      <c r="B269" s="18" t="s">
        <v>575</v>
      </c>
      <c r="C269" s="18" t="s">
        <v>574</v>
      </c>
      <c r="D269" s="18" t="s">
        <v>19</v>
      </c>
      <c r="E269" s="18" t="s">
        <v>19</v>
      </c>
      <c r="F269" s="25">
        <v>2.5988248376271477</v>
      </c>
      <c r="G269" s="24">
        <v>494</v>
      </c>
      <c r="H269" s="23">
        <v>0.17553341370915962</v>
      </c>
      <c r="I269" s="24">
        <v>140</v>
      </c>
      <c r="J269" s="23">
        <f>I269/$I$521*1000</f>
        <v>0.45618059538084565</v>
      </c>
      <c r="K269" s="19" t="s">
        <v>559</v>
      </c>
      <c r="L269" s="19" t="s">
        <v>419</v>
      </c>
      <c r="M269" s="21">
        <v>1</v>
      </c>
      <c r="N269" s="20">
        <f>$G269*M269</f>
        <v>494</v>
      </c>
      <c r="O269" s="20">
        <f>$I269*M269</f>
        <v>140</v>
      </c>
      <c r="P269" s="22"/>
      <c r="Q269" s="21">
        <v>0</v>
      </c>
      <c r="R269" s="20">
        <f>$G269*Q269</f>
        <v>0</v>
      </c>
      <c r="S269" s="20">
        <f>$I269*Q269</f>
        <v>0</v>
      </c>
      <c r="T269" s="22"/>
      <c r="U269" s="21">
        <v>0</v>
      </c>
      <c r="V269" s="20">
        <f>$G269*U269</f>
        <v>0</v>
      </c>
      <c r="W269" s="20">
        <f>$I269*U269</f>
        <v>0</v>
      </c>
      <c r="X269" s="19" t="s">
        <v>419</v>
      </c>
      <c r="Y269" s="21">
        <v>1</v>
      </c>
      <c r="Z269" s="20">
        <f>$G269*Y269</f>
        <v>494</v>
      </c>
      <c r="AA269" s="20">
        <f>$I269*Y269</f>
        <v>140</v>
      </c>
      <c r="AB269" s="19"/>
      <c r="AC269" s="21">
        <v>0</v>
      </c>
      <c r="AD269" s="20">
        <f>$G269*AC269</f>
        <v>0</v>
      </c>
      <c r="AE269" s="20">
        <f>$I269*AC269</f>
        <v>0</v>
      </c>
      <c r="AF269" s="19"/>
      <c r="AG269" s="21">
        <v>0</v>
      </c>
      <c r="AH269" s="20">
        <f>$G269*AG269</f>
        <v>0</v>
      </c>
      <c r="AI269" s="20">
        <f>$I269*AG269</f>
        <v>0</v>
      </c>
      <c r="AJ269" s="19" t="s">
        <v>573</v>
      </c>
      <c r="AK269" s="18">
        <f>IF(J269&gt;1,0,1)</f>
        <v>1</v>
      </c>
      <c r="AL269" s="17">
        <f>I269/G269</f>
        <v>0.2834008097165992</v>
      </c>
    </row>
    <row r="270" spans="1:38">
      <c r="A270" s="18">
        <v>269</v>
      </c>
      <c r="B270" s="18" t="s">
        <v>572</v>
      </c>
      <c r="C270" s="18" t="s">
        <v>571</v>
      </c>
      <c r="D270" s="18" t="s">
        <v>19</v>
      </c>
      <c r="E270" s="18" t="s">
        <v>19</v>
      </c>
      <c r="F270" s="25">
        <v>0.76986289747409342</v>
      </c>
      <c r="G270" s="24">
        <v>941</v>
      </c>
      <c r="H270" s="23">
        <v>0.33436627996016033</v>
      </c>
      <c r="I270" s="24">
        <v>79</v>
      </c>
      <c r="J270" s="23">
        <f>I270/$I$521*1000</f>
        <v>0.25741619310776293</v>
      </c>
      <c r="K270" s="19" t="s">
        <v>559</v>
      </c>
      <c r="L270" s="19" t="s">
        <v>419</v>
      </c>
      <c r="M270" s="21">
        <v>1</v>
      </c>
      <c r="N270" s="20">
        <f>$G270*M270</f>
        <v>941</v>
      </c>
      <c r="O270" s="20">
        <f>$I270*M270</f>
        <v>79</v>
      </c>
      <c r="P270" s="22"/>
      <c r="Q270" s="21">
        <v>0</v>
      </c>
      <c r="R270" s="20">
        <f>$G270*Q270</f>
        <v>0</v>
      </c>
      <c r="S270" s="20">
        <f>$I270*Q270</f>
        <v>0</v>
      </c>
      <c r="T270" s="22"/>
      <c r="U270" s="21">
        <v>0</v>
      </c>
      <c r="V270" s="20">
        <f>$G270*U270</f>
        <v>0</v>
      </c>
      <c r="W270" s="20">
        <f>$I270*U270</f>
        <v>0</v>
      </c>
      <c r="X270" s="19" t="s">
        <v>419</v>
      </c>
      <c r="Y270" s="21">
        <v>1</v>
      </c>
      <c r="Z270" s="20">
        <f>$G270*Y270</f>
        <v>941</v>
      </c>
      <c r="AA270" s="20">
        <f>$I270*Y270</f>
        <v>79</v>
      </c>
      <c r="AB270" s="19"/>
      <c r="AC270" s="21">
        <v>0</v>
      </c>
      <c r="AD270" s="20">
        <f>$G270*AC270</f>
        <v>0</v>
      </c>
      <c r="AE270" s="20">
        <f>$I270*AC270</f>
        <v>0</v>
      </c>
      <c r="AF270" s="19"/>
      <c r="AG270" s="21">
        <v>0</v>
      </c>
      <c r="AH270" s="20">
        <f>$G270*AG270</f>
        <v>0</v>
      </c>
      <c r="AI270" s="20">
        <f>$I270*AG270</f>
        <v>0</v>
      </c>
      <c r="AJ270" s="19">
        <v>0</v>
      </c>
      <c r="AK270" s="18">
        <f>IF(J270&gt;1,0,1)</f>
        <v>1</v>
      </c>
      <c r="AL270" s="17">
        <f>I270/G270</f>
        <v>8.3953241232731138E-2</v>
      </c>
    </row>
    <row r="271" spans="1:38">
      <c r="A271" s="18">
        <v>270</v>
      </c>
      <c r="B271" s="18" t="s">
        <v>570</v>
      </c>
      <c r="C271" s="18" t="s">
        <v>19</v>
      </c>
      <c r="D271" s="18" t="s">
        <v>19</v>
      </c>
      <c r="E271" s="18" t="s">
        <v>19</v>
      </c>
      <c r="F271" s="25">
        <v>0</v>
      </c>
      <c r="G271" s="24">
        <v>539</v>
      </c>
      <c r="H271" s="23">
        <v>0.19152329957335432</v>
      </c>
      <c r="I271" s="24">
        <v>0</v>
      </c>
      <c r="J271" s="23">
        <f>I271/$I$521*1000</f>
        <v>0</v>
      </c>
      <c r="K271" s="19">
        <v>0</v>
      </c>
      <c r="L271" s="19">
        <v>0</v>
      </c>
      <c r="M271" s="21">
        <v>0</v>
      </c>
      <c r="N271" s="20">
        <f>$G271*M271</f>
        <v>0</v>
      </c>
      <c r="O271" s="20">
        <f>$I271*M271</f>
        <v>0</v>
      </c>
      <c r="P271" s="22"/>
      <c r="Q271" s="21">
        <v>0</v>
      </c>
      <c r="R271" s="20">
        <f>$G271*Q271</f>
        <v>0</v>
      </c>
      <c r="S271" s="20">
        <f>$I271*Q271</f>
        <v>0</v>
      </c>
      <c r="T271" s="22"/>
      <c r="U271" s="21">
        <v>0</v>
      </c>
      <c r="V271" s="20">
        <f>$G271*U271</f>
        <v>0</v>
      </c>
      <c r="W271" s="20">
        <f>$I271*U271</f>
        <v>0</v>
      </c>
      <c r="X271" s="19">
        <v>0</v>
      </c>
      <c r="Y271" s="21">
        <v>0</v>
      </c>
      <c r="Z271" s="20">
        <f>$G271*Y271</f>
        <v>0</v>
      </c>
      <c r="AA271" s="20">
        <f>$I271*Y271</f>
        <v>0</v>
      </c>
      <c r="AB271" s="19"/>
      <c r="AC271" s="21">
        <v>0</v>
      </c>
      <c r="AD271" s="20">
        <f>$G271*AC271</f>
        <v>0</v>
      </c>
      <c r="AE271" s="20">
        <f>$I271*AC271</f>
        <v>0</v>
      </c>
      <c r="AF271" s="19"/>
      <c r="AG271" s="21">
        <v>0</v>
      </c>
      <c r="AH271" s="20">
        <f>$G271*AG271</f>
        <v>0</v>
      </c>
      <c r="AI271" s="20">
        <f>$I271*AG271</f>
        <v>0</v>
      </c>
      <c r="AJ271" s="19">
        <v>0</v>
      </c>
      <c r="AK271" s="18">
        <f>IF(J271&gt;1,0,1)</f>
        <v>1</v>
      </c>
      <c r="AL271" s="17">
        <f>I271/G271</f>
        <v>0</v>
      </c>
    </row>
    <row r="272" spans="1:38">
      <c r="A272" s="18">
        <v>271</v>
      </c>
      <c r="B272" s="18" t="s">
        <v>569</v>
      </c>
      <c r="C272" s="18" t="s">
        <v>19</v>
      </c>
      <c r="D272" s="18" t="s">
        <v>19</v>
      </c>
      <c r="E272" s="18" t="s">
        <v>19</v>
      </c>
      <c r="F272" s="25">
        <v>0</v>
      </c>
      <c r="G272" s="24">
        <v>21</v>
      </c>
      <c r="H272" s="23">
        <v>7.4619467366241936E-3</v>
      </c>
      <c r="I272" s="24">
        <v>0</v>
      </c>
      <c r="J272" s="23">
        <f>I272/$I$521*1000</f>
        <v>0</v>
      </c>
      <c r="K272" s="19">
        <v>0</v>
      </c>
      <c r="L272" s="19">
        <v>0</v>
      </c>
      <c r="M272" s="21">
        <v>0</v>
      </c>
      <c r="N272" s="20">
        <f>$G272*M272</f>
        <v>0</v>
      </c>
      <c r="O272" s="20">
        <f>$I272*M272</f>
        <v>0</v>
      </c>
      <c r="P272" s="22"/>
      <c r="Q272" s="21">
        <v>0</v>
      </c>
      <c r="R272" s="20">
        <f>$G272*Q272</f>
        <v>0</v>
      </c>
      <c r="S272" s="20">
        <f>$I272*Q272</f>
        <v>0</v>
      </c>
      <c r="T272" s="22"/>
      <c r="U272" s="21">
        <v>0</v>
      </c>
      <c r="V272" s="20">
        <f>$G272*U272</f>
        <v>0</v>
      </c>
      <c r="W272" s="20">
        <f>$I272*U272</f>
        <v>0</v>
      </c>
      <c r="X272" s="19">
        <v>0</v>
      </c>
      <c r="Y272" s="21">
        <v>0</v>
      </c>
      <c r="Z272" s="20">
        <f>$G272*Y272</f>
        <v>0</v>
      </c>
      <c r="AA272" s="20">
        <f>$I272*Y272</f>
        <v>0</v>
      </c>
      <c r="AB272" s="19"/>
      <c r="AC272" s="21">
        <v>0</v>
      </c>
      <c r="AD272" s="20">
        <f>$G272*AC272</f>
        <v>0</v>
      </c>
      <c r="AE272" s="20">
        <f>$I272*AC272</f>
        <v>0</v>
      </c>
      <c r="AF272" s="19"/>
      <c r="AG272" s="21">
        <v>0</v>
      </c>
      <c r="AH272" s="20">
        <f>$G272*AG272</f>
        <v>0</v>
      </c>
      <c r="AI272" s="20">
        <f>$I272*AG272</f>
        <v>0</v>
      </c>
      <c r="AJ272" s="19">
        <v>0</v>
      </c>
      <c r="AK272" s="18">
        <f>IF(J272&gt;1,0,1)</f>
        <v>1</v>
      </c>
      <c r="AL272" s="17">
        <f>I272/G272</f>
        <v>0</v>
      </c>
    </row>
    <row r="273" spans="1:38">
      <c r="A273" s="18">
        <v>272</v>
      </c>
      <c r="B273" s="18" t="s">
        <v>568</v>
      </c>
      <c r="C273" s="18" t="s">
        <v>567</v>
      </c>
      <c r="D273" s="18" t="s">
        <v>19</v>
      </c>
      <c r="E273" s="18" t="s">
        <v>19</v>
      </c>
      <c r="F273" s="25">
        <v>0.37545234405350725</v>
      </c>
      <c r="G273" s="24">
        <v>806</v>
      </c>
      <c r="H273" s="23">
        <v>0.28639662236757618</v>
      </c>
      <c r="I273" s="24">
        <v>33</v>
      </c>
      <c r="J273" s="23">
        <f>I273/$I$521*1000</f>
        <v>0.10752828319691361</v>
      </c>
      <c r="K273" s="19" t="s">
        <v>559</v>
      </c>
      <c r="L273" s="19" t="s">
        <v>149</v>
      </c>
      <c r="M273" s="21">
        <v>1</v>
      </c>
      <c r="N273" s="20">
        <f>$G273*M273</f>
        <v>806</v>
      </c>
      <c r="O273" s="20">
        <f>$I273*M273</f>
        <v>33</v>
      </c>
      <c r="P273" s="22"/>
      <c r="Q273" s="21">
        <v>0</v>
      </c>
      <c r="R273" s="20">
        <f>$G273*Q273</f>
        <v>0</v>
      </c>
      <c r="S273" s="20">
        <f>$I273*Q273</f>
        <v>0</v>
      </c>
      <c r="T273" s="22"/>
      <c r="U273" s="21">
        <v>0</v>
      </c>
      <c r="V273" s="20">
        <f>$G273*U273</f>
        <v>0</v>
      </c>
      <c r="W273" s="20">
        <f>$I273*U273</f>
        <v>0</v>
      </c>
      <c r="X273" s="19" t="s">
        <v>100</v>
      </c>
      <c r="Y273" s="21">
        <v>1</v>
      </c>
      <c r="Z273" s="20">
        <f>$G273*Y273</f>
        <v>806</v>
      </c>
      <c r="AA273" s="20">
        <f>$I273*Y273</f>
        <v>33</v>
      </c>
      <c r="AB273" s="19"/>
      <c r="AC273" s="21">
        <v>0</v>
      </c>
      <c r="AD273" s="20">
        <f>$G273*AC273</f>
        <v>0</v>
      </c>
      <c r="AE273" s="20">
        <f>$I273*AC273</f>
        <v>0</v>
      </c>
      <c r="AF273" s="19"/>
      <c r="AG273" s="21">
        <v>0</v>
      </c>
      <c r="AH273" s="20">
        <f>$G273*AG273</f>
        <v>0</v>
      </c>
      <c r="AI273" s="20">
        <f>$I273*AG273</f>
        <v>0</v>
      </c>
      <c r="AJ273" s="19">
        <v>0</v>
      </c>
      <c r="AK273" s="18">
        <f>IF(J273&gt;1,0,1)</f>
        <v>1</v>
      </c>
      <c r="AL273" s="17">
        <f>I273/G273</f>
        <v>4.0942928039702231E-2</v>
      </c>
    </row>
    <row r="274" spans="1:38">
      <c r="A274" s="18">
        <v>273</v>
      </c>
      <c r="B274" s="18" t="s">
        <v>566</v>
      </c>
      <c r="C274" s="18" t="s">
        <v>565</v>
      </c>
      <c r="D274" s="18" t="s">
        <v>19</v>
      </c>
      <c r="E274" s="18" t="s">
        <v>19</v>
      </c>
      <c r="F274" s="25">
        <v>0.25508637676796941</v>
      </c>
      <c r="G274" s="24">
        <v>2121</v>
      </c>
      <c r="H274" s="23">
        <v>0.75365662039904358</v>
      </c>
      <c r="I274" s="24">
        <v>59</v>
      </c>
      <c r="J274" s="23">
        <f>I274/$I$521*1000</f>
        <v>0.19224753662478494</v>
      </c>
      <c r="K274" s="19" t="s">
        <v>559</v>
      </c>
      <c r="L274" s="19" t="s">
        <v>149</v>
      </c>
      <c r="M274" s="21">
        <v>1</v>
      </c>
      <c r="N274" s="20">
        <f>$G274*M274</f>
        <v>2121</v>
      </c>
      <c r="O274" s="20">
        <f>$I274*M274</f>
        <v>59</v>
      </c>
      <c r="P274" s="22"/>
      <c r="Q274" s="21">
        <v>0</v>
      </c>
      <c r="R274" s="20">
        <f>$G274*Q274</f>
        <v>0</v>
      </c>
      <c r="S274" s="20">
        <f>$I274*Q274</f>
        <v>0</v>
      </c>
      <c r="T274" s="22"/>
      <c r="U274" s="21">
        <v>0</v>
      </c>
      <c r="V274" s="20">
        <f>$G274*U274</f>
        <v>0</v>
      </c>
      <c r="W274" s="20">
        <f>$I274*U274</f>
        <v>0</v>
      </c>
      <c r="X274" s="19" t="s">
        <v>100</v>
      </c>
      <c r="Y274" s="21">
        <v>1</v>
      </c>
      <c r="Z274" s="20">
        <f>$G274*Y274</f>
        <v>2121</v>
      </c>
      <c r="AA274" s="20">
        <f>$I274*Y274</f>
        <v>59</v>
      </c>
      <c r="AB274" s="19"/>
      <c r="AC274" s="21">
        <v>0</v>
      </c>
      <c r="AD274" s="20">
        <f>$G274*AC274</f>
        <v>0</v>
      </c>
      <c r="AE274" s="20">
        <f>$I274*AC274</f>
        <v>0</v>
      </c>
      <c r="AF274" s="19"/>
      <c r="AG274" s="21">
        <v>0</v>
      </c>
      <c r="AH274" s="20">
        <f>$G274*AG274</f>
        <v>0</v>
      </c>
      <c r="AI274" s="20">
        <f>$I274*AG274</f>
        <v>0</v>
      </c>
      <c r="AJ274" s="19">
        <v>0</v>
      </c>
      <c r="AK274" s="18">
        <f>IF(J274&gt;1,0,1)</f>
        <v>1</v>
      </c>
      <c r="AL274" s="17">
        <f>I274/G274</f>
        <v>2.7817067421027818E-2</v>
      </c>
    </row>
    <row r="275" spans="1:38">
      <c r="A275" s="18">
        <v>274</v>
      </c>
      <c r="B275" s="18" t="s">
        <v>564</v>
      </c>
      <c r="C275" s="18" t="s">
        <v>563</v>
      </c>
      <c r="D275" s="18" t="s">
        <v>19</v>
      </c>
      <c r="E275" s="18" t="s">
        <v>19</v>
      </c>
      <c r="F275" s="25">
        <v>0.88905179411196544</v>
      </c>
      <c r="G275" s="24">
        <v>1279</v>
      </c>
      <c r="H275" s="23">
        <v>0.45446808934011163</v>
      </c>
      <c r="I275" s="24">
        <v>124</v>
      </c>
      <c r="J275" s="23">
        <f>I275/$I$521*1000</f>
        <v>0.40404567019446325</v>
      </c>
      <c r="K275" s="19" t="s">
        <v>562</v>
      </c>
      <c r="L275" s="19" t="s">
        <v>149</v>
      </c>
      <c r="M275" s="21">
        <v>1</v>
      </c>
      <c r="N275" s="20">
        <f>$G275*M275</f>
        <v>1279</v>
      </c>
      <c r="O275" s="20">
        <f>$I275*M275</f>
        <v>124</v>
      </c>
      <c r="P275" s="22"/>
      <c r="Q275" s="21">
        <v>0</v>
      </c>
      <c r="R275" s="20">
        <f>$G275*Q275</f>
        <v>0</v>
      </c>
      <c r="S275" s="20">
        <f>$I275*Q275</f>
        <v>0</v>
      </c>
      <c r="T275" s="22"/>
      <c r="U275" s="21">
        <v>0</v>
      </c>
      <c r="V275" s="20">
        <f>$G275*U275</f>
        <v>0</v>
      </c>
      <c r="W275" s="20">
        <f>$I275*U275</f>
        <v>0</v>
      </c>
      <c r="X275" s="19" t="s">
        <v>47</v>
      </c>
      <c r="Y275" s="21">
        <v>1</v>
      </c>
      <c r="Z275" s="20">
        <f>$G275*Y275</f>
        <v>1279</v>
      </c>
      <c r="AA275" s="20">
        <f>$I275*Y275</f>
        <v>124</v>
      </c>
      <c r="AB275" s="19"/>
      <c r="AC275" s="21">
        <v>0</v>
      </c>
      <c r="AD275" s="20">
        <f>$G275*AC275</f>
        <v>0</v>
      </c>
      <c r="AE275" s="20">
        <f>$I275*AC275</f>
        <v>0</v>
      </c>
      <c r="AF275" s="19"/>
      <c r="AG275" s="21">
        <v>0</v>
      </c>
      <c r="AH275" s="20">
        <f>$G275*AG275</f>
        <v>0</v>
      </c>
      <c r="AI275" s="20">
        <f>$I275*AG275</f>
        <v>0</v>
      </c>
      <c r="AJ275" s="19">
        <v>0</v>
      </c>
      <c r="AK275" s="18">
        <f>IF(J275&gt;1,0,1)</f>
        <v>1</v>
      </c>
      <c r="AL275" s="17">
        <f>I275/G275</f>
        <v>9.695074276778734E-2</v>
      </c>
    </row>
    <row r="276" spans="1:38">
      <c r="A276" s="18">
        <v>275</v>
      </c>
      <c r="B276" s="18" t="s">
        <v>561</v>
      </c>
      <c r="C276" s="18" t="s">
        <v>560</v>
      </c>
      <c r="D276" s="18" t="s">
        <v>19</v>
      </c>
      <c r="E276" s="18" t="s">
        <v>19</v>
      </c>
      <c r="F276" s="25">
        <v>0.65399441428836436</v>
      </c>
      <c r="G276" s="24">
        <v>1935</v>
      </c>
      <c r="H276" s="23">
        <v>0.6875650921603722</v>
      </c>
      <c r="I276" s="24">
        <v>138</v>
      </c>
      <c r="J276" s="23">
        <f>I276/$I$521*1000</f>
        <v>0.44966372973254781</v>
      </c>
      <c r="K276" s="19" t="s">
        <v>559</v>
      </c>
      <c r="L276" s="19" t="s">
        <v>149</v>
      </c>
      <c r="M276" s="21">
        <v>1</v>
      </c>
      <c r="N276" s="20">
        <f>$G276*M276</f>
        <v>1935</v>
      </c>
      <c r="O276" s="20">
        <f>$I276*M276</f>
        <v>138</v>
      </c>
      <c r="P276" s="22"/>
      <c r="Q276" s="21">
        <v>0</v>
      </c>
      <c r="R276" s="20">
        <f>$G276*Q276</f>
        <v>0</v>
      </c>
      <c r="S276" s="20">
        <f>$I276*Q276</f>
        <v>0</v>
      </c>
      <c r="T276" s="22"/>
      <c r="U276" s="21">
        <v>0</v>
      </c>
      <c r="V276" s="20">
        <f>$G276*U276</f>
        <v>0</v>
      </c>
      <c r="W276" s="20">
        <f>$I276*U276</f>
        <v>0</v>
      </c>
      <c r="X276" s="19" t="s">
        <v>47</v>
      </c>
      <c r="Y276" s="21">
        <v>1</v>
      </c>
      <c r="Z276" s="20">
        <f>$G276*Y276</f>
        <v>1935</v>
      </c>
      <c r="AA276" s="20">
        <f>$I276*Y276</f>
        <v>138</v>
      </c>
      <c r="AB276" s="19"/>
      <c r="AC276" s="21">
        <v>0</v>
      </c>
      <c r="AD276" s="20">
        <f>$G276*AC276</f>
        <v>0</v>
      </c>
      <c r="AE276" s="20">
        <f>$I276*AC276</f>
        <v>0</v>
      </c>
      <c r="AF276" s="19"/>
      <c r="AG276" s="21">
        <v>0</v>
      </c>
      <c r="AH276" s="20">
        <f>$G276*AG276</f>
        <v>0</v>
      </c>
      <c r="AI276" s="20">
        <f>$I276*AG276</f>
        <v>0</v>
      </c>
      <c r="AJ276" s="19">
        <v>0</v>
      </c>
      <c r="AK276" s="18">
        <f>IF(J276&gt;1,0,1)</f>
        <v>1</v>
      </c>
      <c r="AL276" s="17">
        <f>I276/G276</f>
        <v>7.131782945736434E-2</v>
      </c>
    </row>
    <row r="277" spans="1:38">
      <c r="A277" s="18">
        <v>276</v>
      </c>
      <c r="B277" s="18" t="s">
        <v>558</v>
      </c>
      <c r="C277" s="18" t="s">
        <v>557</v>
      </c>
      <c r="D277" s="18" t="s">
        <v>19</v>
      </c>
      <c r="E277" s="18" t="s">
        <v>19</v>
      </c>
      <c r="F277" s="25">
        <v>3.3270396772516064</v>
      </c>
      <c r="G277" s="24">
        <v>4082</v>
      </c>
      <c r="H277" s="23">
        <v>1.4504603132809504</v>
      </c>
      <c r="I277" s="24">
        <v>1481</v>
      </c>
      <c r="J277" s="23">
        <f>I277/$I$521*1000</f>
        <v>4.825739012564517</v>
      </c>
      <c r="K277" s="19" t="s">
        <v>87</v>
      </c>
      <c r="L277" s="19" t="s">
        <v>531</v>
      </c>
      <c r="M277" s="21">
        <v>1</v>
      </c>
      <c r="N277" s="20">
        <f>$G277*M277</f>
        <v>4082</v>
      </c>
      <c r="O277" s="20">
        <f>$I277*M277</f>
        <v>1481</v>
      </c>
      <c r="P277" s="22"/>
      <c r="Q277" s="21">
        <v>0</v>
      </c>
      <c r="R277" s="20">
        <f>$G277*Q277</f>
        <v>0</v>
      </c>
      <c r="S277" s="20">
        <f>$I277*Q277</f>
        <v>0</v>
      </c>
      <c r="T277" s="22"/>
      <c r="U277" s="21">
        <v>0</v>
      </c>
      <c r="V277" s="20">
        <f>$G277*U277</f>
        <v>0</v>
      </c>
      <c r="W277" s="20">
        <f>$I277*U277</f>
        <v>0</v>
      </c>
      <c r="X277" s="19" t="s">
        <v>95</v>
      </c>
      <c r="Y277" s="21">
        <v>1</v>
      </c>
      <c r="Z277" s="20">
        <f>$G277*Y277</f>
        <v>4082</v>
      </c>
      <c r="AA277" s="20">
        <f>$I277*Y277</f>
        <v>1481</v>
      </c>
      <c r="AB277" s="19"/>
      <c r="AC277" s="21">
        <v>0</v>
      </c>
      <c r="AD277" s="20">
        <f>$G277*AC277</f>
        <v>0</v>
      </c>
      <c r="AE277" s="20">
        <f>$I277*AC277</f>
        <v>0</v>
      </c>
      <c r="AF277" s="19"/>
      <c r="AG277" s="21">
        <v>0</v>
      </c>
      <c r="AH277" s="20">
        <f>$G277*AG277</f>
        <v>0</v>
      </c>
      <c r="AI277" s="20">
        <f>$I277*AG277</f>
        <v>0</v>
      </c>
      <c r="AJ277" s="19">
        <v>0</v>
      </c>
      <c r="AK277" s="18">
        <f>IF(J277&gt;1,0,1)</f>
        <v>0</v>
      </c>
      <c r="AL277" s="17">
        <f>I277/G277</f>
        <v>0.36281234688878</v>
      </c>
    </row>
    <row r="278" spans="1:38">
      <c r="A278" s="18">
        <v>277</v>
      </c>
      <c r="B278" s="18" t="s">
        <v>556</v>
      </c>
      <c r="C278" s="18" t="s">
        <v>19</v>
      </c>
      <c r="D278" s="18" t="s">
        <v>19</v>
      </c>
      <c r="E278" s="18" t="s">
        <v>19</v>
      </c>
      <c r="F278" s="25">
        <v>0</v>
      </c>
      <c r="G278" s="24">
        <v>184</v>
      </c>
      <c r="H278" s="23">
        <v>6.5380866644707228E-2</v>
      </c>
      <c r="I278" s="24">
        <v>0</v>
      </c>
      <c r="J278" s="23">
        <f>I278/$I$521*1000</f>
        <v>0</v>
      </c>
      <c r="K278" s="19">
        <v>0</v>
      </c>
      <c r="L278" s="19">
        <v>0</v>
      </c>
      <c r="M278" s="21">
        <v>0</v>
      </c>
      <c r="N278" s="20">
        <f>$G278*M278</f>
        <v>0</v>
      </c>
      <c r="O278" s="20">
        <f>$I278*M278</f>
        <v>0</v>
      </c>
      <c r="P278" s="22"/>
      <c r="Q278" s="21">
        <v>0</v>
      </c>
      <c r="R278" s="20">
        <f>$G278*Q278</f>
        <v>0</v>
      </c>
      <c r="S278" s="20">
        <f>$I278*Q278</f>
        <v>0</v>
      </c>
      <c r="T278" s="22"/>
      <c r="U278" s="21">
        <v>0</v>
      </c>
      <c r="V278" s="20">
        <f>$G278*U278</f>
        <v>0</v>
      </c>
      <c r="W278" s="20">
        <f>$I278*U278</f>
        <v>0</v>
      </c>
      <c r="X278" s="19">
        <v>0</v>
      </c>
      <c r="Y278" s="21">
        <v>0</v>
      </c>
      <c r="Z278" s="20">
        <f>$G278*Y278</f>
        <v>0</v>
      </c>
      <c r="AA278" s="20">
        <f>$I278*Y278</f>
        <v>0</v>
      </c>
      <c r="AB278" s="19"/>
      <c r="AC278" s="21">
        <v>0</v>
      </c>
      <c r="AD278" s="20">
        <f>$G278*AC278</f>
        <v>0</v>
      </c>
      <c r="AE278" s="20">
        <f>$I278*AC278</f>
        <v>0</v>
      </c>
      <c r="AF278" s="19"/>
      <c r="AG278" s="21">
        <v>0</v>
      </c>
      <c r="AH278" s="20">
        <f>$G278*AG278</f>
        <v>0</v>
      </c>
      <c r="AI278" s="20">
        <f>$I278*AG278</f>
        <v>0</v>
      </c>
      <c r="AJ278" s="19">
        <v>0</v>
      </c>
      <c r="AK278" s="18">
        <f>IF(J278&gt;1,0,1)</f>
        <v>1</v>
      </c>
      <c r="AL278" s="17">
        <f>I278/G278</f>
        <v>0</v>
      </c>
    </row>
    <row r="279" spans="1:38">
      <c r="A279" s="18">
        <v>278</v>
      </c>
      <c r="B279" s="18" t="s">
        <v>555</v>
      </c>
      <c r="C279" s="18" t="s">
        <v>19</v>
      </c>
      <c r="D279" s="18" t="s">
        <v>19</v>
      </c>
      <c r="E279" s="18" t="s">
        <v>19</v>
      </c>
      <c r="F279" s="25">
        <v>0</v>
      </c>
      <c r="G279" s="24">
        <v>105</v>
      </c>
      <c r="H279" s="23">
        <v>3.7309733683120967E-2</v>
      </c>
      <c r="I279" s="24">
        <v>0</v>
      </c>
      <c r="J279" s="23">
        <f>I279/$I$521*1000</f>
        <v>0</v>
      </c>
      <c r="K279" s="19">
        <v>0</v>
      </c>
      <c r="L279" s="19">
        <v>0</v>
      </c>
      <c r="M279" s="21">
        <v>0</v>
      </c>
      <c r="N279" s="20">
        <f>$G279*M279</f>
        <v>0</v>
      </c>
      <c r="O279" s="20">
        <f>$I279*M279</f>
        <v>0</v>
      </c>
      <c r="P279" s="22"/>
      <c r="Q279" s="21">
        <v>0</v>
      </c>
      <c r="R279" s="20">
        <f>$G279*Q279</f>
        <v>0</v>
      </c>
      <c r="S279" s="20">
        <f>$I279*Q279</f>
        <v>0</v>
      </c>
      <c r="T279" s="22"/>
      <c r="U279" s="21">
        <v>0</v>
      </c>
      <c r="V279" s="20">
        <f>$G279*U279</f>
        <v>0</v>
      </c>
      <c r="W279" s="20">
        <f>$I279*U279</f>
        <v>0</v>
      </c>
      <c r="X279" s="19">
        <v>0</v>
      </c>
      <c r="Y279" s="21">
        <v>0</v>
      </c>
      <c r="Z279" s="20">
        <f>$G279*Y279</f>
        <v>0</v>
      </c>
      <c r="AA279" s="20">
        <f>$I279*Y279</f>
        <v>0</v>
      </c>
      <c r="AB279" s="19"/>
      <c r="AC279" s="21">
        <v>0</v>
      </c>
      <c r="AD279" s="20">
        <f>$G279*AC279</f>
        <v>0</v>
      </c>
      <c r="AE279" s="20">
        <f>$I279*AC279</f>
        <v>0</v>
      </c>
      <c r="AF279" s="19"/>
      <c r="AG279" s="21">
        <v>0</v>
      </c>
      <c r="AH279" s="20">
        <f>$G279*AG279</f>
        <v>0</v>
      </c>
      <c r="AI279" s="20">
        <f>$I279*AG279</f>
        <v>0</v>
      </c>
      <c r="AJ279" s="19">
        <v>0</v>
      </c>
      <c r="AK279" s="18">
        <f>IF(J279&gt;1,0,1)</f>
        <v>1</v>
      </c>
      <c r="AL279" s="17">
        <f>I279/G279</f>
        <v>0</v>
      </c>
    </row>
    <row r="280" spans="1:38">
      <c r="A280" s="18">
        <v>279</v>
      </c>
      <c r="B280" s="18" t="s">
        <v>554</v>
      </c>
      <c r="C280" s="18" t="s">
        <v>553</v>
      </c>
      <c r="D280" s="18" t="s">
        <v>19</v>
      </c>
      <c r="E280" s="18" t="s">
        <v>19</v>
      </c>
      <c r="F280" s="25">
        <v>0.12977766908020977</v>
      </c>
      <c r="G280" s="24">
        <v>7490</v>
      </c>
      <c r="H280" s="23">
        <v>2.6614276693959624</v>
      </c>
      <c r="I280" s="24">
        <v>106</v>
      </c>
      <c r="J280" s="23">
        <f>I280/$I$521*1000</f>
        <v>0.34539387935978311</v>
      </c>
      <c r="K280" s="19" t="s">
        <v>87</v>
      </c>
      <c r="L280" s="19" t="s">
        <v>531</v>
      </c>
      <c r="M280" s="21">
        <v>1</v>
      </c>
      <c r="N280" s="20">
        <f>$G280*M280</f>
        <v>7490</v>
      </c>
      <c r="O280" s="20">
        <f>$I280*M280</f>
        <v>106</v>
      </c>
      <c r="P280" s="22"/>
      <c r="Q280" s="21">
        <v>0</v>
      </c>
      <c r="R280" s="20">
        <f>$G280*Q280</f>
        <v>0</v>
      </c>
      <c r="S280" s="20">
        <f>$I280*Q280</f>
        <v>0</v>
      </c>
      <c r="T280" s="22"/>
      <c r="U280" s="21">
        <v>0</v>
      </c>
      <c r="V280" s="20">
        <f>$G280*U280</f>
        <v>0</v>
      </c>
      <c r="W280" s="20">
        <f>$I280*U280</f>
        <v>0</v>
      </c>
      <c r="X280" s="19" t="s">
        <v>95</v>
      </c>
      <c r="Y280" s="21">
        <v>1</v>
      </c>
      <c r="Z280" s="20">
        <f>$G280*Y280</f>
        <v>7490</v>
      </c>
      <c r="AA280" s="20">
        <f>$I280*Y280</f>
        <v>106</v>
      </c>
      <c r="AB280" s="19"/>
      <c r="AC280" s="21">
        <v>0</v>
      </c>
      <c r="AD280" s="20">
        <f>$G280*AC280</f>
        <v>0</v>
      </c>
      <c r="AE280" s="20">
        <f>$I280*AC280</f>
        <v>0</v>
      </c>
      <c r="AF280" s="19"/>
      <c r="AG280" s="21">
        <v>0</v>
      </c>
      <c r="AH280" s="20">
        <f>$G280*AG280</f>
        <v>0</v>
      </c>
      <c r="AI280" s="20">
        <f>$I280*AG280</f>
        <v>0</v>
      </c>
      <c r="AJ280" s="19">
        <v>0</v>
      </c>
      <c r="AK280" s="18">
        <f>IF(J280&gt;1,0,1)</f>
        <v>1</v>
      </c>
      <c r="AL280" s="17">
        <f>I280/G280</f>
        <v>1.4152202937249666E-2</v>
      </c>
    </row>
    <row r="281" spans="1:38">
      <c r="A281" s="18">
        <v>280</v>
      </c>
      <c r="B281" s="18" t="s">
        <v>552</v>
      </c>
      <c r="C281" s="18" t="s">
        <v>19</v>
      </c>
      <c r="D281" s="18" t="s">
        <v>19</v>
      </c>
      <c r="E281" s="18" t="s">
        <v>19</v>
      </c>
      <c r="F281" s="25">
        <v>0</v>
      </c>
      <c r="G281" s="24">
        <v>128</v>
      </c>
      <c r="H281" s="23">
        <v>4.5482342013709376E-2</v>
      </c>
      <c r="I281" s="24">
        <v>0</v>
      </c>
      <c r="J281" s="23">
        <f>I281/$I$521*1000</f>
        <v>0</v>
      </c>
      <c r="K281" s="19">
        <v>0</v>
      </c>
      <c r="L281" s="19">
        <v>0</v>
      </c>
      <c r="M281" s="21">
        <v>0</v>
      </c>
      <c r="N281" s="20">
        <f>$G281*M281</f>
        <v>0</v>
      </c>
      <c r="O281" s="20">
        <f>$I281*M281</f>
        <v>0</v>
      </c>
      <c r="P281" s="22"/>
      <c r="Q281" s="21">
        <v>0</v>
      </c>
      <c r="R281" s="20">
        <f>$G281*Q281</f>
        <v>0</v>
      </c>
      <c r="S281" s="20">
        <f>$I281*Q281</f>
        <v>0</v>
      </c>
      <c r="T281" s="22"/>
      <c r="U281" s="21">
        <v>0</v>
      </c>
      <c r="V281" s="20">
        <f>$G281*U281</f>
        <v>0</v>
      </c>
      <c r="W281" s="20">
        <f>$I281*U281</f>
        <v>0</v>
      </c>
      <c r="X281" s="19">
        <v>0</v>
      </c>
      <c r="Y281" s="21">
        <v>0</v>
      </c>
      <c r="Z281" s="20">
        <f>$G281*Y281</f>
        <v>0</v>
      </c>
      <c r="AA281" s="20">
        <f>$I281*Y281</f>
        <v>0</v>
      </c>
      <c r="AB281" s="19"/>
      <c r="AC281" s="21">
        <v>0</v>
      </c>
      <c r="AD281" s="20">
        <f>$G281*AC281</f>
        <v>0</v>
      </c>
      <c r="AE281" s="20">
        <f>$I281*AC281</f>
        <v>0</v>
      </c>
      <c r="AF281" s="19"/>
      <c r="AG281" s="21">
        <v>0</v>
      </c>
      <c r="AH281" s="20">
        <f>$G281*AG281</f>
        <v>0</v>
      </c>
      <c r="AI281" s="20">
        <f>$I281*AG281</f>
        <v>0</v>
      </c>
      <c r="AJ281" s="19">
        <v>0</v>
      </c>
      <c r="AK281" s="18">
        <f>IF(J281&gt;1,0,1)</f>
        <v>1</v>
      </c>
      <c r="AL281" s="17">
        <f>I281/G281</f>
        <v>0</v>
      </c>
    </row>
    <row r="282" spans="1:38">
      <c r="A282" s="18">
        <v>281</v>
      </c>
      <c r="B282" s="18" t="s">
        <v>551</v>
      </c>
      <c r="C282" s="18" t="s">
        <v>550</v>
      </c>
      <c r="D282" s="18" t="s">
        <v>19</v>
      </c>
      <c r="E282" s="18" t="s">
        <v>19</v>
      </c>
      <c r="F282" s="25">
        <v>2.5911667335159465E-3</v>
      </c>
      <c r="G282" s="24">
        <v>7078</v>
      </c>
      <c r="H282" s="23">
        <v>2.5150313810393357</v>
      </c>
      <c r="I282" s="24">
        <v>2</v>
      </c>
      <c r="J282" s="23">
        <f>I282/$I$521*1000</f>
        <v>6.5168656482977949E-3</v>
      </c>
      <c r="K282" s="19" t="s">
        <v>87</v>
      </c>
      <c r="L282" s="19" t="s">
        <v>86</v>
      </c>
      <c r="M282" s="21">
        <v>1</v>
      </c>
      <c r="N282" s="20">
        <f>$G282*M282</f>
        <v>7078</v>
      </c>
      <c r="O282" s="20">
        <f>$I282*M282</f>
        <v>2</v>
      </c>
      <c r="P282" s="22"/>
      <c r="Q282" s="21">
        <v>0</v>
      </c>
      <c r="R282" s="20">
        <f>$G282*Q282</f>
        <v>0</v>
      </c>
      <c r="S282" s="20">
        <f>$I282*Q282</f>
        <v>0</v>
      </c>
      <c r="T282" s="22"/>
      <c r="U282" s="21">
        <v>0</v>
      </c>
      <c r="V282" s="20">
        <f>$G282*U282</f>
        <v>0</v>
      </c>
      <c r="W282" s="20">
        <f>$I282*U282</f>
        <v>0</v>
      </c>
      <c r="X282" s="19" t="s">
        <v>47</v>
      </c>
      <c r="Y282" s="21">
        <v>1</v>
      </c>
      <c r="Z282" s="20">
        <f>$G282*Y282</f>
        <v>7078</v>
      </c>
      <c r="AA282" s="20">
        <f>$I282*Y282</f>
        <v>2</v>
      </c>
      <c r="AB282" s="19"/>
      <c r="AC282" s="21">
        <v>0</v>
      </c>
      <c r="AD282" s="20">
        <f>$G282*AC282</f>
        <v>0</v>
      </c>
      <c r="AE282" s="20">
        <f>$I282*AC282</f>
        <v>0</v>
      </c>
      <c r="AF282" s="19"/>
      <c r="AG282" s="21">
        <v>0</v>
      </c>
      <c r="AH282" s="20">
        <f>$G282*AG282</f>
        <v>0</v>
      </c>
      <c r="AI282" s="20">
        <f>$I282*AG282</f>
        <v>0</v>
      </c>
      <c r="AJ282" s="19">
        <v>0</v>
      </c>
      <c r="AK282" s="18">
        <f>IF(J282&gt;1,0,1)</f>
        <v>1</v>
      </c>
      <c r="AL282" s="17">
        <f>I282/G282</f>
        <v>2.8256569652444194E-4</v>
      </c>
    </row>
    <row r="283" spans="1:38">
      <c r="A283" s="18">
        <v>282</v>
      </c>
      <c r="B283" s="18" t="s">
        <v>549</v>
      </c>
      <c r="C283" s="18" t="s">
        <v>548</v>
      </c>
      <c r="D283" s="18" t="s">
        <v>19</v>
      </c>
      <c r="E283" s="18" t="s">
        <v>19</v>
      </c>
      <c r="F283" s="25">
        <v>0.74960264876672489</v>
      </c>
      <c r="G283" s="24">
        <v>367</v>
      </c>
      <c r="H283" s="23">
        <v>0.13040640249243235</v>
      </c>
      <c r="I283" s="24">
        <v>30</v>
      </c>
      <c r="J283" s="23">
        <f>I283/$I$521*1000</f>
        <v>9.7752984724466918E-2</v>
      </c>
      <c r="K283" s="19" t="s">
        <v>167</v>
      </c>
      <c r="L283" s="19" t="s">
        <v>167</v>
      </c>
      <c r="M283" s="21">
        <v>1</v>
      </c>
      <c r="N283" s="20">
        <f>$G283*M283</f>
        <v>367</v>
      </c>
      <c r="O283" s="20">
        <f>$I283*M283</f>
        <v>30</v>
      </c>
      <c r="P283" s="22"/>
      <c r="Q283" s="21">
        <v>0</v>
      </c>
      <c r="R283" s="20">
        <f>$G283*Q283</f>
        <v>0</v>
      </c>
      <c r="S283" s="20">
        <f>$I283*Q283</f>
        <v>0</v>
      </c>
      <c r="T283" s="22"/>
      <c r="U283" s="21">
        <v>0</v>
      </c>
      <c r="V283" s="20">
        <f>$G283*U283</f>
        <v>0</v>
      </c>
      <c r="W283" s="20">
        <f>$I283*U283</f>
        <v>0</v>
      </c>
      <c r="X283" s="19" t="s">
        <v>100</v>
      </c>
      <c r="Y283" s="21">
        <v>1</v>
      </c>
      <c r="Z283" s="20">
        <f>$G283*Y283</f>
        <v>367</v>
      </c>
      <c r="AA283" s="20">
        <f>$I283*Y283</f>
        <v>30</v>
      </c>
      <c r="AB283" s="19"/>
      <c r="AC283" s="21">
        <v>0</v>
      </c>
      <c r="AD283" s="20">
        <f>$G283*AC283</f>
        <v>0</v>
      </c>
      <c r="AE283" s="20">
        <f>$I283*AC283</f>
        <v>0</v>
      </c>
      <c r="AF283" s="19"/>
      <c r="AG283" s="21">
        <v>0</v>
      </c>
      <c r="AH283" s="20">
        <f>$G283*AG283</f>
        <v>0</v>
      </c>
      <c r="AI283" s="20">
        <f>$I283*AG283</f>
        <v>0</v>
      </c>
      <c r="AJ283" s="19">
        <v>0</v>
      </c>
      <c r="AK283" s="18">
        <f>IF(J283&gt;1,0,1)</f>
        <v>1</v>
      </c>
      <c r="AL283" s="17">
        <f>I283/G283</f>
        <v>8.1743869209809264E-2</v>
      </c>
    </row>
    <row r="284" spans="1:38">
      <c r="A284" s="18">
        <v>283</v>
      </c>
      <c r="B284" s="18" t="s">
        <v>547</v>
      </c>
      <c r="C284" s="18" t="s">
        <v>546</v>
      </c>
      <c r="D284" s="18" t="s">
        <v>19</v>
      </c>
      <c r="E284" s="18" t="s">
        <v>19</v>
      </c>
      <c r="F284" s="25">
        <v>0.31659700281990233</v>
      </c>
      <c r="G284" s="24">
        <v>2462</v>
      </c>
      <c r="H284" s="23">
        <v>0.87482442216994116</v>
      </c>
      <c r="I284" s="24">
        <v>85</v>
      </c>
      <c r="J284" s="23">
        <f>I284/$I$521*1000</f>
        <v>0.27696679005265629</v>
      </c>
      <c r="K284" s="19" t="s">
        <v>167</v>
      </c>
      <c r="L284" s="19" t="s">
        <v>167</v>
      </c>
      <c r="M284" s="21">
        <v>1</v>
      </c>
      <c r="N284" s="20">
        <f>$G284*M284</f>
        <v>2462</v>
      </c>
      <c r="O284" s="20">
        <f>$I284*M284</f>
        <v>85</v>
      </c>
      <c r="P284" s="22"/>
      <c r="Q284" s="21">
        <v>0</v>
      </c>
      <c r="R284" s="20">
        <f>$G284*Q284</f>
        <v>0</v>
      </c>
      <c r="S284" s="20">
        <f>$I284*Q284</f>
        <v>0</v>
      </c>
      <c r="T284" s="22"/>
      <c r="U284" s="21">
        <v>0</v>
      </c>
      <c r="V284" s="20">
        <f>$G284*U284</f>
        <v>0</v>
      </c>
      <c r="W284" s="20">
        <f>$I284*U284</f>
        <v>0</v>
      </c>
      <c r="X284" s="19" t="s">
        <v>100</v>
      </c>
      <c r="Y284" s="21">
        <v>1</v>
      </c>
      <c r="Z284" s="20">
        <f>$G284*Y284</f>
        <v>2462</v>
      </c>
      <c r="AA284" s="20">
        <f>$I284*Y284</f>
        <v>85</v>
      </c>
      <c r="AB284" s="19"/>
      <c r="AC284" s="21">
        <v>0</v>
      </c>
      <c r="AD284" s="20">
        <f>$G284*AC284</f>
        <v>0</v>
      </c>
      <c r="AE284" s="20">
        <f>$I284*AC284</f>
        <v>0</v>
      </c>
      <c r="AF284" s="19"/>
      <c r="AG284" s="21">
        <v>0</v>
      </c>
      <c r="AH284" s="20">
        <f>$G284*AG284</f>
        <v>0</v>
      </c>
      <c r="AI284" s="20">
        <f>$I284*AG284</f>
        <v>0</v>
      </c>
      <c r="AJ284" s="19">
        <v>0</v>
      </c>
      <c r="AK284" s="18">
        <f>IF(J284&gt;1,0,1)</f>
        <v>1</v>
      </c>
      <c r="AL284" s="17">
        <f>I284/G284</f>
        <v>3.452477660438668E-2</v>
      </c>
    </row>
    <row r="285" spans="1:38">
      <c r="A285" s="18">
        <v>284</v>
      </c>
      <c r="B285" s="18" t="s">
        <v>545</v>
      </c>
      <c r="C285" s="18" t="s">
        <v>544</v>
      </c>
      <c r="D285" s="18" t="s">
        <v>19</v>
      </c>
      <c r="E285" s="18" t="s">
        <v>19</v>
      </c>
      <c r="F285" s="25">
        <v>0.82658272368865815</v>
      </c>
      <c r="G285" s="24">
        <v>4837</v>
      </c>
      <c r="H285" s="23">
        <v>1.7187350650024393</v>
      </c>
      <c r="I285" s="24">
        <v>436</v>
      </c>
      <c r="J285" s="23">
        <f>I285/$I$521*1000</f>
        <v>1.4206767113289192</v>
      </c>
      <c r="K285" s="19" t="s">
        <v>167</v>
      </c>
      <c r="L285" s="19" t="s">
        <v>167</v>
      </c>
      <c r="M285" s="21">
        <v>1</v>
      </c>
      <c r="N285" s="20">
        <f>$G285*M285</f>
        <v>4837</v>
      </c>
      <c r="O285" s="20">
        <f>$I285*M285</f>
        <v>436</v>
      </c>
      <c r="P285" s="22"/>
      <c r="Q285" s="21">
        <v>0</v>
      </c>
      <c r="R285" s="20">
        <f>$G285*Q285</f>
        <v>0</v>
      </c>
      <c r="S285" s="20">
        <f>$I285*Q285</f>
        <v>0</v>
      </c>
      <c r="T285" s="22"/>
      <c r="U285" s="21">
        <v>0</v>
      </c>
      <c r="V285" s="20">
        <f>$G285*U285</f>
        <v>0</v>
      </c>
      <c r="W285" s="20">
        <f>$I285*U285</f>
        <v>0</v>
      </c>
      <c r="X285" s="19" t="s">
        <v>100</v>
      </c>
      <c r="Y285" s="21">
        <v>1</v>
      </c>
      <c r="Z285" s="20">
        <f>$G285*Y285</f>
        <v>4837</v>
      </c>
      <c r="AA285" s="20">
        <f>$I285*Y285</f>
        <v>436</v>
      </c>
      <c r="AB285" s="19"/>
      <c r="AC285" s="21">
        <v>0</v>
      </c>
      <c r="AD285" s="20">
        <f>$G285*AC285</f>
        <v>0</v>
      </c>
      <c r="AE285" s="20">
        <f>$I285*AC285</f>
        <v>0</v>
      </c>
      <c r="AF285" s="19"/>
      <c r="AG285" s="21">
        <v>0</v>
      </c>
      <c r="AH285" s="20">
        <f>$G285*AG285</f>
        <v>0</v>
      </c>
      <c r="AI285" s="20">
        <f>$I285*AG285</f>
        <v>0</v>
      </c>
      <c r="AJ285" s="19">
        <v>0</v>
      </c>
      <c r="AK285" s="18">
        <f>IF(J285&gt;1,0,1)</f>
        <v>0</v>
      </c>
      <c r="AL285" s="17">
        <f>I285/G285</f>
        <v>9.013851560884846E-2</v>
      </c>
    </row>
    <row r="286" spans="1:38">
      <c r="A286" s="18">
        <v>285</v>
      </c>
      <c r="B286" s="18" t="s">
        <v>543</v>
      </c>
      <c r="C286" s="18" t="s">
        <v>542</v>
      </c>
      <c r="D286" s="18" t="s">
        <v>19</v>
      </c>
      <c r="E286" s="18" t="s">
        <v>19</v>
      </c>
      <c r="F286" s="25">
        <v>1.6493426905955277</v>
      </c>
      <c r="G286" s="24">
        <v>65790</v>
      </c>
      <c r="H286" s="23">
        <v>23.377213133452653</v>
      </c>
      <c r="I286" s="24">
        <v>11833</v>
      </c>
      <c r="J286" s="23">
        <f>I286/$I$521*1000</f>
        <v>38.557035608153903</v>
      </c>
      <c r="K286" s="19" t="s">
        <v>167</v>
      </c>
      <c r="L286" s="19" t="s">
        <v>167</v>
      </c>
      <c r="M286" s="21">
        <v>1</v>
      </c>
      <c r="N286" s="20">
        <f>$G286*M286</f>
        <v>65790</v>
      </c>
      <c r="O286" s="20">
        <f>$I286*M286</f>
        <v>11833</v>
      </c>
      <c r="P286" s="22"/>
      <c r="Q286" s="21">
        <v>0</v>
      </c>
      <c r="R286" s="20">
        <f>$G286*Q286</f>
        <v>0</v>
      </c>
      <c r="S286" s="20">
        <f>$I286*Q286</f>
        <v>0</v>
      </c>
      <c r="T286" s="22"/>
      <c r="U286" s="21">
        <v>0</v>
      </c>
      <c r="V286" s="20">
        <f>$G286*U286</f>
        <v>0</v>
      </c>
      <c r="W286" s="20">
        <f>$I286*U286</f>
        <v>0</v>
      </c>
      <c r="X286" s="19" t="s">
        <v>100</v>
      </c>
      <c r="Y286" s="21">
        <v>1</v>
      </c>
      <c r="Z286" s="20">
        <f>$G286*Y286</f>
        <v>65790</v>
      </c>
      <c r="AA286" s="20">
        <f>$I286*Y286</f>
        <v>11833</v>
      </c>
      <c r="AB286" s="19"/>
      <c r="AC286" s="21">
        <v>0</v>
      </c>
      <c r="AD286" s="20">
        <f>$G286*AC286</f>
        <v>0</v>
      </c>
      <c r="AE286" s="20">
        <f>$I286*AC286</f>
        <v>0</v>
      </c>
      <c r="AF286" s="19"/>
      <c r="AG286" s="21">
        <v>0</v>
      </c>
      <c r="AH286" s="20">
        <f>$G286*AG286</f>
        <v>0</v>
      </c>
      <c r="AI286" s="20">
        <f>$I286*AG286</f>
        <v>0</v>
      </c>
      <c r="AJ286" s="19">
        <v>0</v>
      </c>
      <c r="AK286" s="18">
        <f>IF(J286&gt;1,0,1)</f>
        <v>0</v>
      </c>
      <c r="AL286" s="17">
        <f>I286/G286</f>
        <v>0.17986016111871106</v>
      </c>
    </row>
    <row r="287" spans="1:38">
      <c r="A287" s="18">
        <v>286</v>
      </c>
      <c r="B287" s="18" t="s">
        <v>541</v>
      </c>
      <c r="C287" s="18" t="s">
        <v>540</v>
      </c>
      <c r="D287" s="18" t="s">
        <v>19</v>
      </c>
      <c r="E287" s="18" t="s">
        <v>19</v>
      </c>
      <c r="F287" s="25">
        <v>0.6049045956604846</v>
      </c>
      <c r="G287" s="24">
        <v>13674</v>
      </c>
      <c r="H287" s="23">
        <v>4.8587933179332969</v>
      </c>
      <c r="I287" s="24">
        <v>902</v>
      </c>
      <c r="J287" s="23">
        <f>I287/$I$521*1000</f>
        <v>2.9391064073823054</v>
      </c>
      <c r="K287" s="19" t="s">
        <v>167</v>
      </c>
      <c r="L287" s="19" t="s">
        <v>167</v>
      </c>
      <c r="M287" s="21">
        <v>1</v>
      </c>
      <c r="N287" s="20">
        <f>$G287*M287</f>
        <v>13674</v>
      </c>
      <c r="O287" s="20">
        <f>$I287*M287</f>
        <v>902</v>
      </c>
      <c r="P287" s="22"/>
      <c r="Q287" s="21">
        <v>0</v>
      </c>
      <c r="R287" s="20">
        <f>$G287*Q287</f>
        <v>0</v>
      </c>
      <c r="S287" s="20">
        <f>$I287*Q287</f>
        <v>0</v>
      </c>
      <c r="T287" s="22"/>
      <c r="U287" s="21">
        <v>0</v>
      </c>
      <c r="V287" s="20">
        <f>$G287*U287</f>
        <v>0</v>
      </c>
      <c r="W287" s="20">
        <f>$I287*U287</f>
        <v>0</v>
      </c>
      <c r="X287" s="19" t="s">
        <v>100</v>
      </c>
      <c r="Y287" s="21">
        <v>1</v>
      </c>
      <c r="Z287" s="20">
        <f>$G287*Y287</f>
        <v>13674</v>
      </c>
      <c r="AA287" s="20">
        <f>$I287*Y287</f>
        <v>902</v>
      </c>
      <c r="AB287" s="19"/>
      <c r="AC287" s="21">
        <v>0</v>
      </c>
      <c r="AD287" s="20">
        <f>$G287*AC287</f>
        <v>0</v>
      </c>
      <c r="AE287" s="20">
        <f>$I287*AC287</f>
        <v>0</v>
      </c>
      <c r="AF287" s="19"/>
      <c r="AG287" s="21">
        <v>0</v>
      </c>
      <c r="AH287" s="20">
        <f>$G287*AG287</f>
        <v>0</v>
      </c>
      <c r="AI287" s="20">
        <f>$I287*AG287</f>
        <v>0</v>
      </c>
      <c r="AJ287" s="19">
        <v>0</v>
      </c>
      <c r="AK287" s="18">
        <f>IF(J287&gt;1,0,1)</f>
        <v>0</v>
      </c>
      <c r="AL287" s="17">
        <f>I287/G287</f>
        <v>6.5964604358636825E-2</v>
      </c>
    </row>
    <row r="288" spans="1:38">
      <c r="A288" s="18">
        <v>287</v>
      </c>
      <c r="B288" s="18" t="s">
        <v>539</v>
      </c>
      <c r="C288" s="18" t="s">
        <v>538</v>
      </c>
      <c r="D288" s="18" t="s">
        <v>19</v>
      </c>
      <c r="E288" s="18" t="s">
        <v>19</v>
      </c>
      <c r="F288" s="25">
        <v>7.0391856084467755E-2</v>
      </c>
      <c r="G288" s="24">
        <v>1433</v>
      </c>
      <c r="H288" s="23">
        <v>0.50918903207535571</v>
      </c>
      <c r="I288" s="24">
        <v>11</v>
      </c>
      <c r="J288" s="23">
        <f>I288/$I$521*1000</f>
        <v>3.5842761065637871E-2</v>
      </c>
      <c r="K288" s="19" t="s">
        <v>167</v>
      </c>
      <c r="L288" s="19" t="s">
        <v>167</v>
      </c>
      <c r="M288" s="21">
        <v>1</v>
      </c>
      <c r="N288" s="20">
        <f>$G288*M288</f>
        <v>1433</v>
      </c>
      <c r="O288" s="20">
        <f>$I288*M288</f>
        <v>11</v>
      </c>
      <c r="P288" s="22"/>
      <c r="Q288" s="21">
        <v>0</v>
      </c>
      <c r="R288" s="20">
        <f>$G288*Q288</f>
        <v>0</v>
      </c>
      <c r="S288" s="20">
        <f>$I288*Q288</f>
        <v>0</v>
      </c>
      <c r="T288" s="22"/>
      <c r="U288" s="21">
        <v>0</v>
      </c>
      <c r="V288" s="20">
        <f>$G288*U288</f>
        <v>0</v>
      </c>
      <c r="W288" s="20">
        <f>$I288*U288</f>
        <v>0</v>
      </c>
      <c r="X288" s="19" t="s">
        <v>100</v>
      </c>
      <c r="Y288" s="21">
        <v>1</v>
      </c>
      <c r="Z288" s="20">
        <f>$G288*Y288</f>
        <v>1433</v>
      </c>
      <c r="AA288" s="20">
        <f>$I288*Y288</f>
        <v>11</v>
      </c>
      <c r="AB288" s="19"/>
      <c r="AC288" s="21">
        <v>0</v>
      </c>
      <c r="AD288" s="20">
        <f>$G288*AC288</f>
        <v>0</v>
      </c>
      <c r="AE288" s="20">
        <f>$I288*AC288</f>
        <v>0</v>
      </c>
      <c r="AF288" s="19"/>
      <c r="AG288" s="21">
        <v>0</v>
      </c>
      <c r="AH288" s="20">
        <f>$G288*AG288</f>
        <v>0</v>
      </c>
      <c r="AI288" s="20">
        <f>$I288*AG288</f>
        <v>0</v>
      </c>
      <c r="AJ288" s="19">
        <v>0</v>
      </c>
      <c r="AK288" s="18">
        <f>IF(J288&gt;1,0,1)</f>
        <v>1</v>
      </c>
      <c r="AL288" s="17">
        <f>I288/G288</f>
        <v>7.6762037683182132E-3</v>
      </c>
    </row>
    <row r="289" spans="1:38">
      <c r="A289" s="18">
        <v>288</v>
      </c>
      <c r="B289" s="18" t="s">
        <v>537</v>
      </c>
      <c r="C289" s="18" t="s">
        <v>536</v>
      </c>
      <c r="D289" s="18" t="s">
        <v>19</v>
      </c>
      <c r="E289" s="18" t="s">
        <v>19</v>
      </c>
      <c r="F289" s="25">
        <v>0.15803525676338925</v>
      </c>
      <c r="G289" s="24">
        <v>11199</v>
      </c>
      <c r="H289" s="23">
        <v>3.9793495954025881</v>
      </c>
      <c r="I289" s="24">
        <v>193</v>
      </c>
      <c r="J289" s="23">
        <f>I289/$I$521*1000</f>
        <v>0.62887753506073718</v>
      </c>
      <c r="K289" s="19" t="s">
        <v>167</v>
      </c>
      <c r="L289" s="19" t="s">
        <v>167</v>
      </c>
      <c r="M289" s="21">
        <v>1</v>
      </c>
      <c r="N289" s="20">
        <f>$G289*M289</f>
        <v>11199</v>
      </c>
      <c r="O289" s="20">
        <f>$I289*M289</f>
        <v>193</v>
      </c>
      <c r="P289" s="22"/>
      <c r="Q289" s="21">
        <v>0</v>
      </c>
      <c r="R289" s="20">
        <f>$G289*Q289</f>
        <v>0</v>
      </c>
      <c r="S289" s="20">
        <f>$I289*Q289</f>
        <v>0</v>
      </c>
      <c r="T289" s="22"/>
      <c r="U289" s="21">
        <v>0</v>
      </c>
      <c r="V289" s="20">
        <f>$G289*U289</f>
        <v>0</v>
      </c>
      <c r="W289" s="20">
        <f>$I289*U289</f>
        <v>0</v>
      </c>
      <c r="X289" s="19" t="s">
        <v>100</v>
      </c>
      <c r="Y289" s="21">
        <v>1</v>
      </c>
      <c r="Z289" s="20">
        <f>$G289*Y289</f>
        <v>11199</v>
      </c>
      <c r="AA289" s="20">
        <f>$I289*Y289</f>
        <v>193</v>
      </c>
      <c r="AB289" s="19"/>
      <c r="AC289" s="21">
        <v>0</v>
      </c>
      <c r="AD289" s="20">
        <f>$G289*AC289</f>
        <v>0</v>
      </c>
      <c r="AE289" s="20">
        <f>$I289*AC289</f>
        <v>0</v>
      </c>
      <c r="AF289" s="19"/>
      <c r="AG289" s="21">
        <v>0</v>
      </c>
      <c r="AH289" s="20">
        <f>$G289*AG289</f>
        <v>0</v>
      </c>
      <c r="AI289" s="20">
        <f>$I289*AG289</f>
        <v>0</v>
      </c>
      <c r="AJ289" s="19">
        <v>0</v>
      </c>
      <c r="AK289" s="18">
        <f>IF(J289&gt;1,0,1)</f>
        <v>1</v>
      </c>
      <c r="AL289" s="17">
        <f>I289/G289</f>
        <v>1.7233681578712384E-2</v>
      </c>
    </row>
    <row r="290" spans="1:38">
      <c r="A290" s="18">
        <v>289</v>
      </c>
      <c r="B290" s="18" t="s">
        <v>535</v>
      </c>
      <c r="C290" s="18" t="s">
        <v>534</v>
      </c>
      <c r="D290" s="18" t="s">
        <v>19</v>
      </c>
      <c r="E290" s="18" t="s">
        <v>19</v>
      </c>
      <c r="F290" s="25">
        <v>0.84255852595309533</v>
      </c>
      <c r="G290" s="24">
        <v>13006</v>
      </c>
      <c r="H290" s="23">
        <v>4.621432345549251</v>
      </c>
      <c r="I290" s="24">
        <v>1195</v>
      </c>
      <c r="J290" s="23">
        <f>I290/$I$521*1000</f>
        <v>3.8938272248579326</v>
      </c>
      <c r="K290" s="19" t="s">
        <v>167</v>
      </c>
      <c r="L290" s="19" t="s">
        <v>167</v>
      </c>
      <c r="M290" s="21">
        <v>1</v>
      </c>
      <c r="N290" s="20">
        <f>$G290*M290</f>
        <v>13006</v>
      </c>
      <c r="O290" s="20">
        <f>$I290*M290</f>
        <v>1195</v>
      </c>
      <c r="P290" s="22"/>
      <c r="Q290" s="21">
        <v>0</v>
      </c>
      <c r="R290" s="20">
        <f>$G290*Q290</f>
        <v>0</v>
      </c>
      <c r="S290" s="20">
        <f>$I290*Q290</f>
        <v>0</v>
      </c>
      <c r="T290" s="22"/>
      <c r="U290" s="21">
        <v>0</v>
      </c>
      <c r="V290" s="20">
        <f>$G290*U290</f>
        <v>0</v>
      </c>
      <c r="W290" s="20">
        <f>$I290*U290</f>
        <v>0</v>
      </c>
      <c r="X290" s="19" t="s">
        <v>100</v>
      </c>
      <c r="Y290" s="21">
        <v>1</v>
      </c>
      <c r="Z290" s="20">
        <f>$G290*Y290</f>
        <v>13006</v>
      </c>
      <c r="AA290" s="20">
        <f>$I290*Y290</f>
        <v>1195</v>
      </c>
      <c r="AB290" s="19"/>
      <c r="AC290" s="21">
        <v>0</v>
      </c>
      <c r="AD290" s="20">
        <f>$G290*AC290</f>
        <v>0</v>
      </c>
      <c r="AE290" s="20">
        <f>$I290*AC290</f>
        <v>0</v>
      </c>
      <c r="AF290" s="19"/>
      <c r="AG290" s="21">
        <v>0</v>
      </c>
      <c r="AH290" s="20">
        <f>$G290*AG290</f>
        <v>0</v>
      </c>
      <c r="AI290" s="20">
        <f>$I290*AG290</f>
        <v>0</v>
      </c>
      <c r="AJ290" s="19">
        <v>0</v>
      </c>
      <c r="AK290" s="18">
        <f>IF(J290&gt;1,0,1)</f>
        <v>0</v>
      </c>
      <c r="AL290" s="17">
        <f>I290/G290</f>
        <v>9.1880670459787789E-2</v>
      </c>
    </row>
    <row r="291" spans="1:38">
      <c r="A291" s="18">
        <v>290</v>
      </c>
      <c r="B291" s="18" t="s">
        <v>533</v>
      </c>
      <c r="C291" s="18" t="s">
        <v>532</v>
      </c>
      <c r="D291" s="18" t="s">
        <v>19</v>
      </c>
      <c r="E291" s="18" t="s">
        <v>19</v>
      </c>
      <c r="F291" s="25">
        <v>0.5161429120026042</v>
      </c>
      <c r="G291" s="24">
        <v>3198</v>
      </c>
      <c r="H291" s="23">
        <v>1.1363478887487701</v>
      </c>
      <c r="I291" s="24">
        <v>180</v>
      </c>
      <c r="J291" s="23">
        <f>I291/$I$521*1000</f>
        <v>0.58651790834680151</v>
      </c>
      <c r="K291" s="19" t="s">
        <v>87</v>
      </c>
      <c r="L291" s="19" t="s">
        <v>531</v>
      </c>
      <c r="M291" s="21">
        <v>1</v>
      </c>
      <c r="N291" s="20">
        <f>$G291*M291</f>
        <v>3198</v>
      </c>
      <c r="O291" s="20">
        <f>$I291*M291</f>
        <v>180</v>
      </c>
      <c r="P291" s="22"/>
      <c r="Q291" s="21">
        <v>0</v>
      </c>
      <c r="R291" s="20">
        <f>$G291*Q291</f>
        <v>0</v>
      </c>
      <c r="S291" s="20">
        <f>$I291*Q291</f>
        <v>0</v>
      </c>
      <c r="T291" s="22"/>
      <c r="U291" s="21">
        <v>0</v>
      </c>
      <c r="V291" s="20">
        <f>$G291*U291</f>
        <v>0</v>
      </c>
      <c r="W291" s="20">
        <f>$I291*U291</f>
        <v>0</v>
      </c>
      <c r="X291" s="19" t="s">
        <v>95</v>
      </c>
      <c r="Y291" s="21">
        <v>1</v>
      </c>
      <c r="Z291" s="20">
        <f>$G291*Y291</f>
        <v>3198</v>
      </c>
      <c r="AA291" s="20">
        <f>$I291*Y291</f>
        <v>180</v>
      </c>
      <c r="AB291" s="19"/>
      <c r="AC291" s="21">
        <v>0</v>
      </c>
      <c r="AD291" s="20">
        <f>$G291*AC291</f>
        <v>0</v>
      </c>
      <c r="AE291" s="20">
        <f>$I291*AC291</f>
        <v>0</v>
      </c>
      <c r="AF291" s="19"/>
      <c r="AG291" s="21">
        <v>0</v>
      </c>
      <c r="AH291" s="20">
        <f>$G291*AG291</f>
        <v>0</v>
      </c>
      <c r="AI291" s="20">
        <f>$I291*AG291</f>
        <v>0</v>
      </c>
      <c r="AJ291" s="19">
        <v>0</v>
      </c>
      <c r="AK291" s="18">
        <f>IF(J291&gt;1,0,1)</f>
        <v>1</v>
      </c>
      <c r="AL291" s="17">
        <f>I291/G291</f>
        <v>5.6285178236397747E-2</v>
      </c>
    </row>
    <row r="292" spans="1:38">
      <c r="A292" s="18">
        <v>291</v>
      </c>
      <c r="B292" s="18" t="s">
        <v>530</v>
      </c>
      <c r="C292" s="18" t="s">
        <v>529</v>
      </c>
      <c r="D292" s="18" t="s">
        <v>19</v>
      </c>
      <c r="E292" s="18" t="s">
        <v>19</v>
      </c>
      <c r="F292" s="25">
        <v>0.15335550031883874</v>
      </c>
      <c r="G292" s="24">
        <v>3528</v>
      </c>
      <c r="H292" s="23">
        <v>1.2536070517528646</v>
      </c>
      <c r="I292" s="24">
        <v>59</v>
      </c>
      <c r="J292" s="23">
        <f>I292/$I$521*1000</f>
        <v>0.19224753662478494</v>
      </c>
      <c r="K292" s="19" t="s">
        <v>167</v>
      </c>
      <c r="L292" s="19" t="s">
        <v>167</v>
      </c>
      <c r="M292" s="21">
        <v>1</v>
      </c>
      <c r="N292" s="20">
        <f>$G292*M292</f>
        <v>3528</v>
      </c>
      <c r="O292" s="20">
        <f>$I292*M292</f>
        <v>59</v>
      </c>
      <c r="P292" s="22"/>
      <c r="Q292" s="21">
        <v>0</v>
      </c>
      <c r="R292" s="20">
        <f>$G292*Q292</f>
        <v>0</v>
      </c>
      <c r="S292" s="20">
        <f>$I292*Q292</f>
        <v>0</v>
      </c>
      <c r="T292" s="22"/>
      <c r="U292" s="21">
        <v>0</v>
      </c>
      <c r="V292" s="20">
        <f>$G292*U292</f>
        <v>0</v>
      </c>
      <c r="W292" s="20">
        <f>$I292*U292</f>
        <v>0</v>
      </c>
      <c r="X292" s="19" t="s">
        <v>100</v>
      </c>
      <c r="Y292" s="21">
        <v>1</v>
      </c>
      <c r="Z292" s="20">
        <f>$G292*Y292</f>
        <v>3528</v>
      </c>
      <c r="AA292" s="20">
        <f>$I292*Y292</f>
        <v>59</v>
      </c>
      <c r="AB292" s="19"/>
      <c r="AC292" s="21">
        <v>0</v>
      </c>
      <c r="AD292" s="20">
        <f>$G292*AC292</f>
        <v>0</v>
      </c>
      <c r="AE292" s="20">
        <f>$I292*AC292</f>
        <v>0</v>
      </c>
      <c r="AF292" s="19"/>
      <c r="AG292" s="21">
        <v>0</v>
      </c>
      <c r="AH292" s="20">
        <f>$G292*AG292</f>
        <v>0</v>
      </c>
      <c r="AI292" s="20">
        <f>$I292*AG292</f>
        <v>0</v>
      </c>
      <c r="AJ292" s="19">
        <v>0</v>
      </c>
      <c r="AK292" s="18">
        <f>IF(J292&gt;1,0,1)</f>
        <v>1</v>
      </c>
      <c r="AL292" s="17">
        <f>I292/G292</f>
        <v>1.6723356009070295E-2</v>
      </c>
    </row>
    <row r="293" spans="1:38">
      <c r="A293" s="18">
        <v>292</v>
      </c>
      <c r="B293" s="18" t="s">
        <v>528</v>
      </c>
      <c r="C293" s="18" t="s">
        <v>527</v>
      </c>
      <c r="D293" s="18" t="s">
        <v>19</v>
      </c>
      <c r="E293" s="18" t="s">
        <v>19</v>
      </c>
      <c r="F293" s="25">
        <v>0.40842027756458454</v>
      </c>
      <c r="G293" s="24">
        <v>6646</v>
      </c>
      <c r="H293" s="23">
        <v>2.3615284767430662</v>
      </c>
      <c r="I293" s="24">
        <v>296</v>
      </c>
      <c r="J293" s="23">
        <f>I293/$I$521*1000</f>
        <v>0.96449611594807361</v>
      </c>
      <c r="K293" s="19" t="s">
        <v>163</v>
      </c>
      <c r="L293" s="19" t="s">
        <v>149</v>
      </c>
      <c r="M293" s="21">
        <v>1</v>
      </c>
      <c r="N293" s="20">
        <f>$G293*M293</f>
        <v>6646</v>
      </c>
      <c r="O293" s="20">
        <f>$I293*M293</f>
        <v>296</v>
      </c>
      <c r="P293" s="22"/>
      <c r="Q293" s="21">
        <v>0</v>
      </c>
      <c r="R293" s="20">
        <f>$G293*Q293</f>
        <v>0</v>
      </c>
      <c r="S293" s="20">
        <f>$I293*Q293</f>
        <v>0</v>
      </c>
      <c r="T293" s="22"/>
      <c r="U293" s="21">
        <v>0</v>
      </c>
      <c r="V293" s="20">
        <f>$G293*U293</f>
        <v>0</v>
      </c>
      <c r="W293" s="20">
        <f>$I293*U293</f>
        <v>0</v>
      </c>
      <c r="X293" s="19" t="s">
        <v>47</v>
      </c>
      <c r="Y293" s="21">
        <v>1</v>
      </c>
      <c r="Z293" s="20">
        <f>$G293*Y293</f>
        <v>6646</v>
      </c>
      <c r="AA293" s="20">
        <f>$I293*Y293</f>
        <v>296</v>
      </c>
      <c r="AB293" s="19"/>
      <c r="AC293" s="21">
        <v>0</v>
      </c>
      <c r="AD293" s="20">
        <f>$G293*AC293</f>
        <v>0</v>
      </c>
      <c r="AE293" s="20">
        <f>$I293*AC293</f>
        <v>0</v>
      </c>
      <c r="AF293" s="19"/>
      <c r="AG293" s="21">
        <v>0</v>
      </c>
      <c r="AH293" s="20">
        <f>$G293*AG293</f>
        <v>0</v>
      </c>
      <c r="AI293" s="20">
        <f>$I293*AG293</f>
        <v>0</v>
      </c>
      <c r="AJ293" s="19">
        <v>0</v>
      </c>
      <c r="AK293" s="18">
        <f>IF(J293&gt;1,0,1)</f>
        <v>1</v>
      </c>
      <c r="AL293" s="17">
        <f>I293/G293</f>
        <v>4.4538068010833584E-2</v>
      </c>
    </row>
    <row r="294" spans="1:38">
      <c r="A294" s="18">
        <v>293</v>
      </c>
      <c r="B294" s="18" t="s">
        <v>526</v>
      </c>
      <c r="C294" s="18" t="s">
        <v>525</v>
      </c>
      <c r="D294" s="18" t="s">
        <v>19</v>
      </c>
      <c r="E294" s="18" t="s">
        <v>19</v>
      </c>
      <c r="F294" s="25">
        <v>0.45960124216747406</v>
      </c>
      <c r="G294" s="24">
        <v>1257</v>
      </c>
      <c r="H294" s="23">
        <v>0.44665081180650534</v>
      </c>
      <c r="I294" s="24">
        <v>63</v>
      </c>
      <c r="J294" s="23">
        <f>I294/$I$521*1000</f>
        <v>0.20528126792138054</v>
      </c>
      <c r="K294" s="19" t="s">
        <v>163</v>
      </c>
      <c r="L294" s="19" t="s">
        <v>149</v>
      </c>
      <c r="M294" s="21">
        <v>1</v>
      </c>
      <c r="N294" s="20">
        <f>$G294*M294</f>
        <v>1257</v>
      </c>
      <c r="O294" s="20">
        <f>$I294*M294</f>
        <v>63</v>
      </c>
      <c r="P294" s="22"/>
      <c r="Q294" s="21">
        <v>0</v>
      </c>
      <c r="R294" s="20">
        <f>$G294*Q294</f>
        <v>0</v>
      </c>
      <c r="S294" s="20">
        <f>$I294*Q294</f>
        <v>0</v>
      </c>
      <c r="T294" s="22"/>
      <c r="U294" s="21">
        <v>0</v>
      </c>
      <c r="V294" s="20">
        <f>$G294*U294</f>
        <v>0</v>
      </c>
      <c r="W294" s="20">
        <f>$I294*U294</f>
        <v>0</v>
      </c>
      <c r="X294" s="19" t="s">
        <v>100</v>
      </c>
      <c r="Y294" s="21">
        <v>1</v>
      </c>
      <c r="Z294" s="20">
        <f>$G294*Y294</f>
        <v>1257</v>
      </c>
      <c r="AA294" s="20">
        <f>$I294*Y294</f>
        <v>63</v>
      </c>
      <c r="AB294" s="19"/>
      <c r="AC294" s="21">
        <v>0</v>
      </c>
      <c r="AD294" s="20">
        <f>$G294*AC294</f>
        <v>0</v>
      </c>
      <c r="AE294" s="20">
        <f>$I294*AC294</f>
        <v>0</v>
      </c>
      <c r="AF294" s="19"/>
      <c r="AG294" s="21">
        <v>0</v>
      </c>
      <c r="AH294" s="20">
        <f>$G294*AG294</f>
        <v>0</v>
      </c>
      <c r="AI294" s="20">
        <f>$I294*AG294</f>
        <v>0</v>
      </c>
      <c r="AJ294" s="19">
        <v>0</v>
      </c>
      <c r="AK294" s="18">
        <f>IF(J294&gt;1,0,1)</f>
        <v>1</v>
      </c>
      <c r="AL294" s="17">
        <f>I294/G294</f>
        <v>5.0119331742243436E-2</v>
      </c>
    </row>
    <row r="295" spans="1:38">
      <c r="A295" s="18">
        <v>294</v>
      </c>
      <c r="B295" s="18" t="s">
        <v>524</v>
      </c>
      <c r="C295" s="18" t="s">
        <v>523</v>
      </c>
      <c r="D295" s="18" t="s">
        <v>19</v>
      </c>
      <c r="E295" s="18" t="s">
        <v>19</v>
      </c>
      <c r="F295" s="25">
        <v>0.39992190281946233</v>
      </c>
      <c r="G295" s="24">
        <v>1307</v>
      </c>
      <c r="H295" s="23">
        <v>0.46441735165561054</v>
      </c>
      <c r="I295" s="24">
        <v>57</v>
      </c>
      <c r="J295" s="23">
        <f>I295/$I$521*1000</f>
        <v>0.18573067097648716</v>
      </c>
      <c r="K295" s="19" t="s">
        <v>163</v>
      </c>
      <c r="L295" s="19" t="s">
        <v>167</v>
      </c>
      <c r="M295" s="21">
        <v>1</v>
      </c>
      <c r="N295" s="20">
        <f>$G295*M295</f>
        <v>1307</v>
      </c>
      <c r="O295" s="20">
        <f>$I295*M295</f>
        <v>57</v>
      </c>
      <c r="P295" s="22"/>
      <c r="Q295" s="21">
        <v>0</v>
      </c>
      <c r="R295" s="20">
        <f>$G295*Q295</f>
        <v>0</v>
      </c>
      <c r="S295" s="20">
        <f>$I295*Q295</f>
        <v>0</v>
      </c>
      <c r="T295" s="22"/>
      <c r="U295" s="21">
        <v>0</v>
      </c>
      <c r="V295" s="20">
        <f>$G295*U295</f>
        <v>0</v>
      </c>
      <c r="W295" s="20">
        <f>$I295*U295</f>
        <v>0</v>
      </c>
      <c r="X295" s="19" t="s">
        <v>100</v>
      </c>
      <c r="Y295" s="21">
        <v>1</v>
      </c>
      <c r="Z295" s="20">
        <f>$G295*Y295</f>
        <v>1307</v>
      </c>
      <c r="AA295" s="20">
        <f>$I295*Y295</f>
        <v>57</v>
      </c>
      <c r="AB295" s="19"/>
      <c r="AC295" s="21">
        <v>0</v>
      </c>
      <c r="AD295" s="20">
        <f>$G295*AC295</f>
        <v>0</v>
      </c>
      <c r="AE295" s="20">
        <f>$I295*AC295</f>
        <v>0</v>
      </c>
      <c r="AF295" s="19"/>
      <c r="AG295" s="21">
        <v>0</v>
      </c>
      <c r="AH295" s="20">
        <f>$G295*AG295</f>
        <v>0</v>
      </c>
      <c r="AI295" s="20">
        <f>$I295*AG295</f>
        <v>0</v>
      </c>
      <c r="AJ295" s="19">
        <v>0</v>
      </c>
      <c r="AK295" s="18">
        <f>IF(J295&gt;1,0,1)</f>
        <v>1</v>
      </c>
      <c r="AL295" s="17">
        <f>I295/G295</f>
        <v>4.3611323641928081E-2</v>
      </c>
    </row>
    <row r="296" spans="1:38">
      <c r="A296" s="18">
        <v>295</v>
      </c>
      <c r="B296" s="18" t="s">
        <v>522</v>
      </c>
      <c r="C296" s="18" t="s">
        <v>521</v>
      </c>
      <c r="D296" s="18" t="s">
        <v>19</v>
      </c>
      <c r="E296" s="18" t="s">
        <v>19</v>
      </c>
      <c r="F296" s="25">
        <v>8.8478254292750566E-2</v>
      </c>
      <c r="G296" s="24">
        <v>1451</v>
      </c>
      <c r="H296" s="23">
        <v>0.51558498642103356</v>
      </c>
      <c r="I296" s="24">
        <v>14</v>
      </c>
      <c r="J296" s="23">
        <f>I296/$I$521*1000</f>
        <v>4.5618059538084559E-2</v>
      </c>
      <c r="K296" s="19" t="s">
        <v>163</v>
      </c>
      <c r="L296" s="19" t="s">
        <v>149</v>
      </c>
      <c r="M296" s="21">
        <v>1</v>
      </c>
      <c r="N296" s="20">
        <f>$G296*M296</f>
        <v>1451</v>
      </c>
      <c r="O296" s="20">
        <f>$I296*M296</f>
        <v>14</v>
      </c>
      <c r="P296" s="22"/>
      <c r="Q296" s="21">
        <v>0</v>
      </c>
      <c r="R296" s="20">
        <f>$G296*Q296</f>
        <v>0</v>
      </c>
      <c r="S296" s="20">
        <f>$I296*Q296</f>
        <v>0</v>
      </c>
      <c r="T296" s="22"/>
      <c r="U296" s="21">
        <v>0</v>
      </c>
      <c r="V296" s="20">
        <f>$G296*U296</f>
        <v>0</v>
      </c>
      <c r="W296" s="20">
        <f>$I296*U296</f>
        <v>0</v>
      </c>
      <c r="X296" s="19" t="s">
        <v>47</v>
      </c>
      <c r="Y296" s="21">
        <v>1</v>
      </c>
      <c r="Z296" s="20">
        <f>$G296*Y296</f>
        <v>1451</v>
      </c>
      <c r="AA296" s="20">
        <f>$I296*Y296</f>
        <v>14</v>
      </c>
      <c r="AB296" s="19"/>
      <c r="AC296" s="21">
        <v>0</v>
      </c>
      <c r="AD296" s="20">
        <f>$G296*AC296</f>
        <v>0</v>
      </c>
      <c r="AE296" s="20">
        <f>$I296*AC296</f>
        <v>0</v>
      </c>
      <c r="AF296" s="19"/>
      <c r="AG296" s="21">
        <v>0</v>
      </c>
      <c r="AH296" s="20">
        <f>$G296*AG296</f>
        <v>0</v>
      </c>
      <c r="AI296" s="20">
        <f>$I296*AG296</f>
        <v>0</v>
      </c>
      <c r="AJ296" s="19">
        <v>0</v>
      </c>
      <c r="AK296" s="18">
        <f>IF(J296&gt;1,0,1)</f>
        <v>1</v>
      </c>
      <c r="AL296" s="17">
        <f>I296/G296</f>
        <v>9.6485182632667123E-3</v>
      </c>
    </row>
    <row r="297" spans="1:38">
      <c r="A297" s="18">
        <v>296</v>
      </c>
      <c r="B297" s="18" t="s">
        <v>520</v>
      </c>
      <c r="C297" s="18" t="s">
        <v>519</v>
      </c>
      <c r="D297" s="18" t="s">
        <v>19</v>
      </c>
      <c r="E297" s="18" t="s">
        <v>19</v>
      </c>
      <c r="F297" s="25">
        <v>0.70503465847160851</v>
      </c>
      <c r="G297" s="24">
        <v>15647</v>
      </c>
      <c r="H297" s="23">
        <v>5.5598609803789891</v>
      </c>
      <c r="I297" s="24">
        <v>1203</v>
      </c>
      <c r="J297" s="23">
        <f>I297/$I$521*1000</f>
        <v>3.9198946874511229</v>
      </c>
      <c r="K297" s="19" t="s">
        <v>167</v>
      </c>
      <c r="L297" s="19" t="s">
        <v>167</v>
      </c>
      <c r="M297" s="21">
        <v>1</v>
      </c>
      <c r="N297" s="20">
        <f>$G297*M297</f>
        <v>15647</v>
      </c>
      <c r="O297" s="20">
        <f>$I297*M297</f>
        <v>1203</v>
      </c>
      <c r="P297" s="22"/>
      <c r="Q297" s="21">
        <v>0</v>
      </c>
      <c r="R297" s="20">
        <f>$G297*Q297</f>
        <v>0</v>
      </c>
      <c r="S297" s="20">
        <f>$I297*Q297</f>
        <v>0</v>
      </c>
      <c r="T297" s="22"/>
      <c r="U297" s="21">
        <v>0</v>
      </c>
      <c r="V297" s="20">
        <f>$G297*U297</f>
        <v>0</v>
      </c>
      <c r="W297" s="20">
        <f>$I297*U297</f>
        <v>0</v>
      </c>
      <c r="X297" s="19" t="s">
        <v>100</v>
      </c>
      <c r="Y297" s="21">
        <v>1</v>
      </c>
      <c r="Z297" s="20">
        <f>$G297*Y297</f>
        <v>15647</v>
      </c>
      <c r="AA297" s="20">
        <f>$I297*Y297</f>
        <v>1203</v>
      </c>
      <c r="AB297" s="19"/>
      <c r="AC297" s="21">
        <v>0</v>
      </c>
      <c r="AD297" s="20">
        <f>$G297*AC297</f>
        <v>0</v>
      </c>
      <c r="AE297" s="20">
        <f>$I297*AC297</f>
        <v>0</v>
      </c>
      <c r="AF297" s="19"/>
      <c r="AG297" s="21">
        <v>0</v>
      </c>
      <c r="AH297" s="20">
        <f>$G297*AG297</f>
        <v>0</v>
      </c>
      <c r="AI297" s="20">
        <f>$I297*AG297</f>
        <v>0</v>
      </c>
      <c r="AJ297" s="19">
        <v>0</v>
      </c>
      <c r="AK297" s="18">
        <f>IF(J297&gt;1,0,1)</f>
        <v>0</v>
      </c>
      <c r="AL297" s="17">
        <f>I297/G297</f>
        <v>7.6883747683261963E-2</v>
      </c>
    </row>
    <row r="298" spans="1:38">
      <c r="A298" s="18">
        <v>297</v>
      </c>
      <c r="B298" s="18" t="s">
        <v>518</v>
      </c>
      <c r="C298" s="18" t="s">
        <v>517</v>
      </c>
      <c r="D298" s="18" t="s">
        <v>19</v>
      </c>
      <c r="E298" s="18" t="s">
        <v>19</v>
      </c>
      <c r="F298" s="25">
        <v>7.1362949960411953E-2</v>
      </c>
      <c r="G298" s="24">
        <v>257</v>
      </c>
      <c r="H298" s="23">
        <v>9.1320014824400844E-2</v>
      </c>
      <c r="I298" s="24">
        <v>2</v>
      </c>
      <c r="J298" s="23">
        <f>I298/$I$521*1000</f>
        <v>6.5168656482977949E-3</v>
      </c>
      <c r="K298" s="19" t="s">
        <v>163</v>
      </c>
      <c r="L298" s="19" t="s">
        <v>167</v>
      </c>
      <c r="M298" s="21">
        <v>1</v>
      </c>
      <c r="N298" s="20">
        <f>$G298*M298</f>
        <v>257</v>
      </c>
      <c r="O298" s="20">
        <f>$I298*M298</f>
        <v>2</v>
      </c>
      <c r="P298" s="22"/>
      <c r="Q298" s="21">
        <v>0</v>
      </c>
      <c r="R298" s="20">
        <f>$G298*Q298</f>
        <v>0</v>
      </c>
      <c r="S298" s="20">
        <f>$I298*Q298</f>
        <v>0</v>
      </c>
      <c r="T298" s="22"/>
      <c r="U298" s="21">
        <v>0</v>
      </c>
      <c r="V298" s="20">
        <f>$G298*U298</f>
        <v>0</v>
      </c>
      <c r="W298" s="20">
        <f>$I298*U298</f>
        <v>0</v>
      </c>
      <c r="X298" s="19" t="s">
        <v>100</v>
      </c>
      <c r="Y298" s="21">
        <v>1</v>
      </c>
      <c r="Z298" s="20">
        <f>$G298*Y298</f>
        <v>257</v>
      </c>
      <c r="AA298" s="20">
        <f>$I298*Y298</f>
        <v>2</v>
      </c>
      <c r="AB298" s="19"/>
      <c r="AC298" s="21">
        <v>0</v>
      </c>
      <c r="AD298" s="20">
        <f>$G298*AC298</f>
        <v>0</v>
      </c>
      <c r="AE298" s="20">
        <f>$I298*AC298</f>
        <v>0</v>
      </c>
      <c r="AF298" s="19"/>
      <c r="AG298" s="21">
        <v>0</v>
      </c>
      <c r="AH298" s="20">
        <f>$G298*AG298</f>
        <v>0</v>
      </c>
      <c r="AI298" s="20">
        <f>$I298*AG298</f>
        <v>0</v>
      </c>
      <c r="AJ298" s="19">
        <v>0</v>
      </c>
      <c r="AK298" s="18">
        <f>IF(J298&gt;1,0,1)</f>
        <v>1</v>
      </c>
      <c r="AL298" s="17">
        <f>I298/G298</f>
        <v>7.7821011673151752E-3</v>
      </c>
    </row>
    <row r="299" spans="1:38">
      <c r="A299" s="18">
        <v>298</v>
      </c>
      <c r="B299" s="18" t="s">
        <v>516</v>
      </c>
      <c r="C299" s="18" t="s">
        <v>515</v>
      </c>
      <c r="D299" s="18" t="s">
        <v>19</v>
      </c>
      <c r="E299" s="18" t="s">
        <v>19</v>
      </c>
      <c r="F299" s="25">
        <v>1.0807649109365698</v>
      </c>
      <c r="G299" s="24">
        <v>22137</v>
      </c>
      <c r="H299" s="23">
        <v>7.8659578527928469</v>
      </c>
      <c r="I299" s="24">
        <v>2609</v>
      </c>
      <c r="J299" s="23">
        <f>I299/$I$521*1000</f>
        <v>8.5012512382044729</v>
      </c>
      <c r="K299" s="19" t="s">
        <v>371</v>
      </c>
      <c r="L299" s="19" t="s">
        <v>23</v>
      </c>
      <c r="M299" s="21">
        <v>1</v>
      </c>
      <c r="N299" s="20">
        <f>$G299*M299</f>
        <v>22137</v>
      </c>
      <c r="O299" s="20">
        <f>$I299*M299</f>
        <v>2609</v>
      </c>
      <c r="P299" s="22"/>
      <c r="Q299" s="21">
        <v>0</v>
      </c>
      <c r="R299" s="20">
        <f>$G299*Q299</f>
        <v>0</v>
      </c>
      <c r="S299" s="20">
        <f>$I299*Q299</f>
        <v>0</v>
      </c>
      <c r="T299" s="22"/>
      <c r="U299" s="21">
        <v>0</v>
      </c>
      <c r="V299" s="20">
        <f>$G299*U299</f>
        <v>0</v>
      </c>
      <c r="W299" s="20">
        <f>$I299*U299</f>
        <v>0</v>
      </c>
      <c r="X299" s="19" t="s">
        <v>22</v>
      </c>
      <c r="Y299" s="21">
        <v>1</v>
      </c>
      <c r="Z299" s="20">
        <f>$G299*Y299</f>
        <v>22137</v>
      </c>
      <c r="AA299" s="20">
        <f>$I299*Y299</f>
        <v>2609</v>
      </c>
      <c r="AB299" s="19"/>
      <c r="AC299" s="21">
        <v>0</v>
      </c>
      <c r="AD299" s="20">
        <f>$G299*AC299</f>
        <v>0</v>
      </c>
      <c r="AE299" s="20">
        <f>$I299*AC299</f>
        <v>0</v>
      </c>
      <c r="AF299" s="19"/>
      <c r="AG299" s="21">
        <v>0</v>
      </c>
      <c r="AH299" s="20">
        <f>$G299*AG299</f>
        <v>0</v>
      </c>
      <c r="AI299" s="20">
        <f>$I299*AG299</f>
        <v>0</v>
      </c>
      <c r="AJ299" s="19">
        <v>0</v>
      </c>
      <c r="AK299" s="18">
        <f>IF(J299&gt;1,0,1)</f>
        <v>0</v>
      </c>
      <c r="AL299" s="17">
        <f>I299/G299</f>
        <v>0.1178569815241451</v>
      </c>
    </row>
    <row r="300" spans="1:38">
      <c r="A300" s="18">
        <v>299</v>
      </c>
      <c r="B300" s="18" t="s">
        <v>514</v>
      </c>
      <c r="C300" s="18" t="s">
        <v>513</v>
      </c>
      <c r="D300" s="18" t="s">
        <v>512</v>
      </c>
      <c r="E300" s="18" t="s">
        <v>19</v>
      </c>
      <c r="F300" s="25">
        <v>1.2161329826397471</v>
      </c>
      <c r="G300" s="24">
        <v>18474</v>
      </c>
      <c r="H300" s="23">
        <v>6.564381143447398</v>
      </c>
      <c r="I300" s="24">
        <v>2450</v>
      </c>
      <c r="J300" s="23">
        <f>I300/$I$521*1000</f>
        <v>7.9831604191647978</v>
      </c>
      <c r="K300" s="19" t="s">
        <v>163</v>
      </c>
      <c r="L300" s="19" t="s">
        <v>23</v>
      </c>
      <c r="M300" s="21">
        <v>0.8</v>
      </c>
      <c r="N300" s="20">
        <f>$G300*M300</f>
        <v>14779.2</v>
      </c>
      <c r="O300" s="20">
        <f>$I300*M300</f>
        <v>1960</v>
      </c>
      <c r="P300" s="22" t="s">
        <v>274</v>
      </c>
      <c r="Q300" s="21">
        <v>0.2</v>
      </c>
      <c r="R300" s="20">
        <f>$G300*Q300</f>
        <v>3694.8</v>
      </c>
      <c r="S300" s="20">
        <f>$I300*Q300</f>
        <v>490</v>
      </c>
      <c r="T300" s="22"/>
      <c r="U300" s="21">
        <v>0</v>
      </c>
      <c r="V300" s="20">
        <f>$G300*U300</f>
        <v>0</v>
      </c>
      <c r="W300" s="20">
        <f>$I300*U300</f>
        <v>0</v>
      </c>
      <c r="X300" s="19" t="s">
        <v>22</v>
      </c>
      <c r="Y300" s="21">
        <v>0.8</v>
      </c>
      <c r="Z300" s="20">
        <f>$G300*Y300</f>
        <v>14779.2</v>
      </c>
      <c r="AA300" s="20">
        <f>$I300*Y300</f>
        <v>1960</v>
      </c>
      <c r="AB300" s="19" t="s">
        <v>95</v>
      </c>
      <c r="AC300" s="21">
        <v>0.2</v>
      </c>
      <c r="AD300" s="20">
        <f>$G300*AC300</f>
        <v>3694.8</v>
      </c>
      <c r="AE300" s="20">
        <f>$I300*AC300</f>
        <v>490</v>
      </c>
      <c r="AF300" s="19"/>
      <c r="AG300" s="21">
        <v>0</v>
      </c>
      <c r="AH300" s="20">
        <f>$G300*AG300</f>
        <v>0</v>
      </c>
      <c r="AI300" s="20">
        <f>$I300*AG300</f>
        <v>0</v>
      </c>
      <c r="AJ300" s="19">
        <v>0</v>
      </c>
      <c r="AK300" s="18">
        <f>IF(J300&gt;1,0,1)</f>
        <v>0</v>
      </c>
      <c r="AL300" s="17">
        <f>I300/G300</f>
        <v>0.13261881563278122</v>
      </c>
    </row>
    <row r="301" spans="1:38">
      <c r="A301" s="18">
        <v>300</v>
      </c>
      <c r="B301" s="18" t="s">
        <v>511</v>
      </c>
      <c r="C301" s="18" t="s">
        <v>510</v>
      </c>
      <c r="D301" s="18" t="s">
        <v>509</v>
      </c>
      <c r="E301" s="18" t="s">
        <v>19</v>
      </c>
      <c r="F301" s="25">
        <v>1.4331607879629904</v>
      </c>
      <c r="G301" s="24">
        <v>35979</v>
      </c>
      <c r="H301" s="23">
        <v>12.784446744619137</v>
      </c>
      <c r="I301" s="24">
        <v>5623</v>
      </c>
      <c r="J301" s="23">
        <f>I301/$I$521*1000</f>
        <v>18.32216777018925</v>
      </c>
      <c r="K301" s="19" t="s">
        <v>371</v>
      </c>
      <c r="L301" s="19" t="s">
        <v>23</v>
      </c>
      <c r="M301" s="21">
        <v>0.8</v>
      </c>
      <c r="N301" s="20">
        <f>$G301*M301</f>
        <v>28783.200000000001</v>
      </c>
      <c r="O301" s="20">
        <f>$I301*M301</f>
        <v>4498.4000000000005</v>
      </c>
      <c r="P301" s="22" t="s">
        <v>274</v>
      </c>
      <c r="Q301" s="21">
        <v>0.2</v>
      </c>
      <c r="R301" s="20">
        <f>$G301*Q301</f>
        <v>7195.8</v>
      </c>
      <c r="S301" s="20">
        <f>$I301*Q301</f>
        <v>1124.6000000000001</v>
      </c>
      <c r="T301" s="22"/>
      <c r="U301" s="21">
        <v>0</v>
      </c>
      <c r="V301" s="20">
        <f>$G301*U301</f>
        <v>0</v>
      </c>
      <c r="W301" s="20">
        <f>$I301*U301</f>
        <v>0</v>
      </c>
      <c r="X301" s="19" t="s">
        <v>22</v>
      </c>
      <c r="Y301" s="21">
        <v>0.8</v>
      </c>
      <c r="Z301" s="20">
        <f>$G301*Y301</f>
        <v>28783.200000000001</v>
      </c>
      <c r="AA301" s="20">
        <f>$I301*Y301</f>
        <v>4498.4000000000005</v>
      </c>
      <c r="AB301" s="19" t="s">
        <v>95</v>
      </c>
      <c r="AC301" s="21">
        <v>0.2</v>
      </c>
      <c r="AD301" s="20">
        <f>$G301*AC301</f>
        <v>7195.8</v>
      </c>
      <c r="AE301" s="20">
        <f>$I301*AC301</f>
        <v>1124.6000000000001</v>
      </c>
      <c r="AF301" s="19"/>
      <c r="AG301" s="21">
        <v>0</v>
      </c>
      <c r="AH301" s="20">
        <f>$G301*AG301</f>
        <v>0</v>
      </c>
      <c r="AI301" s="20">
        <f>$I301*AG301</f>
        <v>0</v>
      </c>
      <c r="AJ301" s="19">
        <v>0</v>
      </c>
      <c r="AK301" s="18">
        <f>IF(J301&gt;1,0,1)</f>
        <v>0</v>
      </c>
      <c r="AL301" s="17">
        <f>I301/G301</f>
        <v>0.15628561105089081</v>
      </c>
    </row>
    <row r="302" spans="1:38">
      <c r="A302" s="18">
        <v>301</v>
      </c>
      <c r="B302" s="18" t="s">
        <v>508</v>
      </c>
      <c r="C302" s="18" t="s">
        <v>507</v>
      </c>
      <c r="D302" s="18" t="s">
        <v>19</v>
      </c>
      <c r="E302" s="18" t="s">
        <v>19</v>
      </c>
      <c r="F302" s="25">
        <v>1.0967083938205189</v>
      </c>
      <c r="G302" s="24">
        <v>4649</v>
      </c>
      <c r="H302" s="23">
        <v>1.6519328751698037</v>
      </c>
      <c r="I302" s="24">
        <v>556</v>
      </c>
      <c r="J302" s="23">
        <f>I302/$I$521*1000</f>
        <v>1.811688650226787</v>
      </c>
      <c r="K302" s="19" t="s">
        <v>371</v>
      </c>
      <c r="L302" s="19" t="s">
        <v>23</v>
      </c>
      <c r="M302" s="21">
        <v>1</v>
      </c>
      <c r="N302" s="20">
        <f>$G302*M302</f>
        <v>4649</v>
      </c>
      <c r="O302" s="20">
        <f>$I302*M302</f>
        <v>556</v>
      </c>
      <c r="P302" s="22"/>
      <c r="Q302" s="21">
        <v>0</v>
      </c>
      <c r="R302" s="20">
        <f>$G302*Q302</f>
        <v>0</v>
      </c>
      <c r="S302" s="20">
        <f>$I302*Q302</f>
        <v>0</v>
      </c>
      <c r="T302" s="22"/>
      <c r="U302" s="21">
        <v>0</v>
      </c>
      <c r="V302" s="20">
        <f>$G302*U302</f>
        <v>0</v>
      </c>
      <c r="W302" s="20">
        <f>$I302*U302</f>
        <v>0</v>
      </c>
      <c r="X302" s="19" t="s">
        <v>22</v>
      </c>
      <c r="Y302" s="21">
        <v>1</v>
      </c>
      <c r="Z302" s="20">
        <f>$G302*Y302</f>
        <v>4649</v>
      </c>
      <c r="AA302" s="20">
        <f>$I302*Y302</f>
        <v>556</v>
      </c>
      <c r="AB302" s="19"/>
      <c r="AC302" s="21">
        <v>0</v>
      </c>
      <c r="AD302" s="20">
        <f>$G302*AC302</f>
        <v>0</v>
      </c>
      <c r="AE302" s="20">
        <f>$I302*AC302</f>
        <v>0</v>
      </c>
      <c r="AF302" s="19"/>
      <c r="AG302" s="21">
        <v>0</v>
      </c>
      <c r="AH302" s="20">
        <f>$G302*AG302</f>
        <v>0</v>
      </c>
      <c r="AI302" s="20">
        <f>$I302*AG302</f>
        <v>0</v>
      </c>
      <c r="AJ302" s="19">
        <v>0</v>
      </c>
      <c r="AK302" s="18">
        <f>IF(J302&gt;1,0,1)</f>
        <v>0</v>
      </c>
      <c r="AL302" s="17">
        <f>I302/G302</f>
        <v>0.1195956119595612</v>
      </c>
    </row>
    <row r="303" spans="1:38">
      <c r="A303" s="18">
        <v>302</v>
      </c>
      <c r="B303" s="18" t="s">
        <v>506</v>
      </c>
      <c r="C303" s="18" t="s">
        <v>505</v>
      </c>
      <c r="D303" s="18" t="s">
        <v>504</v>
      </c>
      <c r="E303" s="18" t="s">
        <v>19</v>
      </c>
      <c r="F303" s="25">
        <v>1.7648192172285273</v>
      </c>
      <c r="G303" s="24">
        <v>265</v>
      </c>
      <c r="H303" s="23">
        <v>9.416266120025768E-2</v>
      </c>
      <c r="I303" s="24">
        <v>51</v>
      </c>
      <c r="J303" s="23">
        <f>I303/$I$521*1000</f>
        <v>0.16618007403159377</v>
      </c>
      <c r="K303" s="19" t="s">
        <v>163</v>
      </c>
      <c r="L303" s="19" t="s">
        <v>23</v>
      </c>
      <c r="M303" s="21">
        <v>0.5</v>
      </c>
      <c r="N303" s="20">
        <f>$G303*M303</f>
        <v>132.5</v>
      </c>
      <c r="O303" s="20">
        <f>$I303*M303</f>
        <v>25.5</v>
      </c>
      <c r="P303" s="22" t="s">
        <v>149</v>
      </c>
      <c r="Q303" s="21">
        <v>0.5</v>
      </c>
      <c r="R303" s="20">
        <f>$G303*Q303</f>
        <v>132.5</v>
      </c>
      <c r="S303" s="20">
        <f>$I303*Q303</f>
        <v>25.5</v>
      </c>
      <c r="T303" s="22"/>
      <c r="U303" s="21">
        <v>0</v>
      </c>
      <c r="V303" s="20">
        <f>$G303*U303</f>
        <v>0</v>
      </c>
      <c r="W303" s="20">
        <f>$I303*U303</f>
        <v>0</v>
      </c>
      <c r="X303" s="19" t="s">
        <v>22</v>
      </c>
      <c r="Y303" s="21">
        <v>0.5</v>
      </c>
      <c r="Z303" s="20">
        <f>$G303*Y303</f>
        <v>132.5</v>
      </c>
      <c r="AA303" s="20">
        <f>$I303*Y303</f>
        <v>25.5</v>
      </c>
      <c r="AB303" s="19" t="s">
        <v>47</v>
      </c>
      <c r="AC303" s="21">
        <v>0.5</v>
      </c>
      <c r="AD303" s="20">
        <f>$G303*AC303</f>
        <v>132.5</v>
      </c>
      <c r="AE303" s="20">
        <f>$I303*AC303</f>
        <v>25.5</v>
      </c>
      <c r="AF303" s="19"/>
      <c r="AG303" s="21">
        <v>0</v>
      </c>
      <c r="AH303" s="20">
        <f>$G303*AG303</f>
        <v>0</v>
      </c>
      <c r="AI303" s="20">
        <f>$I303*AG303</f>
        <v>0</v>
      </c>
      <c r="AJ303" s="19">
        <v>0</v>
      </c>
      <c r="AK303" s="18">
        <f>IF(J303&gt;1,0,1)</f>
        <v>1</v>
      </c>
      <c r="AL303" s="17">
        <f>I303/G303</f>
        <v>0.19245283018867926</v>
      </c>
    </row>
    <row r="304" spans="1:38">
      <c r="A304" s="18">
        <v>303</v>
      </c>
      <c r="B304" s="18" t="s">
        <v>503</v>
      </c>
      <c r="C304" s="18" t="s">
        <v>502</v>
      </c>
      <c r="D304" s="18" t="s">
        <v>501</v>
      </c>
      <c r="E304" s="18" t="s">
        <v>500</v>
      </c>
      <c r="F304" s="25">
        <v>1.2017387643338062</v>
      </c>
      <c r="G304" s="24">
        <v>21656</v>
      </c>
      <c r="H304" s="23">
        <v>7.6950437394444542</v>
      </c>
      <c r="I304" s="24">
        <v>2838</v>
      </c>
      <c r="J304" s="23">
        <f>I304/$I$521*1000</f>
        <v>9.2474323549345705</v>
      </c>
      <c r="K304" s="19" t="s">
        <v>371</v>
      </c>
      <c r="L304" s="19" t="s">
        <v>23</v>
      </c>
      <c r="M304" s="21">
        <v>0.6</v>
      </c>
      <c r="N304" s="20">
        <f>$G304*M304</f>
        <v>12993.6</v>
      </c>
      <c r="O304" s="20">
        <f>$I304*M304</f>
        <v>1702.8</v>
      </c>
      <c r="P304" s="22" t="s">
        <v>274</v>
      </c>
      <c r="Q304" s="21">
        <v>0.2</v>
      </c>
      <c r="R304" s="20">
        <f>$G304*Q304</f>
        <v>4331.2</v>
      </c>
      <c r="S304" s="20">
        <f>$I304*Q304</f>
        <v>567.6</v>
      </c>
      <c r="T304" s="22" t="s">
        <v>36</v>
      </c>
      <c r="U304" s="21">
        <v>0.2</v>
      </c>
      <c r="V304" s="20">
        <f>$G304*U304</f>
        <v>4331.2</v>
      </c>
      <c r="W304" s="20">
        <f>$I304*U304</f>
        <v>567.6</v>
      </c>
      <c r="X304" s="19" t="s">
        <v>22</v>
      </c>
      <c r="Y304" s="21">
        <v>0.6</v>
      </c>
      <c r="Z304" s="20">
        <f>$G304*Y304</f>
        <v>12993.6</v>
      </c>
      <c r="AA304" s="20">
        <f>$I304*Y304</f>
        <v>1702.8</v>
      </c>
      <c r="AB304" s="19" t="s">
        <v>95</v>
      </c>
      <c r="AC304" s="21">
        <v>0.2</v>
      </c>
      <c r="AD304" s="20">
        <f>$G304*AC304</f>
        <v>4331.2</v>
      </c>
      <c r="AE304" s="20">
        <f>$I304*AC304</f>
        <v>567.6</v>
      </c>
      <c r="AF304" s="19" t="s">
        <v>35</v>
      </c>
      <c r="AG304" s="21">
        <v>0.2</v>
      </c>
      <c r="AH304" s="20">
        <f>$G304*AG304</f>
        <v>4331.2</v>
      </c>
      <c r="AI304" s="20">
        <f>$I304*AG304</f>
        <v>567.6</v>
      </c>
      <c r="AJ304" s="19">
        <v>0</v>
      </c>
      <c r="AK304" s="18">
        <f>IF(J304&gt;1,0,1)</f>
        <v>0</v>
      </c>
      <c r="AL304" s="17">
        <f>I304/G304</f>
        <v>0.13104913188031031</v>
      </c>
    </row>
    <row r="305" spans="1:38">
      <c r="A305" s="18">
        <v>304</v>
      </c>
      <c r="B305" s="18" t="s">
        <v>499</v>
      </c>
      <c r="C305" s="18" t="s">
        <v>498</v>
      </c>
      <c r="D305" s="18" t="s">
        <v>19</v>
      </c>
      <c r="E305" s="18" t="s">
        <v>19</v>
      </c>
      <c r="F305" s="25">
        <v>5.020651140777332</v>
      </c>
      <c r="G305" s="24">
        <v>800</v>
      </c>
      <c r="H305" s="23">
        <v>0.2842646375856836</v>
      </c>
      <c r="I305" s="24">
        <v>438</v>
      </c>
      <c r="J305" s="23">
        <f>I305/$I$521*1000</f>
        <v>1.427193576977217</v>
      </c>
      <c r="K305" s="19" t="s">
        <v>371</v>
      </c>
      <c r="L305" s="19" t="s">
        <v>208</v>
      </c>
      <c r="M305" s="21">
        <v>1</v>
      </c>
      <c r="N305" s="20">
        <f>$G305*M305</f>
        <v>800</v>
      </c>
      <c r="O305" s="20">
        <f>$I305*M305</f>
        <v>438</v>
      </c>
      <c r="P305" s="22"/>
      <c r="Q305" s="21">
        <v>0</v>
      </c>
      <c r="R305" s="20">
        <f>$G305*Q305</f>
        <v>0</v>
      </c>
      <c r="S305" s="20">
        <f>$I305*Q305</f>
        <v>0</v>
      </c>
      <c r="T305" s="22"/>
      <c r="U305" s="21">
        <v>0</v>
      </c>
      <c r="V305" s="20">
        <f>$G305*U305</f>
        <v>0</v>
      </c>
      <c r="W305" s="20">
        <f>$I305*U305</f>
        <v>0</v>
      </c>
      <c r="X305" s="19" t="s">
        <v>95</v>
      </c>
      <c r="Y305" s="21">
        <v>1</v>
      </c>
      <c r="Z305" s="20">
        <f>$G305*Y305</f>
        <v>800</v>
      </c>
      <c r="AA305" s="20">
        <f>$I305*Y305</f>
        <v>438</v>
      </c>
      <c r="AB305" s="19"/>
      <c r="AC305" s="21">
        <v>0</v>
      </c>
      <c r="AD305" s="20">
        <f>$G305*AC305</f>
        <v>0</v>
      </c>
      <c r="AE305" s="20">
        <f>$I305*AC305</f>
        <v>0</v>
      </c>
      <c r="AF305" s="19"/>
      <c r="AG305" s="21">
        <v>0</v>
      </c>
      <c r="AH305" s="20">
        <f>$G305*AG305</f>
        <v>0</v>
      </c>
      <c r="AI305" s="20">
        <f>$I305*AG305</f>
        <v>0</v>
      </c>
      <c r="AJ305" s="19">
        <v>0</v>
      </c>
      <c r="AK305" s="18">
        <f>IF(J305&gt;1,0,1)</f>
        <v>0</v>
      </c>
      <c r="AL305" s="17">
        <f>I305/G305</f>
        <v>0.54749999999999999</v>
      </c>
    </row>
    <row r="306" spans="1:38">
      <c r="A306" s="18">
        <v>305</v>
      </c>
      <c r="B306" s="18" t="s">
        <v>497</v>
      </c>
      <c r="C306" s="18" t="s">
        <v>496</v>
      </c>
      <c r="D306" s="18" t="s">
        <v>19</v>
      </c>
      <c r="E306" s="18" t="s">
        <v>19</v>
      </c>
      <c r="F306" s="25">
        <v>3.7893136652532791</v>
      </c>
      <c r="G306" s="24">
        <v>242</v>
      </c>
      <c r="H306" s="23">
        <v>8.5990052869669278E-2</v>
      </c>
      <c r="I306" s="24">
        <v>100</v>
      </c>
      <c r="J306" s="23">
        <f>I306/$I$521*1000</f>
        <v>0.32584328241488975</v>
      </c>
      <c r="K306" s="19" t="s">
        <v>371</v>
      </c>
      <c r="L306" s="19" t="s">
        <v>149</v>
      </c>
      <c r="M306" s="21">
        <v>1</v>
      </c>
      <c r="N306" s="20">
        <f>$G306*M306</f>
        <v>242</v>
      </c>
      <c r="O306" s="20">
        <f>$I306*M306</f>
        <v>100</v>
      </c>
      <c r="P306" s="22"/>
      <c r="Q306" s="21">
        <v>0</v>
      </c>
      <c r="R306" s="20">
        <f>$G306*Q306</f>
        <v>0</v>
      </c>
      <c r="S306" s="20">
        <f>$I306*Q306</f>
        <v>0</v>
      </c>
      <c r="T306" s="22"/>
      <c r="U306" s="21">
        <v>0</v>
      </c>
      <c r="V306" s="20">
        <f>$G306*U306</f>
        <v>0</v>
      </c>
      <c r="W306" s="20">
        <f>$I306*U306</f>
        <v>0</v>
      </c>
      <c r="X306" s="19" t="s">
        <v>47</v>
      </c>
      <c r="Y306" s="21">
        <v>1</v>
      </c>
      <c r="Z306" s="20">
        <f>$G306*Y306</f>
        <v>242</v>
      </c>
      <c r="AA306" s="20">
        <f>$I306*Y306</f>
        <v>100</v>
      </c>
      <c r="AB306" s="19"/>
      <c r="AC306" s="21">
        <v>0</v>
      </c>
      <c r="AD306" s="20">
        <f>$G306*AC306</f>
        <v>0</v>
      </c>
      <c r="AE306" s="20">
        <f>$I306*AC306</f>
        <v>0</v>
      </c>
      <c r="AF306" s="19"/>
      <c r="AG306" s="21">
        <v>0</v>
      </c>
      <c r="AH306" s="20">
        <f>$G306*AG306</f>
        <v>0</v>
      </c>
      <c r="AI306" s="20">
        <f>$I306*AG306</f>
        <v>0</v>
      </c>
      <c r="AJ306" s="19">
        <v>0</v>
      </c>
      <c r="AK306" s="18">
        <f>IF(J306&gt;1,0,1)</f>
        <v>1</v>
      </c>
      <c r="AL306" s="17">
        <f>I306/G306</f>
        <v>0.41322314049586778</v>
      </c>
    </row>
    <row r="307" spans="1:38">
      <c r="A307" s="18">
        <v>306</v>
      </c>
      <c r="B307" s="18" t="s">
        <v>495</v>
      </c>
      <c r="C307" s="18" t="s">
        <v>494</v>
      </c>
      <c r="D307" s="18" t="s">
        <v>19</v>
      </c>
      <c r="E307" s="18" t="s">
        <v>19</v>
      </c>
      <c r="F307" s="25">
        <v>1.4155248228724664</v>
      </c>
      <c r="G307" s="24">
        <v>149</v>
      </c>
      <c r="H307" s="23">
        <v>5.2944288750333565E-2</v>
      </c>
      <c r="I307" s="24">
        <v>23</v>
      </c>
      <c r="J307" s="23">
        <f>I307/$I$521*1000</f>
        <v>7.4943954955424635E-2</v>
      </c>
      <c r="K307" s="19" t="s">
        <v>371</v>
      </c>
      <c r="L307" s="19" t="s">
        <v>167</v>
      </c>
      <c r="M307" s="21">
        <v>1</v>
      </c>
      <c r="N307" s="20">
        <f>$G307*M307</f>
        <v>149</v>
      </c>
      <c r="O307" s="20">
        <f>$I307*M307</f>
        <v>23</v>
      </c>
      <c r="P307" s="22"/>
      <c r="Q307" s="21">
        <v>0</v>
      </c>
      <c r="R307" s="20">
        <f>$G307*Q307</f>
        <v>0</v>
      </c>
      <c r="S307" s="20">
        <f>$I307*Q307</f>
        <v>0</v>
      </c>
      <c r="T307" s="22"/>
      <c r="U307" s="21">
        <v>0</v>
      </c>
      <c r="V307" s="20">
        <f>$G307*U307</f>
        <v>0</v>
      </c>
      <c r="W307" s="20">
        <f>$I307*U307</f>
        <v>0</v>
      </c>
      <c r="X307" s="19" t="s">
        <v>100</v>
      </c>
      <c r="Y307" s="21">
        <v>1</v>
      </c>
      <c r="Z307" s="20">
        <f>$G307*Y307</f>
        <v>149</v>
      </c>
      <c r="AA307" s="20">
        <f>$I307*Y307</f>
        <v>23</v>
      </c>
      <c r="AB307" s="19"/>
      <c r="AC307" s="21">
        <v>0</v>
      </c>
      <c r="AD307" s="20">
        <f>$G307*AC307</f>
        <v>0</v>
      </c>
      <c r="AE307" s="20">
        <f>$I307*AC307</f>
        <v>0</v>
      </c>
      <c r="AF307" s="19"/>
      <c r="AG307" s="21">
        <v>0</v>
      </c>
      <c r="AH307" s="20">
        <f>$G307*AG307</f>
        <v>0</v>
      </c>
      <c r="AI307" s="20">
        <f>$I307*AG307</f>
        <v>0</v>
      </c>
      <c r="AJ307" s="19">
        <v>0</v>
      </c>
      <c r="AK307" s="18">
        <f>IF(J307&gt;1,0,1)</f>
        <v>1</v>
      </c>
      <c r="AL307" s="17">
        <f>I307/G307</f>
        <v>0.15436241610738255</v>
      </c>
    </row>
    <row r="308" spans="1:38">
      <c r="A308" s="18">
        <v>307</v>
      </c>
      <c r="B308" s="18" t="s">
        <v>493</v>
      </c>
      <c r="C308" s="18" t="s">
        <v>492</v>
      </c>
      <c r="D308" s="18" t="s">
        <v>19</v>
      </c>
      <c r="E308" s="18" t="s">
        <v>19</v>
      </c>
      <c r="F308" s="25">
        <v>2.4131944920823516</v>
      </c>
      <c r="G308" s="24">
        <v>228</v>
      </c>
      <c r="H308" s="23">
        <v>8.1015421711919819E-2</v>
      </c>
      <c r="I308" s="24">
        <v>60</v>
      </c>
      <c r="J308" s="23">
        <f>I308/$I$521*1000</f>
        <v>0.19550596944893384</v>
      </c>
      <c r="K308" s="19" t="s">
        <v>371</v>
      </c>
      <c r="L308" s="19" t="s">
        <v>68</v>
      </c>
      <c r="M308" s="21">
        <v>1</v>
      </c>
      <c r="N308" s="20">
        <f>$G308*M308</f>
        <v>228</v>
      </c>
      <c r="O308" s="20">
        <f>$I308*M308</f>
        <v>60</v>
      </c>
      <c r="P308" s="22"/>
      <c r="Q308" s="21">
        <v>0</v>
      </c>
      <c r="R308" s="20">
        <f>$G308*Q308</f>
        <v>0</v>
      </c>
      <c r="S308" s="20">
        <f>$I308*Q308</f>
        <v>0</v>
      </c>
      <c r="T308" s="22"/>
      <c r="U308" s="21">
        <v>0</v>
      </c>
      <c r="V308" s="20">
        <f>$G308*U308</f>
        <v>0</v>
      </c>
      <c r="W308" s="20">
        <f>$I308*U308</f>
        <v>0</v>
      </c>
      <c r="X308" s="19" t="s">
        <v>47</v>
      </c>
      <c r="Y308" s="21">
        <v>1</v>
      </c>
      <c r="Z308" s="20">
        <f>$G308*Y308</f>
        <v>228</v>
      </c>
      <c r="AA308" s="20">
        <f>$I308*Y308</f>
        <v>60</v>
      </c>
      <c r="AB308" s="19"/>
      <c r="AC308" s="21">
        <v>0</v>
      </c>
      <c r="AD308" s="20">
        <f>$G308*AC308</f>
        <v>0</v>
      </c>
      <c r="AE308" s="20">
        <f>$I308*AC308</f>
        <v>0</v>
      </c>
      <c r="AF308" s="19"/>
      <c r="AG308" s="21">
        <v>0</v>
      </c>
      <c r="AH308" s="20">
        <f>$G308*AG308</f>
        <v>0</v>
      </c>
      <c r="AI308" s="20">
        <f>$I308*AG308</f>
        <v>0</v>
      </c>
      <c r="AJ308" s="19">
        <v>0</v>
      </c>
      <c r="AK308" s="18">
        <f>IF(J308&gt;1,0,1)</f>
        <v>1</v>
      </c>
      <c r="AL308" s="17">
        <f>I308/G308</f>
        <v>0.26315789473684209</v>
      </c>
    </row>
    <row r="309" spans="1:38">
      <c r="A309" s="18">
        <v>308</v>
      </c>
      <c r="B309" s="18" t="s">
        <v>491</v>
      </c>
      <c r="C309" s="18" t="s">
        <v>490</v>
      </c>
      <c r="D309" s="18" t="s">
        <v>19</v>
      </c>
      <c r="E309" s="18" t="s">
        <v>19</v>
      </c>
      <c r="F309" s="25">
        <v>0.57313369186955843</v>
      </c>
      <c r="G309" s="24">
        <v>96</v>
      </c>
      <c r="H309" s="23">
        <v>3.4111756510282032E-2</v>
      </c>
      <c r="I309" s="24">
        <v>6</v>
      </c>
      <c r="J309" s="23">
        <f>I309/$I$521*1000</f>
        <v>1.9550596944893386E-2</v>
      </c>
      <c r="K309" s="19" t="s">
        <v>371</v>
      </c>
      <c r="L309" s="19" t="s">
        <v>23</v>
      </c>
      <c r="M309" s="21">
        <v>1</v>
      </c>
      <c r="N309" s="20">
        <f>$G309*M309</f>
        <v>96</v>
      </c>
      <c r="O309" s="20">
        <f>$I309*M309</f>
        <v>6</v>
      </c>
      <c r="P309" s="22"/>
      <c r="Q309" s="21">
        <v>0</v>
      </c>
      <c r="R309" s="20">
        <f>$G309*Q309</f>
        <v>0</v>
      </c>
      <c r="S309" s="20">
        <f>$I309*Q309</f>
        <v>0</v>
      </c>
      <c r="T309" s="22"/>
      <c r="U309" s="21">
        <v>0</v>
      </c>
      <c r="V309" s="20">
        <f>$G309*U309</f>
        <v>0</v>
      </c>
      <c r="W309" s="20">
        <f>$I309*U309</f>
        <v>0</v>
      </c>
      <c r="X309" s="19" t="s">
        <v>22</v>
      </c>
      <c r="Y309" s="21">
        <v>1</v>
      </c>
      <c r="Z309" s="20">
        <f>$G309*Y309</f>
        <v>96</v>
      </c>
      <c r="AA309" s="20">
        <f>$I309*Y309</f>
        <v>6</v>
      </c>
      <c r="AB309" s="19"/>
      <c r="AC309" s="21">
        <v>0</v>
      </c>
      <c r="AD309" s="20">
        <f>$G309*AC309</f>
        <v>0</v>
      </c>
      <c r="AE309" s="20">
        <f>$I309*AC309</f>
        <v>0</v>
      </c>
      <c r="AF309" s="19"/>
      <c r="AG309" s="21">
        <v>0</v>
      </c>
      <c r="AH309" s="20">
        <f>$G309*AG309</f>
        <v>0</v>
      </c>
      <c r="AI309" s="20">
        <f>$I309*AG309</f>
        <v>0</v>
      </c>
      <c r="AJ309" s="19">
        <v>0</v>
      </c>
      <c r="AK309" s="18">
        <f>IF(J309&gt;1,0,1)</f>
        <v>1</v>
      </c>
      <c r="AL309" s="17">
        <f>I309/G309</f>
        <v>6.25E-2</v>
      </c>
    </row>
    <row r="310" spans="1:38">
      <c r="A310" s="18">
        <v>309</v>
      </c>
      <c r="B310" s="18" t="s">
        <v>489</v>
      </c>
      <c r="C310" s="18" t="s">
        <v>488</v>
      </c>
      <c r="D310" s="18" t="s">
        <v>19</v>
      </c>
      <c r="E310" s="18" t="s">
        <v>19</v>
      </c>
      <c r="F310" s="25">
        <v>1.0555555763928559</v>
      </c>
      <c r="G310" s="24">
        <v>139</v>
      </c>
      <c r="H310" s="23">
        <v>4.9390980780512524E-2</v>
      </c>
      <c r="I310" s="24">
        <v>16</v>
      </c>
      <c r="J310" s="23">
        <f>I310/$I$521*1000</f>
        <v>5.213492518638236E-2</v>
      </c>
      <c r="K310" s="19" t="s">
        <v>371</v>
      </c>
      <c r="L310" s="19" t="s">
        <v>455</v>
      </c>
      <c r="M310" s="21">
        <v>1</v>
      </c>
      <c r="N310" s="20">
        <f>$G310*M310</f>
        <v>139</v>
      </c>
      <c r="O310" s="20">
        <f>$I310*M310</f>
        <v>16</v>
      </c>
      <c r="P310" s="22"/>
      <c r="Q310" s="21">
        <v>0</v>
      </c>
      <c r="R310" s="20">
        <f>$G310*Q310</f>
        <v>0</v>
      </c>
      <c r="S310" s="20">
        <f>$I310*Q310</f>
        <v>0</v>
      </c>
      <c r="T310" s="22"/>
      <c r="U310" s="21">
        <v>0</v>
      </c>
      <c r="V310" s="20">
        <f>$G310*U310</f>
        <v>0</v>
      </c>
      <c r="W310" s="20">
        <f>$I310*U310</f>
        <v>0</v>
      </c>
      <c r="X310" s="19" t="s">
        <v>100</v>
      </c>
      <c r="Y310" s="21">
        <v>1</v>
      </c>
      <c r="Z310" s="20">
        <f>$G310*Y310</f>
        <v>139</v>
      </c>
      <c r="AA310" s="20">
        <f>$I310*Y310</f>
        <v>16</v>
      </c>
      <c r="AB310" s="19"/>
      <c r="AC310" s="21">
        <v>0</v>
      </c>
      <c r="AD310" s="20">
        <f>$G310*AC310</f>
        <v>0</v>
      </c>
      <c r="AE310" s="20">
        <f>$I310*AC310</f>
        <v>0</v>
      </c>
      <c r="AF310" s="19"/>
      <c r="AG310" s="21">
        <v>0</v>
      </c>
      <c r="AH310" s="20">
        <f>$G310*AG310</f>
        <v>0</v>
      </c>
      <c r="AI310" s="20">
        <f>$I310*AG310</f>
        <v>0</v>
      </c>
      <c r="AJ310" s="19">
        <v>0</v>
      </c>
      <c r="AK310" s="18">
        <f>IF(J310&gt;1,0,1)</f>
        <v>1</v>
      </c>
      <c r="AL310" s="17">
        <f>I310/G310</f>
        <v>0.11510791366906475</v>
      </c>
    </row>
    <row r="311" spans="1:38">
      <c r="A311" s="18">
        <v>310</v>
      </c>
      <c r="B311" s="18" t="s">
        <v>487</v>
      </c>
      <c r="C311" s="18" t="s">
        <v>486</v>
      </c>
      <c r="D311" s="18" t="s">
        <v>19</v>
      </c>
      <c r="E311" s="18" t="s">
        <v>19</v>
      </c>
      <c r="F311" s="25">
        <v>0.59864409358482074</v>
      </c>
      <c r="G311" s="24">
        <v>337</v>
      </c>
      <c r="H311" s="23">
        <v>0.1197464785829692</v>
      </c>
      <c r="I311" s="24">
        <v>22</v>
      </c>
      <c r="J311" s="23">
        <f>I311/$I$521*1000</f>
        <v>7.1685522131275742E-2</v>
      </c>
      <c r="K311" s="19" t="s">
        <v>371</v>
      </c>
      <c r="L311" s="19" t="s">
        <v>208</v>
      </c>
      <c r="M311" s="21">
        <v>1</v>
      </c>
      <c r="N311" s="20">
        <f>$G311*M311</f>
        <v>337</v>
      </c>
      <c r="O311" s="20">
        <f>$I311*M311</f>
        <v>22</v>
      </c>
      <c r="P311" s="22"/>
      <c r="Q311" s="21">
        <v>0</v>
      </c>
      <c r="R311" s="20">
        <f>$G311*Q311</f>
        <v>0</v>
      </c>
      <c r="S311" s="20">
        <f>$I311*Q311</f>
        <v>0</v>
      </c>
      <c r="T311" s="22"/>
      <c r="U311" s="21">
        <v>0</v>
      </c>
      <c r="V311" s="20">
        <f>$G311*U311</f>
        <v>0</v>
      </c>
      <c r="W311" s="20">
        <f>$I311*U311</f>
        <v>0</v>
      </c>
      <c r="X311" s="19" t="s">
        <v>95</v>
      </c>
      <c r="Y311" s="21">
        <v>1</v>
      </c>
      <c r="Z311" s="20">
        <f>$G311*Y311</f>
        <v>337</v>
      </c>
      <c r="AA311" s="20">
        <f>$I311*Y311</f>
        <v>22</v>
      </c>
      <c r="AB311" s="19"/>
      <c r="AC311" s="21">
        <v>0</v>
      </c>
      <c r="AD311" s="20">
        <f>$G311*AC311</f>
        <v>0</v>
      </c>
      <c r="AE311" s="20">
        <f>$I311*AC311</f>
        <v>0</v>
      </c>
      <c r="AF311" s="19"/>
      <c r="AG311" s="21">
        <v>0</v>
      </c>
      <c r="AH311" s="20">
        <f>$G311*AG311</f>
        <v>0</v>
      </c>
      <c r="AI311" s="20">
        <f>$I311*AG311</f>
        <v>0</v>
      </c>
      <c r="AJ311" s="19">
        <v>0</v>
      </c>
      <c r="AK311" s="18">
        <f>IF(J311&gt;1,0,1)</f>
        <v>1</v>
      </c>
      <c r="AL311" s="17">
        <f>I311/G311</f>
        <v>6.5281899109792291E-2</v>
      </c>
    </row>
    <row r="312" spans="1:38">
      <c r="A312" s="18">
        <v>311</v>
      </c>
      <c r="B312" s="18" t="s">
        <v>485</v>
      </c>
      <c r="C312" s="18" t="s">
        <v>484</v>
      </c>
      <c r="D312" s="18" t="s">
        <v>19</v>
      </c>
      <c r="E312" s="18" t="s">
        <v>19</v>
      </c>
      <c r="F312" s="25">
        <v>1.0064786784050783</v>
      </c>
      <c r="G312" s="24">
        <v>574</v>
      </c>
      <c r="H312" s="23">
        <v>0.20395987746772798</v>
      </c>
      <c r="I312" s="24">
        <v>63</v>
      </c>
      <c r="J312" s="23">
        <f>I312/$I$521*1000</f>
        <v>0.20528126792138054</v>
      </c>
      <c r="K312" s="19" t="s">
        <v>371</v>
      </c>
      <c r="L312" s="19" t="s">
        <v>149</v>
      </c>
      <c r="M312" s="21">
        <v>1</v>
      </c>
      <c r="N312" s="20">
        <f>$G312*M312</f>
        <v>574</v>
      </c>
      <c r="O312" s="20">
        <f>$I312*M312</f>
        <v>63</v>
      </c>
      <c r="P312" s="22"/>
      <c r="Q312" s="21">
        <v>0</v>
      </c>
      <c r="R312" s="20">
        <f>$G312*Q312</f>
        <v>0</v>
      </c>
      <c r="S312" s="20">
        <f>$I312*Q312</f>
        <v>0</v>
      </c>
      <c r="T312" s="22"/>
      <c r="U312" s="21">
        <v>0</v>
      </c>
      <c r="V312" s="20">
        <f>$G312*U312</f>
        <v>0</v>
      </c>
      <c r="W312" s="20">
        <f>$I312*U312</f>
        <v>0</v>
      </c>
      <c r="X312" s="19" t="s">
        <v>47</v>
      </c>
      <c r="Y312" s="21">
        <v>1</v>
      </c>
      <c r="Z312" s="20">
        <f>$G312*Y312</f>
        <v>574</v>
      </c>
      <c r="AA312" s="20">
        <f>$I312*Y312</f>
        <v>63</v>
      </c>
      <c r="AB312" s="19"/>
      <c r="AC312" s="21">
        <v>0</v>
      </c>
      <c r="AD312" s="20">
        <f>$G312*AC312</f>
        <v>0</v>
      </c>
      <c r="AE312" s="20">
        <f>$I312*AC312</f>
        <v>0</v>
      </c>
      <c r="AF312" s="19"/>
      <c r="AG312" s="21">
        <v>0</v>
      </c>
      <c r="AH312" s="20">
        <f>$G312*AG312</f>
        <v>0</v>
      </c>
      <c r="AI312" s="20">
        <f>$I312*AG312</f>
        <v>0</v>
      </c>
      <c r="AJ312" s="19">
        <v>0</v>
      </c>
      <c r="AK312" s="18">
        <f>IF(J312&gt;1,0,1)</f>
        <v>1</v>
      </c>
      <c r="AL312" s="17">
        <f>I312/G312</f>
        <v>0.10975609756097561</v>
      </c>
    </row>
    <row r="313" spans="1:38">
      <c r="A313" s="18">
        <v>312</v>
      </c>
      <c r="B313" s="18" t="s">
        <v>483</v>
      </c>
      <c r="C313" s="18" t="s">
        <v>482</v>
      </c>
      <c r="D313" s="18" t="s">
        <v>19</v>
      </c>
      <c r="E313" s="18" t="s">
        <v>19</v>
      </c>
      <c r="F313" s="25">
        <v>0.72561880255045008</v>
      </c>
      <c r="G313" s="24">
        <v>872</v>
      </c>
      <c r="H313" s="23">
        <v>0.30984845496839508</v>
      </c>
      <c r="I313" s="24">
        <v>69</v>
      </c>
      <c r="J313" s="23">
        <f>I313/$I$521*1000</f>
        <v>0.22483186486627391</v>
      </c>
      <c r="K313" s="19" t="s">
        <v>371</v>
      </c>
      <c r="L313" s="19" t="s">
        <v>149</v>
      </c>
      <c r="M313" s="21">
        <v>1</v>
      </c>
      <c r="N313" s="20">
        <f>$G313*M313</f>
        <v>872</v>
      </c>
      <c r="O313" s="20">
        <f>$I313*M313</f>
        <v>69</v>
      </c>
      <c r="P313" s="22"/>
      <c r="Q313" s="21">
        <v>0</v>
      </c>
      <c r="R313" s="20">
        <f>$G313*Q313</f>
        <v>0</v>
      </c>
      <c r="S313" s="20">
        <f>$I313*Q313</f>
        <v>0</v>
      </c>
      <c r="T313" s="22"/>
      <c r="U313" s="21">
        <v>0</v>
      </c>
      <c r="V313" s="20">
        <f>$G313*U313</f>
        <v>0</v>
      </c>
      <c r="W313" s="20">
        <f>$I313*U313</f>
        <v>0</v>
      </c>
      <c r="X313" s="19" t="s">
        <v>47</v>
      </c>
      <c r="Y313" s="21">
        <v>1</v>
      </c>
      <c r="Z313" s="20">
        <f>$G313*Y313</f>
        <v>872</v>
      </c>
      <c r="AA313" s="20">
        <f>$I313*Y313</f>
        <v>69</v>
      </c>
      <c r="AB313" s="19"/>
      <c r="AC313" s="21">
        <v>0</v>
      </c>
      <c r="AD313" s="20">
        <f>$G313*AC313</f>
        <v>0</v>
      </c>
      <c r="AE313" s="20">
        <f>$I313*AC313</f>
        <v>0</v>
      </c>
      <c r="AF313" s="19"/>
      <c r="AG313" s="21">
        <v>0</v>
      </c>
      <c r="AH313" s="20">
        <f>$G313*AG313</f>
        <v>0</v>
      </c>
      <c r="AI313" s="20">
        <f>$I313*AG313</f>
        <v>0</v>
      </c>
      <c r="AJ313" s="19">
        <v>0</v>
      </c>
      <c r="AK313" s="18">
        <f>IF(J313&gt;1,0,1)</f>
        <v>1</v>
      </c>
      <c r="AL313" s="17">
        <f>I313/G313</f>
        <v>7.9128440366972475E-2</v>
      </c>
    </row>
    <row r="314" spans="1:38">
      <c r="A314" s="18">
        <v>313</v>
      </c>
      <c r="B314" s="18" t="s">
        <v>481</v>
      </c>
      <c r="C314" s="18" t="s">
        <v>480</v>
      </c>
      <c r="D314" s="18" t="s">
        <v>19</v>
      </c>
      <c r="E314" s="18" t="s">
        <v>19</v>
      </c>
      <c r="F314" s="25">
        <v>1.1926413729458354</v>
      </c>
      <c r="G314" s="24">
        <v>11741</v>
      </c>
      <c r="H314" s="23">
        <v>4.1719388873668883</v>
      </c>
      <c r="I314" s="24">
        <v>1527</v>
      </c>
      <c r="J314" s="23">
        <f>I314/$I$521*1000</f>
        <v>4.9756269224753664</v>
      </c>
      <c r="K314" s="19" t="s">
        <v>371</v>
      </c>
      <c r="L314" s="19" t="s">
        <v>460</v>
      </c>
      <c r="M314" s="21">
        <v>1</v>
      </c>
      <c r="N314" s="20">
        <f>$G314*M314</f>
        <v>11741</v>
      </c>
      <c r="O314" s="20">
        <f>$I314*M314</f>
        <v>1527</v>
      </c>
      <c r="P314" s="22"/>
      <c r="Q314" s="21">
        <v>0</v>
      </c>
      <c r="R314" s="20">
        <f>$G314*Q314</f>
        <v>0</v>
      </c>
      <c r="S314" s="20">
        <f>$I314*Q314</f>
        <v>0</v>
      </c>
      <c r="T314" s="22"/>
      <c r="U314" s="21">
        <v>0</v>
      </c>
      <c r="V314" s="20">
        <f>$G314*U314</f>
        <v>0</v>
      </c>
      <c r="W314" s="20">
        <f>$I314*U314</f>
        <v>0</v>
      </c>
      <c r="X314" s="19" t="s">
        <v>95</v>
      </c>
      <c r="Y314" s="21">
        <v>1</v>
      </c>
      <c r="Z314" s="20">
        <f>$G314*Y314</f>
        <v>11741</v>
      </c>
      <c r="AA314" s="20">
        <f>$I314*Y314</f>
        <v>1527</v>
      </c>
      <c r="AB314" s="19"/>
      <c r="AC314" s="21">
        <v>0</v>
      </c>
      <c r="AD314" s="20">
        <f>$G314*AC314</f>
        <v>0</v>
      </c>
      <c r="AE314" s="20">
        <f>$I314*AC314</f>
        <v>0</v>
      </c>
      <c r="AF314" s="19"/>
      <c r="AG314" s="21">
        <v>0</v>
      </c>
      <c r="AH314" s="20">
        <f>$G314*AG314</f>
        <v>0</v>
      </c>
      <c r="AI314" s="20">
        <f>$I314*AG314</f>
        <v>0</v>
      </c>
      <c r="AJ314" s="19">
        <v>0</v>
      </c>
      <c r="AK314" s="18">
        <f>IF(J314&gt;1,0,1)</f>
        <v>0</v>
      </c>
      <c r="AL314" s="17">
        <f>I314/G314</f>
        <v>0.13005706498594669</v>
      </c>
    </row>
    <row r="315" spans="1:38">
      <c r="A315" s="18">
        <v>314</v>
      </c>
      <c r="B315" s="18" t="s">
        <v>479</v>
      </c>
      <c r="C315" s="18" t="s">
        <v>478</v>
      </c>
      <c r="D315" s="18" t="s">
        <v>19</v>
      </c>
      <c r="E315" s="18" t="s">
        <v>19</v>
      </c>
      <c r="F315" s="25">
        <v>1.3619018420662774</v>
      </c>
      <c r="G315" s="24">
        <v>404</v>
      </c>
      <c r="H315" s="23">
        <v>0.1435536419807702</v>
      </c>
      <c r="I315" s="24">
        <v>60</v>
      </c>
      <c r="J315" s="23">
        <f>I315/$I$521*1000</f>
        <v>0.19550596944893384</v>
      </c>
      <c r="K315" s="19" t="s">
        <v>371</v>
      </c>
      <c r="L315" s="19" t="s">
        <v>96</v>
      </c>
      <c r="M315" s="21">
        <v>1</v>
      </c>
      <c r="N315" s="20">
        <f>$G315*M315</f>
        <v>404</v>
      </c>
      <c r="O315" s="20">
        <f>$I315*M315</f>
        <v>60</v>
      </c>
      <c r="P315" s="22"/>
      <c r="Q315" s="21">
        <v>0</v>
      </c>
      <c r="R315" s="20">
        <f>$G315*Q315</f>
        <v>0</v>
      </c>
      <c r="S315" s="20">
        <f>$I315*Q315</f>
        <v>0</v>
      </c>
      <c r="T315" s="22"/>
      <c r="U315" s="21">
        <v>0</v>
      </c>
      <c r="V315" s="20">
        <f>$G315*U315</f>
        <v>0</v>
      </c>
      <c r="W315" s="20">
        <f>$I315*U315</f>
        <v>0</v>
      </c>
      <c r="X315" s="19" t="s">
        <v>95</v>
      </c>
      <c r="Y315" s="21">
        <v>1</v>
      </c>
      <c r="Z315" s="20">
        <f>$G315*Y315</f>
        <v>404</v>
      </c>
      <c r="AA315" s="20">
        <f>$I315*Y315</f>
        <v>60</v>
      </c>
      <c r="AB315" s="19"/>
      <c r="AC315" s="21">
        <v>0</v>
      </c>
      <c r="AD315" s="20">
        <f>$G315*AC315</f>
        <v>0</v>
      </c>
      <c r="AE315" s="20">
        <f>$I315*AC315</f>
        <v>0</v>
      </c>
      <c r="AF315" s="19"/>
      <c r="AG315" s="21">
        <v>0</v>
      </c>
      <c r="AH315" s="20">
        <f>$G315*AG315</f>
        <v>0</v>
      </c>
      <c r="AI315" s="20">
        <f>$I315*AG315</f>
        <v>0</v>
      </c>
      <c r="AJ315" s="19">
        <v>0</v>
      </c>
      <c r="AK315" s="18">
        <f>IF(J315&gt;1,0,1)</f>
        <v>1</v>
      </c>
      <c r="AL315" s="17">
        <f>I315/G315</f>
        <v>0.14851485148514851</v>
      </c>
    </row>
    <row r="316" spans="1:38">
      <c r="A316" s="18">
        <v>315</v>
      </c>
      <c r="B316" s="18" t="s">
        <v>477</v>
      </c>
      <c r="C316" s="18" t="s">
        <v>476</v>
      </c>
      <c r="D316" s="18" t="s">
        <v>19</v>
      </c>
      <c r="E316" s="18" t="s">
        <v>19</v>
      </c>
      <c r="F316" s="25">
        <v>1.3325481537534702</v>
      </c>
      <c r="G316" s="24">
        <v>1163</v>
      </c>
      <c r="H316" s="23">
        <v>0.41324971689018752</v>
      </c>
      <c r="I316" s="24">
        <v>169</v>
      </c>
      <c r="J316" s="23">
        <f>I316/$I$521*1000</f>
        <v>0.55067514728116362</v>
      </c>
      <c r="K316" s="19" t="s">
        <v>371</v>
      </c>
      <c r="L316" s="19" t="s">
        <v>96</v>
      </c>
      <c r="M316" s="21">
        <v>1</v>
      </c>
      <c r="N316" s="20">
        <f>$G316*M316</f>
        <v>1163</v>
      </c>
      <c r="O316" s="20">
        <f>$I316*M316</f>
        <v>169</v>
      </c>
      <c r="P316" s="22"/>
      <c r="Q316" s="21">
        <v>0</v>
      </c>
      <c r="R316" s="20">
        <f>$G316*Q316</f>
        <v>0</v>
      </c>
      <c r="S316" s="20">
        <f>$I316*Q316</f>
        <v>0</v>
      </c>
      <c r="T316" s="22"/>
      <c r="U316" s="21">
        <v>0</v>
      </c>
      <c r="V316" s="20">
        <f>$G316*U316</f>
        <v>0</v>
      </c>
      <c r="W316" s="20">
        <f>$I316*U316</f>
        <v>0</v>
      </c>
      <c r="X316" s="19" t="s">
        <v>95</v>
      </c>
      <c r="Y316" s="21">
        <v>1</v>
      </c>
      <c r="Z316" s="20">
        <f>$G316*Y316</f>
        <v>1163</v>
      </c>
      <c r="AA316" s="20">
        <f>$I316*Y316</f>
        <v>169</v>
      </c>
      <c r="AB316" s="19"/>
      <c r="AC316" s="21">
        <v>0</v>
      </c>
      <c r="AD316" s="20">
        <f>$G316*AC316</f>
        <v>0</v>
      </c>
      <c r="AE316" s="20">
        <f>$I316*AC316</f>
        <v>0</v>
      </c>
      <c r="AF316" s="19"/>
      <c r="AG316" s="21">
        <v>0</v>
      </c>
      <c r="AH316" s="20">
        <f>$G316*AG316</f>
        <v>0</v>
      </c>
      <c r="AI316" s="20">
        <f>$I316*AG316</f>
        <v>0</v>
      </c>
      <c r="AJ316" s="19">
        <v>0</v>
      </c>
      <c r="AK316" s="18">
        <f>IF(J316&gt;1,0,1)</f>
        <v>1</v>
      </c>
      <c r="AL316" s="17">
        <f>I316/G316</f>
        <v>0.14531384350816853</v>
      </c>
    </row>
    <row r="317" spans="1:38">
      <c r="A317" s="18">
        <v>316</v>
      </c>
      <c r="B317" s="18" t="s">
        <v>475</v>
      </c>
      <c r="C317" s="18" t="s">
        <v>474</v>
      </c>
      <c r="D317" s="18" t="s">
        <v>19</v>
      </c>
      <c r="E317" s="18" t="s">
        <v>19</v>
      </c>
      <c r="F317" s="25">
        <v>3.0593604449423712</v>
      </c>
      <c r="G317" s="24">
        <v>5773</v>
      </c>
      <c r="H317" s="23">
        <v>2.051324690977689</v>
      </c>
      <c r="I317" s="24">
        <v>1926</v>
      </c>
      <c r="J317" s="23">
        <f>I317/$I$521*1000</f>
        <v>6.275741619310776</v>
      </c>
      <c r="K317" s="19" t="s">
        <v>371</v>
      </c>
      <c r="L317" s="19" t="s">
        <v>460</v>
      </c>
      <c r="M317" s="21">
        <v>1</v>
      </c>
      <c r="N317" s="20">
        <f>$G317*M317</f>
        <v>5773</v>
      </c>
      <c r="O317" s="20">
        <f>$I317*M317</f>
        <v>1926</v>
      </c>
      <c r="P317" s="22"/>
      <c r="Q317" s="21">
        <v>0</v>
      </c>
      <c r="R317" s="20">
        <f>$G317*Q317</f>
        <v>0</v>
      </c>
      <c r="S317" s="20">
        <f>$I317*Q317</f>
        <v>0</v>
      </c>
      <c r="T317" s="22"/>
      <c r="U317" s="21">
        <v>0</v>
      </c>
      <c r="V317" s="20">
        <f>$G317*U317</f>
        <v>0</v>
      </c>
      <c r="W317" s="20">
        <f>$I317*U317</f>
        <v>0</v>
      </c>
      <c r="X317" s="19" t="s">
        <v>95</v>
      </c>
      <c r="Y317" s="21">
        <v>1</v>
      </c>
      <c r="Z317" s="20">
        <f>$G317*Y317</f>
        <v>5773</v>
      </c>
      <c r="AA317" s="20">
        <f>$I317*Y317</f>
        <v>1926</v>
      </c>
      <c r="AB317" s="19"/>
      <c r="AC317" s="21">
        <v>0</v>
      </c>
      <c r="AD317" s="20">
        <f>$G317*AC317</f>
        <v>0</v>
      </c>
      <c r="AE317" s="20">
        <f>$I317*AC317</f>
        <v>0</v>
      </c>
      <c r="AF317" s="19"/>
      <c r="AG317" s="21">
        <v>0</v>
      </c>
      <c r="AH317" s="20">
        <f>$G317*AG317</f>
        <v>0</v>
      </c>
      <c r="AI317" s="20">
        <f>$I317*AG317</f>
        <v>0</v>
      </c>
      <c r="AJ317" s="19">
        <v>0</v>
      </c>
      <c r="AK317" s="18">
        <f>IF(J317&gt;1,0,1)</f>
        <v>0</v>
      </c>
      <c r="AL317" s="17">
        <f>I317/G317</f>
        <v>0.3336220336047116</v>
      </c>
    </row>
    <row r="318" spans="1:38">
      <c r="A318" s="18">
        <v>317</v>
      </c>
      <c r="B318" s="18" t="s">
        <v>473</v>
      </c>
      <c r="C318" s="18" t="s">
        <v>472</v>
      </c>
      <c r="D318" s="18" t="s">
        <v>19</v>
      </c>
      <c r="E318" s="18" t="s">
        <v>19</v>
      </c>
      <c r="F318" s="25">
        <v>0.86117226775411282</v>
      </c>
      <c r="G318" s="24">
        <v>4089</v>
      </c>
      <c r="H318" s="23">
        <v>1.4529476288598251</v>
      </c>
      <c r="I318" s="24">
        <v>384</v>
      </c>
      <c r="J318" s="23">
        <f>I318/$I$521*1000</f>
        <v>1.2512382044731767</v>
      </c>
      <c r="K318" s="19" t="s">
        <v>371</v>
      </c>
      <c r="L318" s="19" t="s">
        <v>23</v>
      </c>
      <c r="M318" s="21">
        <v>1</v>
      </c>
      <c r="N318" s="20">
        <f>$G318*M318</f>
        <v>4089</v>
      </c>
      <c r="O318" s="20">
        <f>$I318*M318</f>
        <v>384</v>
      </c>
      <c r="P318" s="22"/>
      <c r="Q318" s="21">
        <v>0</v>
      </c>
      <c r="R318" s="20">
        <f>$G318*Q318</f>
        <v>0</v>
      </c>
      <c r="S318" s="20">
        <f>$I318*Q318</f>
        <v>0</v>
      </c>
      <c r="T318" s="22"/>
      <c r="U318" s="21">
        <v>0</v>
      </c>
      <c r="V318" s="20">
        <f>$G318*U318</f>
        <v>0</v>
      </c>
      <c r="W318" s="20">
        <f>$I318*U318</f>
        <v>0</v>
      </c>
      <c r="X318" s="19" t="s">
        <v>22</v>
      </c>
      <c r="Y318" s="21">
        <v>1</v>
      </c>
      <c r="Z318" s="20">
        <f>$G318*Y318</f>
        <v>4089</v>
      </c>
      <c r="AA318" s="20">
        <f>$I318*Y318</f>
        <v>384</v>
      </c>
      <c r="AB318" s="19"/>
      <c r="AC318" s="21">
        <v>0</v>
      </c>
      <c r="AD318" s="20">
        <f>$G318*AC318</f>
        <v>0</v>
      </c>
      <c r="AE318" s="20">
        <f>$I318*AC318</f>
        <v>0</v>
      </c>
      <c r="AF318" s="19"/>
      <c r="AG318" s="21">
        <v>0</v>
      </c>
      <c r="AH318" s="20">
        <f>$G318*AG318</f>
        <v>0</v>
      </c>
      <c r="AI318" s="20">
        <f>$I318*AG318</f>
        <v>0</v>
      </c>
      <c r="AJ318" s="19">
        <v>0</v>
      </c>
      <c r="AK318" s="18">
        <f>IF(J318&gt;1,0,1)</f>
        <v>0</v>
      </c>
      <c r="AL318" s="17">
        <f>I318/G318</f>
        <v>9.3910491562729279E-2</v>
      </c>
    </row>
    <row r="319" spans="1:38">
      <c r="A319" s="18">
        <v>318</v>
      </c>
      <c r="B319" s="18" t="s">
        <v>471</v>
      </c>
      <c r="C319" s="18" t="s">
        <v>470</v>
      </c>
      <c r="D319" s="18" t="s">
        <v>19</v>
      </c>
      <c r="E319" s="18" t="s">
        <v>19</v>
      </c>
      <c r="F319" s="25">
        <v>0.65178804505775656</v>
      </c>
      <c r="G319" s="24">
        <v>4066</v>
      </c>
      <c r="H319" s="23">
        <v>1.4447750205292369</v>
      </c>
      <c r="I319" s="24">
        <v>289</v>
      </c>
      <c r="J319" s="23">
        <f>I319/$I$521*1000</f>
        <v>0.9416870861790313</v>
      </c>
      <c r="K319" s="19" t="s">
        <v>371</v>
      </c>
      <c r="L319" s="19" t="s">
        <v>96</v>
      </c>
      <c r="M319" s="21">
        <v>1</v>
      </c>
      <c r="N319" s="20">
        <f>$G319*M319</f>
        <v>4066</v>
      </c>
      <c r="O319" s="20">
        <f>$I319*M319</f>
        <v>289</v>
      </c>
      <c r="P319" s="22"/>
      <c r="Q319" s="21">
        <v>0</v>
      </c>
      <c r="R319" s="20">
        <f>$G319*Q319</f>
        <v>0</v>
      </c>
      <c r="S319" s="20">
        <f>$I319*Q319</f>
        <v>0</v>
      </c>
      <c r="T319" s="22"/>
      <c r="U319" s="21">
        <v>0</v>
      </c>
      <c r="V319" s="20">
        <f>$G319*U319</f>
        <v>0</v>
      </c>
      <c r="W319" s="20">
        <f>$I319*U319</f>
        <v>0</v>
      </c>
      <c r="X319" s="19" t="s">
        <v>95</v>
      </c>
      <c r="Y319" s="21">
        <v>1</v>
      </c>
      <c r="Z319" s="20">
        <f>$G319*Y319</f>
        <v>4066</v>
      </c>
      <c r="AA319" s="20">
        <f>$I319*Y319</f>
        <v>289</v>
      </c>
      <c r="AB319" s="19"/>
      <c r="AC319" s="21">
        <v>0</v>
      </c>
      <c r="AD319" s="20">
        <f>$G319*AC319</f>
        <v>0</v>
      </c>
      <c r="AE319" s="20">
        <f>$I319*AC319</f>
        <v>0</v>
      </c>
      <c r="AF319" s="19"/>
      <c r="AG319" s="21">
        <v>0</v>
      </c>
      <c r="AH319" s="20">
        <f>$G319*AG319</f>
        <v>0</v>
      </c>
      <c r="AI319" s="20">
        <f>$I319*AG319</f>
        <v>0</v>
      </c>
      <c r="AJ319" s="19">
        <v>0</v>
      </c>
      <c r="AK319" s="18">
        <f>IF(J319&gt;1,0,1)</f>
        <v>1</v>
      </c>
      <c r="AL319" s="17">
        <f>I319/G319</f>
        <v>7.1077225774717173E-2</v>
      </c>
    </row>
    <row r="320" spans="1:38">
      <c r="A320" s="18">
        <v>319</v>
      </c>
      <c r="B320" s="18" t="s">
        <v>469</v>
      </c>
      <c r="C320" s="18" t="s">
        <v>468</v>
      </c>
      <c r="D320" s="18" t="s">
        <v>19</v>
      </c>
      <c r="E320" s="18" t="s">
        <v>19</v>
      </c>
      <c r="F320" s="25">
        <v>2.6266227486685287</v>
      </c>
      <c r="G320" s="24">
        <v>199</v>
      </c>
      <c r="H320" s="23">
        <v>7.0710828599438794E-2</v>
      </c>
      <c r="I320" s="24">
        <v>57</v>
      </c>
      <c r="J320" s="23">
        <f>I320/$I$521*1000</f>
        <v>0.18573067097648716</v>
      </c>
      <c r="K320" s="19" t="s">
        <v>371</v>
      </c>
      <c r="L320" s="19" t="s">
        <v>460</v>
      </c>
      <c r="M320" s="21">
        <v>1</v>
      </c>
      <c r="N320" s="20">
        <f>$G320*M320</f>
        <v>199</v>
      </c>
      <c r="O320" s="20">
        <f>$I320*M320</f>
        <v>57</v>
      </c>
      <c r="P320" s="22"/>
      <c r="Q320" s="21">
        <v>0</v>
      </c>
      <c r="R320" s="20">
        <f>$G320*Q320</f>
        <v>0</v>
      </c>
      <c r="S320" s="20">
        <f>$I320*Q320</f>
        <v>0</v>
      </c>
      <c r="T320" s="22"/>
      <c r="U320" s="21">
        <v>0</v>
      </c>
      <c r="V320" s="20">
        <f>$G320*U320</f>
        <v>0</v>
      </c>
      <c r="W320" s="20">
        <f>$I320*U320</f>
        <v>0</v>
      </c>
      <c r="X320" s="19" t="s">
        <v>95</v>
      </c>
      <c r="Y320" s="21">
        <v>1</v>
      </c>
      <c r="Z320" s="20">
        <f>$G320*Y320</f>
        <v>199</v>
      </c>
      <c r="AA320" s="20">
        <f>$I320*Y320</f>
        <v>57</v>
      </c>
      <c r="AB320" s="19"/>
      <c r="AC320" s="21">
        <v>0</v>
      </c>
      <c r="AD320" s="20">
        <f>$G320*AC320</f>
        <v>0</v>
      </c>
      <c r="AE320" s="20">
        <f>$I320*AC320</f>
        <v>0</v>
      </c>
      <c r="AF320" s="19"/>
      <c r="AG320" s="21">
        <v>0</v>
      </c>
      <c r="AH320" s="20">
        <f>$G320*AG320</f>
        <v>0</v>
      </c>
      <c r="AI320" s="20">
        <f>$I320*AG320</f>
        <v>0</v>
      </c>
      <c r="AJ320" s="19">
        <v>0</v>
      </c>
      <c r="AK320" s="18">
        <f>IF(J320&gt;1,0,1)</f>
        <v>1</v>
      </c>
      <c r="AL320" s="17">
        <f>I320/G320</f>
        <v>0.28643216080402012</v>
      </c>
    </row>
    <row r="321" spans="1:38">
      <c r="A321" s="18">
        <v>320</v>
      </c>
      <c r="B321" s="18" t="s">
        <v>467</v>
      </c>
      <c r="C321" s="18" t="s">
        <v>466</v>
      </c>
      <c r="D321" s="18" t="s">
        <v>465</v>
      </c>
      <c r="E321" s="18" t="s">
        <v>19</v>
      </c>
      <c r="F321" s="25">
        <v>1.5746051604917353</v>
      </c>
      <c r="G321" s="24">
        <v>4263</v>
      </c>
      <c r="H321" s="23">
        <v>1.5147751875347113</v>
      </c>
      <c r="I321" s="24">
        <v>732</v>
      </c>
      <c r="J321" s="23">
        <f>I321/$I$521*1000</f>
        <v>2.3851728272769925</v>
      </c>
      <c r="K321" s="19" t="s">
        <v>371</v>
      </c>
      <c r="L321" s="19" t="s">
        <v>23</v>
      </c>
      <c r="M321" s="21">
        <v>0.66666666666666674</v>
      </c>
      <c r="N321" s="20">
        <f>$G321*M321</f>
        <v>2842.0000000000005</v>
      </c>
      <c r="O321" s="20">
        <f>$I321*M321</f>
        <v>488.00000000000006</v>
      </c>
      <c r="P321" s="22" t="s">
        <v>36</v>
      </c>
      <c r="Q321" s="21">
        <v>0.33333333333333337</v>
      </c>
      <c r="R321" s="20">
        <f>$G321*Q321</f>
        <v>1421.0000000000002</v>
      </c>
      <c r="S321" s="20">
        <f>$I321*Q321</f>
        <v>244.00000000000003</v>
      </c>
      <c r="T321" s="22"/>
      <c r="U321" s="21">
        <v>0</v>
      </c>
      <c r="V321" s="20">
        <f>$G321*U321</f>
        <v>0</v>
      </c>
      <c r="W321" s="20">
        <f>$I321*U321</f>
        <v>0</v>
      </c>
      <c r="X321" s="19" t="s">
        <v>22</v>
      </c>
      <c r="Y321" s="21">
        <v>0.66666666666666674</v>
      </c>
      <c r="Z321" s="20">
        <f>$G321*Y321</f>
        <v>2842.0000000000005</v>
      </c>
      <c r="AA321" s="20">
        <f>$I321*Y321</f>
        <v>488.00000000000006</v>
      </c>
      <c r="AB321" s="19" t="s">
        <v>35</v>
      </c>
      <c r="AC321" s="21">
        <v>0.33333333333333337</v>
      </c>
      <c r="AD321" s="20">
        <f>$G321*AC321</f>
        <v>1421.0000000000002</v>
      </c>
      <c r="AE321" s="20">
        <f>$I321*AC321</f>
        <v>244.00000000000003</v>
      </c>
      <c r="AF321" s="19"/>
      <c r="AG321" s="21">
        <v>0</v>
      </c>
      <c r="AH321" s="20">
        <f>$G321*AG321</f>
        <v>0</v>
      </c>
      <c r="AI321" s="20">
        <f>$I321*AG321</f>
        <v>0</v>
      </c>
      <c r="AJ321" s="19">
        <v>0</v>
      </c>
      <c r="AK321" s="18">
        <f>IF(J321&gt;1,0,1)</f>
        <v>0</v>
      </c>
      <c r="AL321" s="17">
        <f>I321/G321</f>
        <v>0.17171006333567909</v>
      </c>
    </row>
    <row r="322" spans="1:38">
      <c r="A322" s="18">
        <v>321</v>
      </c>
      <c r="B322" s="18" t="s">
        <v>464</v>
      </c>
      <c r="C322" s="18" t="s">
        <v>463</v>
      </c>
      <c r="D322" s="18" t="s">
        <v>19</v>
      </c>
      <c r="E322" s="18" t="s">
        <v>19</v>
      </c>
      <c r="F322" s="25">
        <v>1.0029839607717272</v>
      </c>
      <c r="G322" s="24">
        <v>128</v>
      </c>
      <c r="H322" s="23">
        <v>4.5482342013709376E-2</v>
      </c>
      <c r="I322" s="24">
        <v>14</v>
      </c>
      <c r="J322" s="23">
        <f>I322/$I$521*1000</f>
        <v>4.5618059538084559E-2</v>
      </c>
      <c r="K322" s="19" t="s">
        <v>371</v>
      </c>
      <c r="L322" s="19" t="s">
        <v>23</v>
      </c>
      <c r="M322" s="21">
        <v>1</v>
      </c>
      <c r="N322" s="20">
        <f>$G322*M322</f>
        <v>128</v>
      </c>
      <c r="O322" s="20">
        <f>$I322*M322</f>
        <v>14</v>
      </c>
      <c r="P322" s="22"/>
      <c r="Q322" s="21">
        <v>0</v>
      </c>
      <c r="R322" s="20">
        <f>$G322*Q322</f>
        <v>0</v>
      </c>
      <c r="S322" s="20">
        <f>$I322*Q322</f>
        <v>0</v>
      </c>
      <c r="T322" s="22"/>
      <c r="U322" s="21">
        <v>0</v>
      </c>
      <c r="V322" s="20">
        <f>$G322*U322</f>
        <v>0</v>
      </c>
      <c r="W322" s="20">
        <f>$I322*U322</f>
        <v>0</v>
      </c>
      <c r="X322" s="19" t="s">
        <v>22</v>
      </c>
      <c r="Y322" s="21">
        <v>1</v>
      </c>
      <c r="Z322" s="20">
        <f>$G322*Y322</f>
        <v>128</v>
      </c>
      <c r="AA322" s="20">
        <f>$I322*Y322</f>
        <v>14</v>
      </c>
      <c r="AB322" s="19"/>
      <c r="AC322" s="21">
        <v>0</v>
      </c>
      <c r="AD322" s="20">
        <f>$G322*AC322</f>
        <v>0</v>
      </c>
      <c r="AE322" s="20">
        <f>$I322*AC322</f>
        <v>0</v>
      </c>
      <c r="AF322" s="19"/>
      <c r="AG322" s="21">
        <v>0</v>
      </c>
      <c r="AH322" s="20">
        <f>$G322*AG322</f>
        <v>0</v>
      </c>
      <c r="AI322" s="20">
        <f>$I322*AG322</f>
        <v>0</v>
      </c>
      <c r="AJ322" s="19">
        <v>0</v>
      </c>
      <c r="AK322" s="18">
        <f>IF(J322&gt;1,0,1)</f>
        <v>1</v>
      </c>
      <c r="AL322" s="17">
        <f>I322/G322</f>
        <v>0.109375</v>
      </c>
    </row>
    <row r="323" spans="1:38">
      <c r="A323" s="18">
        <v>322</v>
      </c>
      <c r="B323" s="18" t="s">
        <v>462</v>
      </c>
      <c r="C323" s="18" t="s">
        <v>461</v>
      </c>
      <c r="D323" s="18" t="s">
        <v>19</v>
      </c>
      <c r="E323" s="18" t="s">
        <v>19</v>
      </c>
      <c r="F323" s="25">
        <v>1.5504425884101347</v>
      </c>
      <c r="G323" s="24">
        <v>10380</v>
      </c>
      <c r="H323" s="23">
        <v>3.6883336726742444</v>
      </c>
      <c r="I323" s="24">
        <v>1755</v>
      </c>
      <c r="J323" s="23">
        <f>I323/$I$521*1000</f>
        <v>5.7185496063813144</v>
      </c>
      <c r="K323" s="19" t="s">
        <v>371</v>
      </c>
      <c r="L323" s="19" t="s">
        <v>460</v>
      </c>
      <c r="M323" s="21">
        <v>1</v>
      </c>
      <c r="N323" s="20">
        <f>$G323*M323</f>
        <v>10380</v>
      </c>
      <c r="O323" s="20">
        <f>$I323*M323</f>
        <v>1755</v>
      </c>
      <c r="P323" s="22"/>
      <c r="Q323" s="21">
        <v>0</v>
      </c>
      <c r="R323" s="20">
        <f>$G323*Q323</f>
        <v>0</v>
      </c>
      <c r="S323" s="20">
        <f>$I323*Q323</f>
        <v>0</v>
      </c>
      <c r="T323" s="22"/>
      <c r="U323" s="21">
        <v>0</v>
      </c>
      <c r="V323" s="20">
        <f>$G323*U323</f>
        <v>0</v>
      </c>
      <c r="W323" s="20">
        <f>$I323*U323</f>
        <v>0</v>
      </c>
      <c r="X323" s="19" t="s">
        <v>95</v>
      </c>
      <c r="Y323" s="21">
        <v>1</v>
      </c>
      <c r="Z323" s="20">
        <f>$G323*Y323</f>
        <v>10380</v>
      </c>
      <c r="AA323" s="20">
        <f>$I323*Y323</f>
        <v>1755</v>
      </c>
      <c r="AB323" s="19"/>
      <c r="AC323" s="21">
        <v>0</v>
      </c>
      <c r="AD323" s="20">
        <f>$G323*AC323</f>
        <v>0</v>
      </c>
      <c r="AE323" s="20">
        <f>$I323*AC323</f>
        <v>0</v>
      </c>
      <c r="AF323" s="19"/>
      <c r="AG323" s="21">
        <v>0</v>
      </c>
      <c r="AH323" s="20">
        <f>$G323*AG323</f>
        <v>0</v>
      </c>
      <c r="AI323" s="20">
        <f>$I323*AG323</f>
        <v>0</v>
      </c>
      <c r="AJ323" s="19">
        <v>0</v>
      </c>
      <c r="AK323" s="18">
        <f>IF(J323&gt;1,0,1)</f>
        <v>0</v>
      </c>
      <c r="AL323" s="17">
        <f>I323/G323</f>
        <v>0.16907514450867053</v>
      </c>
    </row>
    <row r="324" spans="1:38">
      <c r="A324" s="18">
        <v>323</v>
      </c>
      <c r="B324" s="18" t="s">
        <v>459</v>
      </c>
      <c r="C324" s="18" t="s">
        <v>458</v>
      </c>
      <c r="D324" s="18" t="s">
        <v>19</v>
      </c>
      <c r="E324" s="18" t="s">
        <v>19</v>
      </c>
      <c r="F324" s="25">
        <v>1.3579182169340906</v>
      </c>
      <c r="G324" s="24">
        <v>1094</v>
      </c>
      <c r="H324" s="23">
        <v>0.38873189189842228</v>
      </c>
      <c r="I324" s="24">
        <v>162</v>
      </c>
      <c r="J324" s="23">
        <f>I324/$I$521*1000</f>
        <v>0.52786611751212131</v>
      </c>
      <c r="K324" s="19" t="s">
        <v>371</v>
      </c>
      <c r="L324" s="19" t="s">
        <v>455</v>
      </c>
      <c r="M324" s="21">
        <v>1</v>
      </c>
      <c r="N324" s="20">
        <f>$G324*M324</f>
        <v>1094</v>
      </c>
      <c r="O324" s="20">
        <f>$I324*M324</f>
        <v>162</v>
      </c>
      <c r="P324" s="22"/>
      <c r="Q324" s="21">
        <v>0</v>
      </c>
      <c r="R324" s="20">
        <f>$G324*Q324</f>
        <v>0</v>
      </c>
      <c r="S324" s="20">
        <f>$I324*Q324</f>
        <v>0</v>
      </c>
      <c r="T324" s="22"/>
      <c r="U324" s="21">
        <v>0</v>
      </c>
      <c r="V324" s="20">
        <f>$G324*U324</f>
        <v>0</v>
      </c>
      <c r="W324" s="20">
        <f>$I324*U324</f>
        <v>0</v>
      </c>
      <c r="X324" s="19" t="s">
        <v>100</v>
      </c>
      <c r="Y324" s="21">
        <v>1</v>
      </c>
      <c r="Z324" s="20">
        <f>$G324*Y324</f>
        <v>1094</v>
      </c>
      <c r="AA324" s="20">
        <f>$I324*Y324</f>
        <v>162</v>
      </c>
      <c r="AB324" s="19"/>
      <c r="AC324" s="21">
        <v>0</v>
      </c>
      <c r="AD324" s="20">
        <f>$G324*AC324</f>
        <v>0</v>
      </c>
      <c r="AE324" s="20">
        <f>$I324*AC324</f>
        <v>0</v>
      </c>
      <c r="AF324" s="19"/>
      <c r="AG324" s="21">
        <v>0</v>
      </c>
      <c r="AH324" s="20">
        <f>$G324*AG324</f>
        <v>0</v>
      </c>
      <c r="AI324" s="20">
        <f>$I324*AG324</f>
        <v>0</v>
      </c>
      <c r="AJ324" s="19">
        <v>0</v>
      </c>
      <c r="AK324" s="18">
        <f>IF(J324&gt;1,0,1)</f>
        <v>1</v>
      </c>
      <c r="AL324" s="17">
        <f>I324/G324</f>
        <v>0.14808043875685559</v>
      </c>
    </row>
    <row r="325" spans="1:38">
      <c r="A325" s="18">
        <v>324</v>
      </c>
      <c r="B325" s="18" t="s">
        <v>457</v>
      </c>
      <c r="C325" s="18" t="s">
        <v>456</v>
      </c>
      <c r="D325" s="18" t="s">
        <v>19</v>
      </c>
      <c r="E325" s="18" t="s">
        <v>19</v>
      </c>
      <c r="F325" s="25">
        <v>1.5772343468810206</v>
      </c>
      <c r="G325" s="24">
        <v>3721</v>
      </c>
      <c r="H325" s="23">
        <v>1.3221858955704107</v>
      </c>
      <c r="I325" s="24">
        <v>640</v>
      </c>
      <c r="J325" s="23">
        <f>I325/$I$521*1000</f>
        <v>2.0853970074552941</v>
      </c>
      <c r="K325" s="19" t="s">
        <v>371</v>
      </c>
      <c r="L325" s="19" t="s">
        <v>455</v>
      </c>
      <c r="M325" s="21">
        <v>1</v>
      </c>
      <c r="N325" s="20">
        <f>$G325*M325</f>
        <v>3721</v>
      </c>
      <c r="O325" s="20">
        <f>$I325*M325</f>
        <v>640</v>
      </c>
      <c r="P325" s="22"/>
      <c r="Q325" s="21">
        <v>0</v>
      </c>
      <c r="R325" s="20">
        <f>$G325*Q325</f>
        <v>0</v>
      </c>
      <c r="S325" s="20">
        <f>$I325*Q325</f>
        <v>0</v>
      </c>
      <c r="T325" s="22"/>
      <c r="U325" s="21">
        <v>0</v>
      </c>
      <c r="V325" s="20">
        <f>$G325*U325</f>
        <v>0</v>
      </c>
      <c r="W325" s="20">
        <f>$I325*U325</f>
        <v>0</v>
      </c>
      <c r="X325" s="19" t="s">
        <v>100</v>
      </c>
      <c r="Y325" s="21">
        <v>1</v>
      </c>
      <c r="Z325" s="20">
        <f>$G325*Y325</f>
        <v>3721</v>
      </c>
      <c r="AA325" s="20">
        <f>$I325*Y325</f>
        <v>640</v>
      </c>
      <c r="AB325" s="19"/>
      <c r="AC325" s="21">
        <v>0</v>
      </c>
      <c r="AD325" s="20">
        <f>$G325*AC325</f>
        <v>0</v>
      </c>
      <c r="AE325" s="20">
        <f>$I325*AC325</f>
        <v>0</v>
      </c>
      <c r="AF325" s="19"/>
      <c r="AG325" s="21">
        <v>0</v>
      </c>
      <c r="AH325" s="20">
        <f>$G325*AG325</f>
        <v>0</v>
      </c>
      <c r="AI325" s="20">
        <f>$I325*AG325</f>
        <v>0</v>
      </c>
      <c r="AJ325" s="19">
        <v>0</v>
      </c>
      <c r="AK325" s="18">
        <f>IF(J325&gt;1,0,1)</f>
        <v>0</v>
      </c>
      <c r="AL325" s="17">
        <f>I325/G325</f>
        <v>0.17199677506046762</v>
      </c>
    </row>
    <row r="326" spans="1:38">
      <c r="A326" s="18">
        <v>325</v>
      </c>
      <c r="B326" s="18" t="s">
        <v>454</v>
      </c>
      <c r="C326" s="18" t="s">
        <v>453</v>
      </c>
      <c r="D326" s="18" t="s">
        <v>19</v>
      </c>
      <c r="E326" s="18" t="s">
        <v>19</v>
      </c>
      <c r="F326" s="25">
        <v>0.59728875168015283</v>
      </c>
      <c r="G326" s="24">
        <v>261</v>
      </c>
      <c r="H326" s="23">
        <v>9.2741338012329269E-2</v>
      </c>
      <c r="I326" s="24">
        <v>17</v>
      </c>
      <c r="J326" s="23">
        <f>I326/$I$521*1000</f>
        <v>5.539335801053126E-2</v>
      </c>
      <c r="K326" s="19" t="s">
        <v>371</v>
      </c>
      <c r="L326" s="19" t="s">
        <v>419</v>
      </c>
      <c r="M326" s="21">
        <v>1</v>
      </c>
      <c r="N326" s="20">
        <f>$G326*M326</f>
        <v>261</v>
      </c>
      <c r="O326" s="20">
        <f>$I326*M326</f>
        <v>17</v>
      </c>
      <c r="P326" s="22"/>
      <c r="Q326" s="21">
        <v>0</v>
      </c>
      <c r="R326" s="20">
        <f>$G326*Q326</f>
        <v>0</v>
      </c>
      <c r="S326" s="20">
        <f>$I326*Q326</f>
        <v>0</v>
      </c>
      <c r="T326" s="22"/>
      <c r="U326" s="21">
        <v>0</v>
      </c>
      <c r="V326" s="20">
        <f>$G326*U326</f>
        <v>0</v>
      </c>
      <c r="W326" s="20">
        <f>$I326*U326</f>
        <v>0</v>
      </c>
      <c r="X326" s="19" t="s">
        <v>419</v>
      </c>
      <c r="Y326" s="21">
        <v>1</v>
      </c>
      <c r="Z326" s="20">
        <f>$G326*Y326</f>
        <v>261</v>
      </c>
      <c r="AA326" s="20">
        <f>$I326*Y326</f>
        <v>17</v>
      </c>
      <c r="AB326" s="19"/>
      <c r="AC326" s="21">
        <v>0</v>
      </c>
      <c r="AD326" s="20">
        <f>$G326*AC326</f>
        <v>0</v>
      </c>
      <c r="AE326" s="20">
        <f>$I326*AC326</f>
        <v>0</v>
      </c>
      <c r="AF326" s="19"/>
      <c r="AG326" s="21">
        <v>0</v>
      </c>
      <c r="AH326" s="20">
        <f>$G326*AG326</f>
        <v>0</v>
      </c>
      <c r="AI326" s="20">
        <f>$I326*AG326</f>
        <v>0</v>
      </c>
      <c r="AJ326" s="19">
        <v>0</v>
      </c>
      <c r="AK326" s="18">
        <f>IF(J326&gt;1,0,1)</f>
        <v>1</v>
      </c>
      <c r="AL326" s="17">
        <f>I326/G326</f>
        <v>6.5134099616858232E-2</v>
      </c>
    </row>
    <row r="327" spans="1:38">
      <c r="A327" s="18">
        <v>326</v>
      </c>
      <c r="B327" s="18" t="s">
        <v>452</v>
      </c>
      <c r="C327" s="18" t="s">
        <v>451</v>
      </c>
      <c r="D327" s="18" t="s">
        <v>19</v>
      </c>
      <c r="E327" s="18" t="s">
        <v>19</v>
      </c>
      <c r="F327" s="25">
        <v>0.59601646693955934</v>
      </c>
      <c r="G327" s="24">
        <v>1077</v>
      </c>
      <c r="H327" s="23">
        <v>0.3826912683497265</v>
      </c>
      <c r="I327" s="24">
        <v>70</v>
      </c>
      <c r="J327" s="23">
        <f>I327/$I$521*1000</f>
        <v>0.22809029769042283</v>
      </c>
      <c r="K327" s="19" t="s">
        <v>371</v>
      </c>
      <c r="L327" s="19" t="s">
        <v>23</v>
      </c>
      <c r="M327" s="21">
        <v>1</v>
      </c>
      <c r="N327" s="20">
        <f>$G327*M327</f>
        <v>1077</v>
      </c>
      <c r="O327" s="20">
        <f>$I327*M327</f>
        <v>70</v>
      </c>
      <c r="P327" s="22"/>
      <c r="Q327" s="21">
        <v>0</v>
      </c>
      <c r="R327" s="20">
        <f>$G327*Q327</f>
        <v>0</v>
      </c>
      <c r="S327" s="20">
        <f>$I327*Q327</f>
        <v>0</v>
      </c>
      <c r="T327" s="22"/>
      <c r="U327" s="21">
        <v>0</v>
      </c>
      <c r="V327" s="20">
        <f>$G327*U327</f>
        <v>0</v>
      </c>
      <c r="W327" s="20">
        <f>$I327*U327</f>
        <v>0</v>
      </c>
      <c r="X327" s="19" t="s">
        <v>22</v>
      </c>
      <c r="Y327" s="21">
        <v>1</v>
      </c>
      <c r="Z327" s="20">
        <f>$G327*Y327</f>
        <v>1077</v>
      </c>
      <c r="AA327" s="20">
        <f>$I327*Y327</f>
        <v>70</v>
      </c>
      <c r="AB327" s="19"/>
      <c r="AC327" s="21">
        <v>0</v>
      </c>
      <c r="AD327" s="20">
        <f>$G327*AC327</f>
        <v>0</v>
      </c>
      <c r="AE327" s="20">
        <f>$I327*AC327</f>
        <v>0</v>
      </c>
      <c r="AF327" s="19"/>
      <c r="AG327" s="21">
        <v>0</v>
      </c>
      <c r="AH327" s="20">
        <f>$G327*AG327</f>
        <v>0</v>
      </c>
      <c r="AI327" s="20">
        <f>$I327*AG327</f>
        <v>0</v>
      </c>
      <c r="AJ327" s="19">
        <v>0</v>
      </c>
      <c r="AK327" s="18">
        <f>IF(J327&gt;1,0,1)</f>
        <v>1</v>
      </c>
      <c r="AL327" s="17">
        <f>I327/G327</f>
        <v>6.4995357474466109E-2</v>
      </c>
    </row>
    <row r="328" spans="1:38">
      <c r="A328" s="18">
        <v>327</v>
      </c>
      <c r="B328" s="18" t="s">
        <v>450</v>
      </c>
      <c r="C328" s="18" t="s">
        <v>449</v>
      </c>
      <c r="D328" s="18" t="s">
        <v>19</v>
      </c>
      <c r="E328" s="18" t="s">
        <v>19</v>
      </c>
      <c r="F328" s="25">
        <v>0.82154636557577199</v>
      </c>
      <c r="G328" s="24">
        <v>5235</v>
      </c>
      <c r="H328" s="23">
        <v>1.8601567222013169</v>
      </c>
      <c r="I328" s="24">
        <v>469</v>
      </c>
      <c r="J328" s="23">
        <f>I328/$I$521*1000</f>
        <v>1.5282049945258327</v>
      </c>
      <c r="K328" s="19" t="s">
        <v>371</v>
      </c>
      <c r="L328" s="19" t="s">
        <v>23</v>
      </c>
      <c r="M328" s="21">
        <v>1</v>
      </c>
      <c r="N328" s="20">
        <f>$G328*M328</f>
        <v>5235</v>
      </c>
      <c r="O328" s="20">
        <f>$I328*M328</f>
        <v>469</v>
      </c>
      <c r="P328" s="22"/>
      <c r="Q328" s="21">
        <v>0</v>
      </c>
      <c r="R328" s="20">
        <f>$G328*Q328</f>
        <v>0</v>
      </c>
      <c r="S328" s="20">
        <f>$I328*Q328</f>
        <v>0</v>
      </c>
      <c r="T328" s="22"/>
      <c r="U328" s="21">
        <v>0</v>
      </c>
      <c r="V328" s="20">
        <f>$G328*U328</f>
        <v>0</v>
      </c>
      <c r="W328" s="20">
        <f>$I328*U328</f>
        <v>0</v>
      </c>
      <c r="X328" s="19" t="s">
        <v>22</v>
      </c>
      <c r="Y328" s="21">
        <v>1</v>
      </c>
      <c r="Z328" s="20">
        <f>$G328*Y328</f>
        <v>5235</v>
      </c>
      <c r="AA328" s="20">
        <f>$I328*Y328</f>
        <v>469</v>
      </c>
      <c r="AB328" s="19"/>
      <c r="AC328" s="21">
        <v>0</v>
      </c>
      <c r="AD328" s="20">
        <f>$G328*AC328</f>
        <v>0</v>
      </c>
      <c r="AE328" s="20">
        <f>$I328*AC328</f>
        <v>0</v>
      </c>
      <c r="AF328" s="19"/>
      <c r="AG328" s="21">
        <v>0</v>
      </c>
      <c r="AH328" s="20">
        <f>$G328*AG328</f>
        <v>0</v>
      </c>
      <c r="AI328" s="20">
        <f>$I328*AG328</f>
        <v>0</v>
      </c>
      <c r="AJ328" s="19" t="s">
        <v>448</v>
      </c>
      <c r="AK328" s="18">
        <f>IF(J328&gt;1,0,1)</f>
        <v>0</v>
      </c>
      <c r="AL328" s="17">
        <f>I328/G328</f>
        <v>8.9589302769818524E-2</v>
      </c>
    </row>
    <row r="329" spans="1:38">
      <c r="A329" s="18">
        <v>328</v>
      </c>
      <c r="B329" s="18" t="s">
        <v>447</v>
      </c>
      <c r="C329" s="18" t="s">
        <v>446</v>
      </c>
      <c r="D329" s="18" t="s">
        <v>19</v>
      </c>
      <c r="E329" s="18" t="s">
        <v>19</v>
      </c>
      <c r="F329" s="25">
        <v>0.85759483619760257</v>
      </c>
      <c r="G329" s="24">
        <v>1497</v>
      </c>
      <c r="H329" s="23">
        <v>0.5319302030822104</v>
      </c>
      <c r="I329" s="24">
        <v>140</v>
      </c>
      <c r="J329" s="23">
        <f>I329/$I$521*1000</f>
        <v>0.45618059538084565</v>
      </c>
      <c r="K329" s="19" t="s">
        <v>371</v>
      </c>
      <c r="L329" s="19" t="s">
        <v>23</v>
      </c>
      <c r="M329" s="21">
        <v>1</v>
      </c>
      <c r="N329" s="20">
        <f>$G329*M329</f>
        <v>1497</v>
      </c>
      <c r="O329" s="20">
        <f>$I329*M329</f>
        <v>140</v>
      </c>
      <c r="P329" s="22"/>
      <c r="Q329" s="21">
        <v>0</v>
      </c>
      <c r="R329" s="20">
        <f>$G329*Q329</f>
        <v>0</v>
      </c>
      <c r="S329" s="20">
        <f>$I329*Q329</f>
        <v>0</v>
      </c>
      <c r="T329" s="22"/>
      <c r="U329" s="21">
        <v>0</v>
      </c>
      <c r="V329" s="20">
        <f>$G329*U329</f>
        <v>0</v>
      </c>
      <c r="W329" s="20">
        <f>$I329*U329</f>
        <v>0</v>
      </c>
      <c r="X329" s="19" t="s">
        <v>22</v>
      </c>
      <c r="Y329" s="21">
        <v>1</v>
      </c>
      <c r="Z329" s="20">
        <f>$G329*Y329</f>
        <v>1497</v>
      </c>
      <c r="AA329" s="20">
        <f>$I329*Y329</f>
        <v>140</v>
      </c>
      <c r="AB329" s="19"/>
      <c r="AC329" s="21">
        <v>0</v>
      </c>
      <c r="AD329" s="20">
        <f>$G329*AC329</f>
        <v>0</v>
      </c>
      <c r="AE329" s="20">
        <f>$I329*AC329</f>
        <v>0</v>
      </c>
      <c r="AF329" s="19"/>
      <c r="AG329" s="21">
        <v>0</v>
      </c>
      <c r="AH329" s="20">
        <f>$G329*AG329</f>
        <v>0</v>
      </c>
      <c r="AI329" s="20">
        <f>$I329*AG329</f>
        <v>0</v>
      </c>
      <c r="AJ329" s="19">
        <v>0</v>
      </c>
      <c r="AK329" s="18">
        <f>IF(J329&gt;1,0,1)</f>
        <v>1</v>
      </c>
      <c r="AL329" s="17">
        <f>I329/G329</f>
        <v>9.3520374081496327E-2</v>
      </c>
    </row>
    <row r="330" spans="1:38">
      <c r="A330" s="18">
        <v>329</v>
      </c>
      <c r="B330" s="18" t="s">
        <v>445</v>
      </c>
      <c r="C330" s="18" t="s">
        <v>444</v>
      </c>
      <c r="D330" s="18" t="s">
        <v>19</v>
      </c>
      <c r="E330" s="18" t="s">
        <v>19</v>
      </c>
      <c r="F330" s="25">
        <v>0.33479581644383827</v>
      </c>
      <c r="G330" s="24">
        <v>1123</v>
      </c>
      <c r="H330" s="23">
        <v>0.39903648501090333</v>
      </c>
      <c r="I330" s="24">
        <v>41</v>
      </c>
      <c r="J330" s="23">
        <f>I330/$I$521*1000</f>
        <v>0.1335957457901048</v>
      </c>
      <c r="K330" s="19" t="s">
        <v>371</v>
      </c>
      <c r="L330" s="19" t="s">
        <v>68</v>
      </c>
      <c r="M330" s="21">
        <v>1</v>
      </c>
      <c r="N330" s="20">
        <f>$G330*M330</f>
        <v>1123</v>
      </c>
      <c r="O330" s="20">
        <f>$I330*M330</f>
        <v>41</v>
      </c>
      <c r="P330" s="22"/>
      <c r="Q330" s="21">
        <v>0</v>
      </c>
      <c r="R330" s="20">
        <f>$G330*Q330</f>
        <v>0</v>
      </c>
      <c r="S330" s="20">
        <f>$I330*Q330</f>
        <v>0</v>
      </c>
      <c r="T330" s="22"/>
      <c r="U330" s="21">
        <v>0</v>
      </c>
      <c r="V330" s="20">
        <f>$G330*U330</f>
        <v>0</v>
      </c>
      <c r="W330" s="20">
        <f>$I330*U330</f>
        <v>0</v>
      </c>
      <c r="X330" s="19" t="s">
        <v>47</v>
      </c>
      <c r="Y330" s="21">
        <v>1</v>
      </c>
      <c r="Z330" s="20">
        <f>$G330*Y330</f>
        <v>1123</v>
      </c>
      <c r="AA330" s="20">
        <f>$I330*Y330</f>
        <v>41</v>
      </c>
      <c r="AB330" s="19"/>
      <c r="AC330" s="21">
        <v>0</v>
      </c>
      <c r="AD330" s="20">
        <f>$G330*AC330</f>
        <v>0</v>
      </c>
      <c r="AE330" s="20">
        <f>$I330*AC330</f>
        <v>0</v>
      </c>
      <c r="AF330" s="19"/>
      <c r="AG330" s="21">
        <v>0</v>
      </c>
      <c r="AH330" s="20">
        <f>$G330*AG330</f>
        <v>0</v>
      </c>
      <c r="AI330" s="20">
        <f>$I330*AG330</f>
        <v>0</v>
      </c>
      <c r="AJ330" s="19">
        <v>0</v>
      </c>
      <c r="AK330" s="18">
        <f>IF(J330&gt;1,0,1)</f>
        <v>1</v>
      </c>
      <c r="AL330" s="17">
        <f>I330/G330</f>
        <v>3.6509349955476403E-2</v>
      </c>
    </row>
    <row r="331" spans="1:38">
      <c r="A331" s="18">
        <v>330</v>
      </c>
      <c r="B331" s="18" t="s">
        <v>443</v>
      </c>
      <c r="C331" s="18" t="s">
        <v>442</v>
      </c>
      <c r="D331" s="18" t="s">
        <v>19</v>
      </c>
      <c r="E331" s="18" t="s">
        <v>19</v>
      </c>
      <c r="F331" s="25">
        <v>0.56672143426206734</v>
      </c>
      <c r="G331" s="24">
        <v>1877</v>
      </c>
      <c r="H331" s="23">
        <v>0.6669559059354101</v>
      </c>
      <c r="I331" s="24">
        <v>116</v>
      </c>
      <c r="J331" s="23">
        <f>I331/$I$521*1000</f>
        <v>0.3779782076012721</v>
      </c>
      <c r="K331" s="19" t="s">
        <v>371</v>
      </c>
      <c r="L331" s="19" t="s">
        <v>23</v>
      </c>
      <c r="M331" s="21">
        <v>1</v>
      </c>
      <c r="N331" s="20">
        <f>$G331*M331</f>
        <v>1877</v>
      </c>
      <c r="O331" s="20">
        <f>$I331*M331</f>
        <v>116</v>
      </c>
      <c r="P331" s="22"/>
      <c r="Q331" s="21">
        <v>0</v>
      </c>
      <c r="R331" s="20">
        <f>$G331*Q331</f>
        <v>0</v>
      </c>
      <c r="S331" s="20">
        <f>$I331*Q331</f>
        <v>0</v>
      </c>
      <c r="T331" s="22"/>
      <c r="U331" s="21">
        <v>0</v>
      </c>
      <c r="V331" s="20">
        <f>$G331*U331</f>
        <v>0</v>
      </c>
      <c r="W331" s="20">
        <f>$I331*U331</f>
        <v>0</v>
      </c>
      <c r="X331" s="19" t="s">
        <v>22</v>
      </c>
      <c r="Y331" s="21">
        <v>1</v>
      </c>
      <c r="Z331" s="20">
        <f>$G331*Y331</f>
        <v>1877</v>
      </c>
      <c r="AA331" s="20">
        <f>$I331*Y331</f>
        <v>116</v>
      </c>
      <c r="AB331" s="19"/>
      <c r="AC331" s="21">
        <v>0</v>
      </c>
      <c r="AD331" s="20">
        <f>$G331*AC331</f>
        <v>0</v>
      </c>
      <c r="AE331" s="20">
        <f>$I331*AC331</f>
        <v>0</v>
      </c>
      <c r="AF331" s="19"/>
      <c r="AG331" s="21">
        <v>0</v>
      </c>
      <c r="AH331" s="20">
        <f>$G331*AG331</f>
        <v>0</v>
      </c>
      <c r="AI331" s="20">
        <f>$I331*AG331</f>
        <v>0</v>
      </c>
      <c r="AJ331" s="19">
        <v>0</v>
      </c>
      <c r="AK331" s="18">
        <f>IF(J331&gt;1,0,1)</f>
        <v>1</v>
      </c>
      <c r="AL331" s="17">
        <f>I331/G331</f>
        <v>6.1800745871070858E-2</v>
      </c>
    </row>
    <row r="332" spans="1:38">
      <c r="A332" s="18">
        <v>331</v>
      </c>
      <c r="B332" s="18" t="s">
        <v>441</v>
      </c>
      <c r="C332" s="18" t="s">
        <v>440</v>
      </c>
      <c r="D332" s="18" t="s">
        <v>19</v>
      </c>
      <c r="E332" s="18" t="s">
        <v>19</v>
      </c>
      <c r="F332" s="25">
        <v>0.78159220246668393</v>
      </c>
      <c r="G332" s="24">
        <v>3379</v>
      </c>
      <c r="H332" s="23">
        <v>1.2006627630025311</v>
      </c>
      <c r="I332" s="24">
        <v>288</v>
      </c>
      <c r="J332" s="23">
        <f>I332/$I$521*1000</f>
        <v>0.93842865335488235</v>
      </c>
      <c r="K332" s="19" t="s">
        <v>371</v>
      </c>
      <c r="L332" s="19" t="s">
        <v>149</v>
      </c>
      <c r="M332" s="21">
        <v>1</v>
      </c>
      <c r="N332" s="20">
        <f>$G332*M332</f>
        <v>3379</v>
      </c>
      <c r="O332" s="20">
        <f>$I332*M332</f>
        <v>288</v>
      </c>
      <c r="P332" s="22"/>
      <c r="Q332" s="21">
        <v>0</v>
      </c>
      <c r="R332" s="20">
        <f>$G332*Q332</f>
        <v>0</v>
      </c>
      <c r="S332" s="20">
        <f>$I332*Q332</f>
        <v>0</v>
      </c>
      <c r="T332" s="22"/>
      <c r="U332" s="21">
        <v>0</v>
      </c>
      <c r="V332" s="20">
        <f>$G332*U332</f>
        <v>0</v>
      </c>
      <c r="W332" s="20">
        <f>$I332*U332</f>
        <v>0</v>
      </c>
      <c r="X332" s="19" t="s">
        <v>47</v>
      </c>
      <c r="Y332" s="21">
        <v>1</v>
      </c>
      <c r="Z332" s="20">
        <f>$G332*Y332</f>
        <v>3379</v>
      </c>
      <c r="AA332" s="20">
        <f>$I332*Y332</f>
        <v>288</v>
      </c>
      <c r="AB332" s="19"/>
      <c r="AC332" s="21">
        <v>0</v>
      </c>
      <c r="AD332" s="20">
        <f>$G332*AC332</f>
        <v>0</v>
      </c>
      <c r="AE332" s="20">
        <f>$I332*AC332</f>
        <v>0</v>
      </c>
      <c r="AF332" s="19"/>
      <c r="AG332" s="21">
        <v>0</v>
      </c>
      <c r="AH332" s="20">
        <f>$G332*AG332</f>
        <v>0</v>
      </c>
      <c r="AI332" s="20">
        <f>$I332*AG332</f>
        <v>0</v>
      </c>
      <c r="AJ332" s="19">
        <v>0</v>
      </c>
      <c r="AK332" s="18">
        <f>IF(J332&gt;1,0,1)</f>
        <v>1</v>
      </c>
      <c r="AL332" s="17">
        <f>I332/G332</f>
        <v>8.5232317253625331E-2</v>
      </c>
    </row>
    <row r="333" spans="1:38">
      <c r="A333" s="18">
        <v>332</v>
      </c>
      <c r="B333" s="18" t="s">
        <v>439</v>
      </c>
      <c r="C333" s="18" t="s">
        <v>438</v>
      </c>
      <c r="D333" s="18" t="s">
        <v>19</v>
      </c>
      <c r="E333" s="18" t="s">
        <v>19</v>
      </c>
      <c r="F333" s="25">
        <v>1.796598674921718</v>
      </c>
      <c r="G333" s="24">
        <v>245</v>
      </c>
      <c r="H333" s="23">
        <v>8.7056045260615597E-2</v>
      </c>
      <c r="I333" s="24">
        <v>48</v>
      </c>
      <c r="J333" s="23">
        <f>I333/$I$521*1000</f>
        <v>0.15640477555914709</v>
      </c>
      <c r="K333" s="19" t="s">
        <v>371</v>
      </c>
      <c r="L333" s="19" t="s">
        <v>167</v>
      </c>
      <c r="M333" s="21">
        <v>1</v>
      </c>
      <c r="N333" s="20">
        <f>$G333*M333</f>
        <v>245</v>
      </c>
      <c r="O333" s="20">
        <f>$I333*M333</f>
        <v>48</v>
      </c>
      <c r="P333" s="22"/>
      <c r="Q333" s="21">
        <v>0</v>
      </c>
      <c r="R333" s="20">
        <f>$G333*Q333</f>
        <v>0</v>
      </c>
      <c r="S333" s="20">
        <f>$I333*Q333</f>
        <v>0</v>
      </c>
      <c r="T333" s="22"/>
      <c r="U333" s="21">
        <v>0</v>
      </c>
      <c r="V333" s="20">
        <f>$G333*U333</f>
        <v>0</v>
      </c>
      <c r="W333" s="20">
        <f>$I333*U333</f>
        <v>0</v>
      </c>
      <c r="X333" s="19" t="s">
        <v>100</v>
      </c>
      <c r="Y333" s="21">
        <v>1</v>
      </c>
      <c r="Z333" s="20">
        <f>$G333*Y333</f>
        <v>245</v>
      </c>
      <c r="AA333" s="20">
        <f>$I333*Y333</f>
        <v>48</v>
      </c>
      <c r="AB333" s="19"/>
      <c r="AC333" s="21">
        <v>0</v>
      </c>
      <c r="AD333" s="20">
        <f>$G333*AC333</f>
        <v>0</v>
      </c>
      <c r="AE333" s="20">
        <f>$I333*AC333</f>
        <v>0</v>
      </c>
      <c r="AF333" s="19"/>
      <c r="AG333" s="21">
        <v>0</v>
      </c>
      <c r="AH333" s="20">
        <f>$G333*AG333</f>
        <v>0</v>
      </c>
      <c r="AI333" s="20">
        <f>$I333*AG333</f>
        <v>0</v>
      </c>
      <c r="AJ333" s="19">
        <v>0</v>
      </c>
      <c r="AK333" s="18">
        <f>IF(J333&gt;1,0,1)</f>
        <v>1</v>
      </c>
      <c r="AL333" s="17">
        <f>I333/G333</f>
        <v>0.19591836734693877</v>
      </c>
    </row>
    <row r="334" spans="1:38">
      <c r="A334" s="18">
        <v>333</v>
      </c>
      <c r="B334" s="18" t="s">
        <v>437</v>
      </c>
      <c r="C334" s="18" t="s">
        <v>436</v>
      </c>
      <c r="D334" s="18" t="s">
        <v>19</v>
      </c>
      <c r="E334" s="18" t="s">
        <v>19</v>
      </c>
      <c r="F334" s="25">
        <v>1.6468267501293345</v>
      </c>
      <c r="G334" s="24">
        <v>6760</v>
      </c>
      <c r="H334" s="23">
        <v>2.4020361875990264</v>
      </c>
      <c r="I334" s="24">
        <v>1214</v>
      </c>
      <c r="J334" s="23">
        <f>I334/$I$521*1000</f>
        <v>3.9557374485167611</v>
      </c>
      <c r="K334" s="19" t="s">
        <v>371</v>
      </c>
      <c r="L334" s="19" t="s">
        <v>167</v>
      </c>
      <c r="M334" s="21">
        <v>1</v>
      </c>
      <c r="N334" s="20">
        <f>$G334*M334</f>
        <v>6760</v>
      </c>
      <c r="O334" s="20">
        <f>$I334*M334</f>
        <v>1214</v>
      </c>
      <c r="P334" s="22"/>
      <c r="Q334" s="21">
        <v>0</v>
      </c>
      <c r="R334" s="20">
        <f>$G334*Q334</f>
        <v>0</v>
      </c>
      <c r="S334" s="20">
        <f>$I334*Q334</f>
        <v>0</v>
      </c>
      <c r="T334" s="22"/>
      <c r="U334" s="21">
        <v>0</v>
      </c>
      <c r="V334" s="20">
        <f>$G334*U334</f>
        <v>0</v>
      </c>
      <c r="W334" s="20">
        <f>$I334*U334</f>
        <v>0</v>
      </c>
      <c r="X334" s="19" t="s">
        <v>100</v>
      </c>
      <c r="Y334" s="21">
        <v>1</v>
      </c>
      <c r="Z334" s="20">
        <f>$G334*Y334</f>
        <v>6760</v>
      </c>
      <c r="AA334" s="20">
        <f>$I334*Y334</f>
        <v>1214</v>
      </c>
      <c r="AB334" s="19"/>
      <c r="AC334" s="21">
        <v>0</v>
      </c>
      <c r="AD334" s="20">
        <f>$G334*AC334</f>
        <v>0</v>
      </c>
      <c r="AE334" s="20">
        <f>$I334*AC334</f>
        <v>0</v>
      </c>
      <c r="AF334" s="19"/>
      <c r="AG334" s="21">
        <v>0</v>
      </c>
      <c r="AH334" s="20">
        <f>$G334*AG334</f>
        <v>0</v>
      </c>
      <c r="AI334" s="20">
        <f>$I334*AG334</f>
        <v>0</v>
      </c>
      <c r="AJ334" s="19">
        <v>0</v>
      </c>
      <c r="AK334" s="18">
        <f>IF(J334&gt;1,0,1)</f>
        <v>0</v>
      </c>
      <c r="AL334" s="17">
        <f>I334/G334</f>
        <v>0.17958579881656805</v>
      </c>
    </row>
    <row r="335" spans="1:38">
      <c r="A335" s="18">
        <v>334</v>
      </c>
      <c r="B335" s="18" t="s">
        <v>435</v>
      </c>
      <c r="C335" s="18" t="s">
        <v>434</v>
      </c>
      <c r="D335" s="18" t="s">
        <v>19</v>
      </c>
      <c r="E335" s="18" t="s">
        <v>19</v>
      </c>
      <c r="F335" s="25">
        <v>1.0900982015958207</v>
      </c>
      <c r="G335" s="24">
        <v>4408</v>
      </c>
      <c r="H335" s="23">
        <v>1.5662981530971165</v>
      </c>
      <c r="I335" s="24">
        <v>524</v>
      </c>
      <c r="J335" s="23">
        <f>I335/$I$521*1000</f>
        <v>1.7074187998540222</v>
      </c>
      <c r="K335" s="19" t="s">
        <v>371</v>
      </c>
      <c r="L335" s="19" t="s">
        <v>149</v>
      </c>
      <c r="M335" s="21">
        <v>1</v>
      </c>
      <c r="N335" s="20">
        <f>$G335*M335</f>
        <v>4408</v>
      </c>
      <c r="O335" s="20">
        <f>$I335*M335</f>
        <v>524</v>
      </c>
      <c r="P335" s="22"/>
      <c r="Q335" s="21">
        <v>0</v>
      </c>
      <c r="R335" s="20">
        <f>$G335*Q335</f>
        <v>0</v>
      </c>
      <c r="S335" s="20">
        <f>$I335*Q335</f>
        <v>0</v>
      </c>
      <c r="T335" s="22"/>
      <c r="U335" s="21">
        <v>0</v>
      </c>
      <c r="V335" s="20">
        <f>$G335*U335</f>
        <v>0</v>
      </c>
      <c r="W335" s="20">
        <f>$I335*U335</f>
        <v>0</v>
      </c>
      <c r="X335" s="19" t="s">
        <v>47</v>
      </c>
      <c r="Y335" s="21">
        <v>1</v>
      </c>
      <c r="Z335" s="20">
        <f>$G335*Y335</f>
        <v>4408</v>
      </c>
      <c r="AA335" s="20">
        <f>$I335*Y335</f>
        <v>524</v>
      </c>
      <c r="AB335" s="19"/>
      <c r="AC335" s="21">
        <v>0</v>
      </c>
      <c r="AD335" s="20">
        <f>$G335*AC335</f>
        <v>0</v>
      </c>
      <c r="AE335" s="20">
        <f>$I335*AC335</f>
        <v>0</v>
      </c>
      <c r="AF335" s="19"/>
      <c r="AG335" s="21">
        <v>0</v>
      </c>
      <c r="AH335" s="20">
        <f>$G335*AG335</f>
        <v>0</v>
      </c>
      <c r="AI335" s="20">
        <f>$I335*AG335</f>
        <v>0</v>
      </c>
      <c r="AJ335" s="19">
        <v>0</v>
      </c>
      <c r="AK335" s="18">
        <f>IF(J335&gt;1,0,1)</f>
        <v>0</v>
      </c>
      <c r="AL335" s="17">
        <f>I335/G335</f>
        <v>0.11887477313974591</v>
      </c>
    </row>
    <row r="336" spans="1:38">
      <c r="A336" s="18">
        <v>335</v>
      </c>
      <c r="B336" s="18" t="s">
        <v>433</v>
      </c>
      <c r="C336" s="18" t="s">
        <v>432</v>
      </c>
      <c r="D336" s="18" t="s">
        <v>19</v>
      </c>
      <c r="E336" s="18" t="s">
        <v>19</v>
      </c>
      <c r="F336" s="25">
        <v>0.96250869076710188</v>
      </c>
      <c r="G336" s="24">
        <v>2963</v>
      </c>
      <c r="H336" s="23">
        <v>1.0528451514579755</v>
      </c>
      <c r="I336" s="24">
        <v>311</v>
      </c>
      <c r="J336" s="23">
        <f>I336/$I$521*1000</f>
        <v>1.0133726083103072</v>
      </c>
      <c r="K336" s="19" t="s">
        <v>371</v>
      </c>
      <c r="L336" s="19" t="s">
        <v>149</v>
      </c>
      <c r="M336" s="21">
        <v>1</v>
      </c>
      <c r="N336" s="20">
        <f>$G336*M336</f>
        <v>2963</v>
      </c>
      <c r="O336" s="20">
        <f>$I336*M336</f>
        <v>311</v>
      </c>
      <c r="P336" s="22"/>
      <c r="Q336" s="21">
        <v>0</v>
      </c>
      <c r="R336" s="20">
        <f>$G336*Q336</f>
        <v>0</v>
      </c>
      <c r="S336" s="20">
        <f>$I336*Q336</f>
        <v>0</v>
      </c>
      <c r="T336" s="22"/>
      <c r="U336" s="21">
        <v>0</v>
      </c>
      <c r="V336" s="20">
        <f>$G336*U336</f>
        <v>0</v>
      </c>
      <c r="W336" s="20">
        <f>$I336*U336</f>
        <v>0</v>
      </c>
      <c r="X336" s="19" t="s">
        <v>47</v>
      </c>
      <c r="Y336" s="21">
        <v>1</v>
      </c>
      <c r="Z336" s="20">
        <f>$G336*Y336</f>
        <v>2963</v>
      </c>
      <c r="AA336" s="20">
        <f>$I336*Y336</f>
        <v>311</v>
      </c>
      <c r="AB336" s="19"/>
      <c r="AC336" s="21">
        <v>0</v>
      </c>
      <c r="AD336" s="20">
        <f>$G336*AC336</f>
        <v>0</v>
      </c>
      <c r="AE336" s="20">
        <f>$I336*AC336</f>
        <v>0</v>
      </c>
      <c r="AF336" s="19"/>
      <c r="AG336" s="21">
        <v>0</v>
      </c>
      <c r="AH336" s="20">
        <f>$G336*AG336</f>
        <v>0</v>
      </c>
      <c r="AI336" s="20">
        <f>$I336*AG336</f>
        <v>0</v>
      </c>
      <c r="AJ336" s="19">
        <v>0</v>
      </c>
      <c r="AK336" s="18">
        <f>IF(J336&gt;1,0,1)</f>
        <v>0</v>
      </c>
      <c r="AL336" s="17">
        <f>I336/G336</f>
        <v>0.10496118798515018</v>
      </c>
    </row>
    <row r="337" spans="1:38">
      <c r="A337" s="18">
        <v>336</v>
      </c>
      <c r="B337" s="18" t="s">
        <v>431</v>
      </c>
      <c r="C337" s="18" t="s">
        <v>430</v>
      </c>
      <c r="D337" s="18" t="s">
        <v>19</v>
      </c>
      <c r="E337" s="18" t="s">
        <v>19</v>
      </c>
      <c r="F337" s="25">
        <v>0.9017245504518403</v>
      </c>
      <c r="G337" s="24">
        <v>5278</v>
      </c>
      <c r="H337" s="23">
        <v>1.8754359464715473</v>
      </c>
      <c r="I337" s="24">
        <v>519</v>
      </c>
      <c r="J337" s="23">
        <f>I337/$I$521*1000</f>
        <v>1.6911266357332777</v>
      </c>
      <c r="K337" s="19" t="s">
        <v>371</v>
      </c>
      <c r="L337" s="19" t="s">
        <v>149</v>
      </c>
      <c r="M337" s="21">
        <v>1</v>
      </c>
      <c r="N337" s="20">
        <f>$G337*M337</f>
        <v>5278</v>
      </c>
      <c r="O337" s="20">
        <f>$I337*M337</f>
        <v>519</v>
      </c>
      <c r="P337" s="22"/>
      <c r="Q337" s="21">
        <v>0</v>
      </c>
      <c r="R337" s="20">
        <f>$G337*Q337</f>
        <v>0</v>
      </c>
      <c r="S337" s="20">
        <f>$I337*Q337</f>
        <v>0</v>
      </c>
      <c r="T337" s="22"/>
      <c r="U337" s="21">
        <v>0</v>
      </c>
      <c r="V337" s="20">
        <f>$G337*U337</f>
        <v>0</v>
      </c>
      <c r="W337" s="20">
        <f>$I337*U337</f>
        <v>0</v>
      </c>
      <c r="X337" s="19" t="s">
        <v>47</v>
      </c>
      <c r="Y337" s="21">
        <v>1</v>
      </c>
      <c r="Z337" s="20">
        <f>$G337*Y337</f>
        <v>5278</v>
      </c>
      <c r="AA337" s="20">
        <f>$I337*Y337</f>
        <v>519</v>
      </c>
      <c r="AB337" s="19"/>
      <c r="AC337" s="21">
        <v>0</v>
      </c>
      <c r="AD337" s="20">
        <f>$G337*AC337</f>
        <v>0</v>
      </c>
      <c r="AE337" s="20">
        <f>$I337*AC337</f>
        <v>0</v>
      </c>
      <c r="AF337" s="19"/>
      <c r="AG337" s="21">
        <v>0</v>
      </c>
      <c r="AH337" s="20">
        <f>$G337*AG337</f>
        <v>0</v>
      </c>
      <c r="AI337" s="20">
        <f>$I337*AG337</f>
        <v>0</v>
      </c>
      <c r="AJ337" s="19">
        <v>0</v>
      </c>
      <c r="AK337" s="18">
        <f>IF(J337&gt;1,0,1)</f>
        <v>0</v>
      </c>
      <c r="AL337" s="17">
        <f>I337/G337</f>
        <v>9.8332701780977638E-2</v>
      </c>
    </row>
    <row r="338" spans="1:38">
      <c r="A338" s="18">
        <v>337</v>
      </c>
      <c r="B338" s="18" t="s">
        <v>429</v>
      </c>
      <c r="C338" s="18" t="s">
        <v>428</v>
      </c>
      <c r="D338" s="18" t="s">
        <v>19</v>
      </c>
      <c r="E338" s="18" t="s">
        <v>19</v>
      </c>
      <c r="F338" s="25">
        <v>2.0216589015802291</v>
      </c>
      <c r="G338" s="24">
        <v>2082</v>
      </c>
      <c r="H338" s="23">
        <v>0.73979871931674157</v>
      </c>
      <c r="I338" s="24">
        <v>459</v>
      </c>
      <c r="J338" s="23">
        <f>I338/$I$521*1000</f>
        <v>1.4956206662843439</v>
      </c>
      <c r="K338" s="19" t="s">
        <v>371</v>
      </c>
      <c r="L338" s="19" t="s">
        <v>208</v>
      </c>
      <c r="M338" s="21">
        <v>1</v>
      </c>
      <c r="N338" s="20">
        <f>$G338*M338</f>
        <v>2082</v>
      </c>
      <c r="O338" s="20">
        <f>$I338*M338</f>
        <v>459</v>
      </c>
      <c r="P338" s="22"/>
      <c r="Q338" s="21">
        <v>0</v>
      </c>
      <c r="R338" s="20">
        <f>$G338*Q338</f>
        <v>0</v>
      </c>
      <c r="S338" s="20">
        <f>$I338*Q338</f>
        <v>0</v>
      </c>
      <c r="T338" s="22"/>
      <c r="U338" s="21">
        <v>0</v>
      </c>
      <c r="V338" s="20">
        <f>$G338*U338</f>
        <v>0</v>
      </c>
      <c r="W338" s="20">
        <f>$I338*U338</f>
        <v>0</v>
      </c>
      <c r="X338" s="19" t="s">
        <v>95</v>
      </c>
      <c r="Y338" s="21">
        <v>1</v>
      </c>
      <c r="Z338" s="20">
        <f>$G338*Y338</f>
        <v>2082</v>
      </c>
      <c r="AA338" s="20">
        <f>$I338*Y338</f>
        <v>459</v>
      </c>
      <c r="AB338" s="19"/>
      <c r="AC338" s="21">
        <v>0</v>
      </c>
      <c r="AD338" s="20">
        <f>$G338*AC338</f>
        <v>0</v>
      </c>
      <c r="AE338" s="20">
        <f>$I338*AC338</f>
        <v>0</v>
      </c>
      <c r="AF338" s="19"/>
      <c r="AG338" s="21">
        <v>0</v>
      </c>
      <c r="AH338" s="20">
        <f>$G338*AG338</f>
        <v>0</v>
      </c>
      <c r="AI338" s="20">
        <f>$I338*AG338</f>
        <v>0</v>
      </c>
      <c r="AJ338" s="19">
        <v>0</v>
      </c>
      <c r="AK338" s="18">
        <f>IF(J338&gt;1,0,1)</f>
        <v>0</v>
      </c>
      <c r="AL338" s="17">
        <f>I338/G338</f>
        <v>0.22046109510086456</v>
      </c>
    </row>
    <row r="339" spans="1:38">
      <c r="A339" s="18">
        <v>338</v>
      </c>
      <c r="B339" s="18" t="s">
        <v>427</v>
      </c>
      <c r="C339" s="18" t="s">
        <v>426</v>
      </c>
      <c r="D339" s="18" t="s">
        <v>19</v>
      </c>
      <c r="E339" s="18" t="s">
        <v>19</v>
      </c>
      <c r="F339" s="25">
        <v>0.86771208403477229</v>
      </c>
      <c r="G339" s="24">
        <v>465</v>
      </c>
      <c r="H339" s="23">
        <v>0.16522882059667859</v>
      </c>
      <c r="I339" s="24">
        <v>44</v>
      </c>
      <c r="J339" s="23">
        <f>I339/$I$521*1000</f>
        <v>0.14337104426255148</v>
      </c>
      <c r="K339" s="19" t="s">
        <v>371</v>
      </c>
      <c r="L339" s="19" t="s">
        <v>68</v>
      </c>
      <c r="M339" s="21">
        <v>1</v>
      </c>
      <c r="N339" s="20">
        <f>$G339*M339</f>
        <v>465</v>
      </c>
      <c r="O339" s="20">
        <f>$I339*M339</f>
        <v>44</v>
      </c>
      <c r="P339" s="22"/>
      <c r="Q339" s="21">
        <v>0</v>
      </c>
      <c r="R339" s="20">
        <f>$G339*Q339</f>
        <v>0</v>
      </c>
      <c r="S339" s="20">
        <f>$I339*Q339</f>
        <v>0</v>
      </c>
      <c r="T339" s="22"/>
      <c r="U339" s="21">
        <v>0</v>
      </c>
      <c r="V339" s="20">
        <f>$G339*U339</f>
        <v>0</v>
      </c>
      <c r="W339" s="20">
        <f>$I339*U339</f>
        <v>0</v>
      </c>
      <c r="X339" s="19" t="s">
        <v>47</v>
      </c>
      <c r="Y339" s="21">
        <v>1</v>
      </c>
      <c r="Z339" s="20">
        <f>$G339*Y339</f>
        <v>465</v>
      </c>
      <c r="AA339" s="20">
        <f>$I339*Y339</f>
        <v>44</v>
      </c>
      <c r="AB339" s="19"/>
      <c r="AC339" s="21">
        <v>0</v>
      </c>
      <c r="AD339" s="20">
        <f>$G339*AC339</f>
        <v>0</v>
      </c>
      <c r="AE339" s="20">
        <f>$I339*AC339</f>
        <v>0</v>
      </c>
      <c r="AF339" s="19"/>
      <c r="AG339" s="21">
        <v>0</v>
      </c>
      <c r="AH339" s="20">
        <f>$G339*AG339</f>
        <v>0</v>
      </c>
      <c r="AI339" s="20">
        <f>$I339*AG339</f>
        <v>0</v>
      </c>
      <c r="AJ339" s="19">
        <v>0</v>
      </c>
      <c r="AK339" s="18">
        <f>IF(J339&gt;1,0,1)</f>
        <v>1</v>
      </c>
      <c r="AL339" s="17">
        <f>I339/G339</f>
        <v>9.4623655913978491E-2</v>
      </c>
    </row>
    <row r="340" spans="1:38">
      <c r="A340" s="18">
        <v>339</v>
      </c>
      <c r="B340" s="18" t="s">
        <v>425</v>
      </c>
      <c r="C340" s="18" t="s">
        <v>424</v>
      </c>
      <c r="D340" s="18" t="s">
        <v>19</v>
      </c>
      <c r="E340" s="18" t="s">
        <v>19</v>
      </c>
      <c r="F340" s="25">
        <v>0.80825593876095869</v>
      </c>
      <c r="G340" s="24">
        <v>1543</v>
      </c>
      <c r="H340" s="23">
        <v>0.54827541974338723</v>
      </c>
      <c r="I340" s="24">
        <v>136</v>
      </c>
      <c r="J340" s="23">
        <f>I340/$I$521*1000</f>
        <v>0.44314686408425008</v>
      </c>
      <c r="K340" s="19" t="s">
        <v>371</v>
      </c>
      <c r="L340" s="19" t="s">
        <v>149</v>
      </c>
      <c r="M340" s="21">
        <v>1</v>
      </c>
      <c r="N340" s="20">
        <f>$G340*M340</f>
        <v>1543</v>
      </c>
      <c r="O340" s="20">
        <f>$I340*M340</f>
        <v>136</v>
      </c>
      <c r="P340" s="22"/>
      <c r="Q340" s="21">
        <v>0</v>
      </c>
      <c r="R340" s="20">
        <f>$G340*Q340</f>
        <v>0</v>
      </c>
      <c r="S340" s="20">
        <f>$I340*Q340</f>
        <v>0</v>
      </c>
      <c r="T340" s="22"/>
      <c r="U340" s="21">
        <v>0</v>
      </c>
      <c r="V340" s="20">
        <f>$G340*U340</f>
        <v>0</v>
      </c>
      <c r="W340" s="20">
        <f>$I340*U340</f>
        <v>0</v>
      </c>
      <c r="X340" s="19" t="s">
        <v>47</v>
      </c>
      <c r="Y340" s="21">
        <v>1</v>
      </c>
      <c r="Z340" s="20">
        <f>$G340*Y340</f>
        <v>1543</v>
      </c>
      <c r="AA340" s="20">
        <f>$I340*Y340</f>
        <v>136</v>
      </c>
      <c r="AB340" s="19"/>
      <c r="AC340" s="21">
        <v>0</v>
      </c>
      <c r="AD340" s="20">
        <f>$G340*AC340</f>
        <v>0</v>
      </c>
      <c r="AE340" s="20">
        <f>$I340*AC340</f>
        <v>0</v>
      </c>
      <c r="AF340" s="19"/>
      <c r="AG340" s="21">
        <v>0</v>
      </c>
      <c r="AH340" s="20">
        <f>$G340*AG340</f>
        <v>0</v>
      </c>
      <c r="AI340" s="20">
        <f>$I340*AG340</f>
        <v>0</v>
      </c>
      <c r="AJ340" s="19">
        <v>0</v>
      </c>
      <c r="AK340" s="18">
        <f>IF(J340&gt;1,0,1)</f>
        <v>1</v>
      </c>
      <c r="AL340" s="17">
        <f>I340/G340</f>
        <v>8.8139987038237194E-2</v>
      </c>
    </row>
    <row r="341" spans="1:38">
      <c r="A341" s="18">
        <v>340</v>
      </c>
      <c r="B341" s="18" t="s">
        <v>423</v>
      </c>
      <c r="C341" s="18" t="s">
        <v>422</v>
      </c>
      <c r="D341" s="18" t="s">
        <v>19</v>
      </c>
      <c r="E341" s="18" t="s">
        <v>19</v>
      </c>
      <c r="F341" s="25">
        <v>0.43232395349523134</v>
      </c>
      <c r="G341" s="24">
        <v>4518</v>
      </c>
      <c r="H341" s="23">
        <v>1.6053845407651479</v>
      </c>
      <c r="I341" s="24">
        <v>213</v>
      </c>
      <c r="J341" s="23">
        <f>I341/$I$521*1000</f>
        <v>0.69404619154371516</v>
      </c>
      <c r="K341" s="19" t="s">
        <v>371</v>
      </c>
      <c r="L341" s="19" t="s">
        <v>68</v>
      </c>
      <c r="M341" s="21">
        <v>1</v>
      </c>
      <c r="N341" s="20">
        <f>$G341*M341</f>
        <v>4518</v>
      </c>
      <c r="O341" s="20">
        <f>$I341*M341</f>
        <v>213</v>
      </c>
      <c r="P341" s="22"/>
      <c r="Q341" s="21">
        <v>0</v>
      </c>
      <c r="R341" s="20">
        <f>$G341*Q341</f>
        <v>0</v>
      </c>
      <c r="S341" s="20">
        <f>$I341*Q341</f>
        <v>0</v>
      </c>
      <c r="T341" s="22"/>
      <c r="U341" s="21">
        <v>0</v>
      </c>
      <c r="V341" s="20">
        <f>$G341*U341</f>
        <v>0</v>
      </c>
      <c r="W341" s="20">
        <f>$I341*U341</f>
        <v>0</v>
      </c>
      <c r="X341" s="19" t="s">
        <v>47</v>
      </c>
      <c r="Y341" s="21">
        <v>1</v>
      </c>
      <c r="Z341" s="20">
        <f>$G341*Y341</f>
        <v>4518</v>
      </c>
      <c r="AA341" s="20">
        <f>$I341*Y341</f>
        <v>213</v>
      </c>
      <c r="AB341" s="19"/>
      <c r="AC341" s="21">
        <v>0</v>
      </c>
      <c r="AD341" s="20">
        <f>$G341*AC341</f>
        <v>0</v>
      </c>
      <c r="AE341" s="20">
        <f>$I341*AC341</f>
        <v>0</v>
      </c>
      <c r="AF341" s="19"/>
      <c r="AG341" s="21">
        <v>0</v>
      </c>
      <c r="AH341" s="20">
        <f>$G341*AG341</f>
        <v>0</v>
      </c>
      <c r="AI341" s="20">
        <f>$I341*AG341</f>
        <v>0</v>
      </c>
      <c r="AJ341" s="19">
        <v>0</v>
      </c>
      <c r="AK341" s="18">
        <f>IF(J341&gt;1,0,1)</f>
        <v>1</v>
      </c>
      <c r="AL341" s="17">
        <f>I341/G341</f>
        <v>4.7144754316069057E-2</v>
      </c>
    </row>
    <row r="342" spans="1:38">
      <c r="A342" s="18">
        <v>341</v>
      </c>
      <c r="B342" s="18" t="s">
        <v>421</v>
      </c>
      <c r="C342" s="18" t="s">
        <v>420</v>
      </c>
      <c r="D342" s="18" t="s">
        <v>19</v>
      </c>
      <c r="E342" s="18" t="s">
        <v>19</v>
      </c>
      <c r="F342" s="25">
        <v>3.0373195292569926</v>
      </c>
      <c r="G342" s="24">
        <v>6147</v>
      </c>
      <c r="H342" s="23">
        <v>2.184218409048996</v>
      </c>
      <c r="I342" s="24">
        <v>2036</v>
      </c>
      <c r="J342" s="23">
        <f>I342/$I$521*1000</f>
        <v>6.6341692299671555</v>
      </c>
      <c r="K342" s="19" t="s">
        <v>371</v>
      </c>
      <c r="L342" s="19" t="s">
        <v>419</v>
      </c>
      <c r="M342" s="21">
        <v>1</v>
      </c>
      <c r="N342" s="20">
        <f>$G342*M342</f>
        <v>6147</v>
      </c>
      <c r="O342" s="20">
        <f>$I342*M342</f>
        <v>2036</v>
      </c>
      <c r="P342" s="22"/>
      <c r="Q342" s="21">
        <v>0</v>
      </c>
      <c r="R342" s="20">
        <f>$G342*Q342</f>
        <v>0</v>
      </c>
      <c r="S342" s="20">
        <f>$I342*Q342</f>
        <v>0</v>
      </c>
      <c r="T342" s="22"/>
      <c r="U342" s="21">
        <v>0</v>
      </c>
      <c r="V342" s="20">
        <f>$G342*U342</f>
        <v>0</v>
      </c>
      <c r="W342" s="20">
        <f>$I342*U342</f>
        <v>0</v>
      </c>
      <c r="X342" s="19" t="s">
        <v>419</v>
      </c>
      <c r="Y342" s="21">
        <v>1</v>
      </c>
      <c r="Z342" s="20">
        <f>$G342*Y342</f>
        <v>6147</v>
      </c>
      <c r="AA342" s="20">
        <f>$I342*Y342</f>
        <v>2036</v>
      </c>
      <c r="AB342" s="19"/>
      <c r="AC342" s="21">
        <v>0</v>
      </c>
      <c r="AD342" s="20">
        <f>$G342*AC342</f>
        <v>0</v>
      </c>
      <c r="AE342" s="20">
        <f>$I342*AC342</f>
        <v>0</v>
      </c>
      <c r="AF342" s="19"/>
      <c r="AG342" s="21">
        <v>0</v>
      </c>
      <c r="AH342" s="20">
        <f>$G342*AG342</f>
        <v>0</v>
      </c>
      <c r="AI342" s="20">
        <f>$I342*AG342</f>
        <v>0</v>
      </c>
      <c r="AJ342" s="19">
        <v>0</v>
      </c>
      <c r="AK342" s="18">
        <f>IF(J342&gt;1,0,1)</f>
        <v>0</v>
      </c>
      <c r="AL342" s="17">
        <f>I342/G342</f>
        <v>0.33121848055962261</v>
      </c>
    </row>
    <row r="343" spans="1:38">
      <c r="A343" s="18">
        <v>342</v>
      </c>
      <c r="B343" s="18" t="s">
        <v>418</v>
      </c>
      <c r="C343" s="18" t="s">
        <v>417</v>
      </c>
      <c r="D343" s="18" t="s">
        <v>19</v>
      </c>
      <c r="E343" s="18" t="s">
        <v>19</v>
      </c>
      <c r="F343" s="25">
        <v>1.2189912963026257</v>
      </c>
      <c r="G343" s="24">
        <v>1324</v>
      </c>
      <c r="H343" s="23">
        <v>0.47045797520430632</v>
      </c>
      <c r="I343" s="24">
        <v>176</v>
      </c>
      <c r="J343" s="23">
        <f>I343/$I$521*1000</f>
        <v>0.57348417705020593</v>
      </c>
      <c r="K343" s="19" t="s">
        <v>371</v>
      </c>
      <c r="L343" s="19" t="s">
        <v>149</v>
      </c>
      <c r="M343" s="21">
        <v>1</v>
      </c>
      <c r="N343" s="20">
        <f>$G343*M343</f>
        <v>1324</v>
      </c>
      <c r="O343" s="20">
        <f>$I343*M343</f>
        <v>176</v>
      </c>
      <c r="P343" s="22"/>
      <c r="Q343" s="21">
        <v>0</v>
      </c>
      <c r="R343" s="20">
        <f>$G343*Q343</f>
        <v>0</v>
      </c>
      <c r="S343" s="20">
        <f>$I343*Q343</f>
        <v>0</v>
      </c>
      <c r="T343" s="22"/>
      <c r="U343" s="21">
        <v>0</v>
      </c>
      <c r="V343" s="20">
        <f>$G343*U343</f>
        <v>0</v>
      </c>
      <c r="W343" s="20">
        <f>$I343*U343</f>
        <v>0</v>
      </c>
      <c r="X343" s="19" t="s">
        <v>47</v>
      </c>
      <c r="Y343" s="21">
        <v>1</v>
      </c>
      <c r="Z343" s="20">
        <f>$G343*Y343</f>
        <v>1324</v>
      </c>
      <c r="AA343" s="20">
        <f>$I343*Y343</f>
        <v>176</v>
      </c>
      <c r="AB343" s="19"/>
      <c r="AC343" s="21">
        <v>0</v>
      </c>
      <c r="AD343" s="20">
        <f>$G343*AC343</f>
        <v>0</v>
      </c>
      <c r="AE343" s="20">
        <f>$I343*AC343</f>
        <v>0</v>
      </c>
      <c r="AF343" s="19"/>
      <c r="AG343" s="21">
        <v>0</v>
      </c>
      <c r="AH343" s="20">
        <f>$G343*AG343</f>
        <v>0</v>
      </c>
      <c r="AI343" s="20">
        <f>$I343*AG343</f>
        <v>0</v>
      </c>
      <c r="AJ343" s="19">
        <v>0</v>
      </c>
      <c r="AK343" s="18">
        <f>IF(J343&gt;1,0,1)</f>
        <v>1</v>
      </c>
      <c r="AL343" s="17">
        <f>I343/G343</f>
        <v>0.13293051359516617</v>
      </c>
    </row>
    <row r="344" spans="1:38">
      <c r="A344" s="18">
        <v>343</v>
      </c>
      <c r="B344" s="18" t="s">
        <v>416</v>
      </c>
      <c r="C344" s="18" t="s">
        <v>415</v>
      </c>
      <c r="D344" s="18" t="s">
        <v>19</v>
      </c>
      <c r="E344" s="18" t="s">
        <v>19</v>
      </c>
      <c r="F344" s="25">
        <v>0.6480221174266374</v>
      </c>
      <c r="G344" s="24">
        <v>11717</v>
      </c>
      <c r="H344" s="23">
        <v>4.163410948239318</v>
      </c>
      <c r="I344" s="24">
        <v>828</v>
      </c>
      <c r="J344" s="23">
        <f>I344/$I$521*1000</f>
        <v>2.6979823783952872</v>
      </c>
      <c r="K344" s="19" t="s">
        <v>371</v>
      </c>
      <c r="L344" s="19" t="s">
        <v>23</v>
      </c>
      <c r="M344" s="21">
        <v>1</v>
      </c>
      <c r="N344" s="20">
        <f>$G344*M344</f>
        <v>11717</v>
      </c>
      <c r="O344" s="20">
        <f>$I344*M344</f>
        <v>828</v>
      </c>
      <c r="P344" s="22"/>
      <c r="Q344" s="21">
        <v>0</v>
      </c>
      <c r="R344" s="20">
        <f>$G344*Q344</f>
        <v>0</v>
      </c>
      <c r="S344" s="20">
        <f>$I344*Q344</f>
        <v>0</v>
      </c>
      <c r="T344" s="22"/>
      <c r="U344" s="21">
        <v>0</v>
      </c>
      <c r="V344" s="20">
        <f>$G344*U344</f>
        <v>0</v>
      </c>
      <c r="W344" s="20">
        <f>$I344*U344</f>
        <v>0</v>
      </c>
      <c r="X344" s="19" t="s">
        <v>22</v>
      </c>
      <c r="Y344" s="21">
        <v>1</v>
      </c>
      <c r="Z344" s="20">
        <f>$G344*Y344</f>
        <v>11717</v>
      </c>
      <c r="AA344" s="20">
        <f>$I344*Y344</f>
        <v>828</v>
      </c>
      <c r="AB344" s="19"/>
      <c r="AC344" s="21">
        <v>0</v>
      </c>
      <c r="AD344" s="20">
        <f>$G344*AC344</f>
        <v>0</v>
      </c>
      <c r="AE344" s="20">
        <f>$I344*AC344</f>
        <v>0</v>
      </c>
      <c r="AF344" s="19"/>
      <c r="AG344" s="21">
        <v>0</v>
      </c>
      <c r="AH344" s="20">
        <f>$G344*AG344</f>
        <v>0</v>
      </c>
      <c r="AI344" s="20">
        <f>$I344*AG344</f>
        <v>0</v>
      </c>
      <c r="AJ344" s="19">
        <v>0</v>
      </c>
      <c r="AK344" s="18">
        <f>IF(J344&gt;1,0,1)</f>
        <v>0</v>
      </c>
      <c r="AL344" s="17">
        <f>I344/G344</f>
        <v>7.0666552871895535E-2</v>
      </c>
    </row>
    <row r="345" spans="1:38">
      <c r="A345" s="18">
        <v>344</v>
      </c>
      <c r="B345" s="18" t="s">
        <v>414</v>
      </c>
      <c r="C345" s="18" t="s">
        <v>413</v>
      </c>
      <c r="D345" s="18" t="s">
        <v>19</v>
      </c>
      <c r="E345" s="18" t="s">
        <v>19</v>
      </c>
      <c r="F345" s="25">
        <v>1.3113191384800211</v>
      </c>
      <c r="G345" s="24">
        <v>66546</v>
      </c>
      <c r="H345" s="23">
        <v>23.645843215971123</v>
      </c>
      <c r="I345" s="24">
        <v>9516</v>
      </c>
      <c r="J345" s="23">
        <f>I345/$I$521*1000</f>
        <v>31.007246754600907</v>
      </c>
      <c r="K345" s="19" t="s">
        <v>371</v>
      </c>
      <c r="L345" s="19" t="s">
        <v>23</v>
      </c>
      <c r="M345" s="21">
        <v>1</v>
      </c>
      <c r="N345" s="20">
        <f>$G345*M345</f>
        <v>66546</v>
      </c>
      <c r="O345" s="20">
        <f>$I345*M345</f>
        <v>9516</v>
      </c>
      <c r="P345" s="22"/>
      <c r="Q345" s="21">
        <v>0</v>
      </c>
      <c r="R345" s="20">
        <f>$G345*Q345</f>
        <v>0</v>
      </c>
      <c r="S345" s="20">
        <f>$I345*Q345</f>
        <v>0</v>
      </c>
      <c r="T345" s="22"/>
      <c r="U345" s="21">
        <v>0</v>
      </c>
      <c r="V345" s="20">
        <f>$G345*U345</f>
        <v>0</v>
      </c>
      <c r="W345" s="20">
        <f>$I345*U345</f>
        <v>0</v>
      </c>
      <c r="X345" s="19" t="s">
        <v>22</v>
      </c>
      <c r="Y345" s="21">
        <v>1</v>
      </c>
      <c r="Z345" s="20">
        <f>$G345*Y345</f>
        <v>66546</v>
      </c>
      <c r="AA345" s="20">
        <f>$I345*Y345</f>
        <v>9516</v>
      </c>
      <c r="AB345" s="19"/>
      <c r="AC345" s="21">
        <v>0</v>
      </c>
      <c r="AD345" s="20">
        <f>$G345*AC345</f>
        <v>0</v>
      </c>
      <c r="AE345" s="20">
        <f>$I345*AC345</f>
        <v>0</v>
      </c>
      <c r="AF345" s="19"/>
      <c r="AG345" s="21">
        <v>0</v>
      </c>
      <c r="AH345" s="20">
        <f>$G345*AG345</f>
        <v>0</v>
      </c>
      <c r="AI345" s="20">
        <f>$I345*AG345</f>
        <v>0</v>
      </c>
      <c r="AJ345" s="19">
        <v>0</v>
      </c>
      <c r="AK345" s="18">
        <f>IF(J345&gt;1,0,1)</f>
        <v>0</v>
      </c>
      <c r="AL345" s="17">
        <f>I345/G345</f>
        <v>0.14299882787846002</v>
      </c>
    </row>
    <row r="346" spans="1:38">
      <c r="A346" s="18">
        <v>345</v>
      </c>
      <c r="B346" s="18" t="s">
        <v>412</v>
      </c>
      <c r="C346" s="18" t="s">
        <v>411</v>
      </c>
      <c r="D346" s="18" t="s">
        <v>19</v>
      </c>
      <c r="E346" s="18" t="s">
        <v>19</v>
      </c>
      <c r="F346" s="25">
        <v>1.1982213471302279</v>
      </c>
      <c r="G346" s="24">
        <v>21666</v>
      </c>
      <c r="H346" s="23">
        <v>7.6985970474142755</v>
      </c>
      <c r="I346" s="24">
        <v>2831</v>
      </c>
      <c r="J346" s="23">
        <f>I346/$I$521*1000</f>
        <v>9.2246233251655276</v>
      </c>
      <c r="K346" s="19" t="s">
        <v>371</v>
      </c>
      <c r="L346" s="19" t="s">
        <v>23</v>
      </c>
      <c r="M346" s="21">
        <v>1</v>
      </c>
      <c r="N346" s="20">
        <f>$G346*M346</f>
        <v>21666</v>
      </c>
      <c r="O346" s="20">
        <f>$I346*M346</f>
        <v>2831</v>
      </c>
      <c r="P346" s="22"/>
      <c r="Q346" s="21">
        <v>0</v>
      </c>
      <c r="R346" s="20">
        <f>$G346*Q346</f>
        <v>0</v>
      </c>
      <c r="S346" s="20">
        <f>$I346*Q346</f>
        <v>0</v>
      </c>
      <c r="T346" s="22"/>
      <c r="U346" s="21">
        <v>0</v>
      </c>
      <c r="V346" s="20">
        <f>$G346*U346</f>
        <v>0</v>
      </c>
      <c r="W346" s="20">
        <f>$I346*U346</f>
        <v>0</v>
      </c>
      <c r="X346" s="19" t="s">
        <v>22</v>
      </c>
      <c r="Y346" s="21">
        <v>1</v>
      </c>
      <c r="Z346" s="20">
        <f>$G346*Y346</f>
        <v>21666</v>
      </c>
      <c r="AA346" s="20">
        <f>$I346*Y346</f>
        <v>2831</v>
      </c>
      <c r="AB346" s="19"/>
      <c r="AC346" s="21">
        <v>0</v>
      </c>
      <c r="AD346" s="20">
        <f>$G346*AC346</f>
        <v>0</v>
      </c>
      <c r="AE346" s="20">
        <f>$I346*AC346</f>
        <v>0</v>
      </c>
      <c r="AF346" s="19"/>
      <c r="AG346" s="21">
        <v>0</v>
      </c>
      <c r="AH346" s="20">
        <f>$G346*AG346</f>
        <v>0</v>
      </c>
      <c r="AI346" s="20">
        <f>$I346*AG346</f>
        <v>0</v>
      </c>
      <c r="AJ346" s="19">
        <v>0</v>
      </c>
      <c r="AK346" s="18">
        <f>IF(J346&gt;1,0,1)</f>
        <v>0</v>
      </c>
      <c r="AL346" s="17">
        <f>I346/G346</f>
        <v>0.13066555894027509</v>
      </c>
    </row>
    <row r="347" spans="1:38">
      <c r="A347" s="18">
        <v>346</v>
      </c>
      <c r="B347" s="18" t="s">
        <v>410</v>
      </c>
      <c r="C347" s="18" t="s">
        <v>409</v>
      </c>
      <c r="D347" s="18" t="s">
        <v>19</v>
      </c>
      <c r="E347" s="18" t="s">
        <v>19</v>
      </c>
      <c r="F347" s="25">
        <v>0.93930243945288738</v>
      </c>
      <c r="G347" s="24">
        <v>5760</v>
      </c>
      <c r="H347" s="23">
        <v>2.0467053906169217</v>
      </c>
      <c r="I347" s="24">
        <v>590</v>
      </c>
      <c r="J347" s="23">
        <f>I347/$I$521*1000</f>
        <v>1.9224753662478493</v>
      </c>
      <c r="K347" s="19" t="s">
        <v>371</v>
      </c>
      <c r="L347" s="19" t="s">
        <v>23</v>
      </c>
      <c r="M347" s="21">
        <v>1</v>
      </c>
      <c r="N347" s="20">
        <f>$G347*M347</f>
        <v>5760</v>
      </c>
      <c r="O347" s="20">
        <f>$I347*M347</f>
        <v>590</v>
      </c>
      <c r="P347" s="22"/>
      <c r="Q347" s="21">
        <v>0</v>
      </c>
      <c r="R347" s="20">
        <f>$G347*Q347</f>
        <v>0</v>
      </c>
      <c r="S347" s="20">
        <f>$I347*Q347</f>
        <v>0</v>
      </c>
      <c r="T347" s="22"/>
      <c r="U347" s="21">
        <v>0</v>
      </c>
      <c r="V347" s="20">
        <f>$G347*U347</f>
        <v>0</v>
      </c>
      <c r="W347" s="20">
        <f>$I347*U347</f>
        <v>0</v>
      </c>
      <c r="X347" s="19" t="s">
        <v>22</v>
      </c>
      <c r="Y347" s="21">
        <v>1</v>
      </c>
      <c r="Z347" s="20">
        <f>$G347*Y347</f>
        <v>5760</v>
      </c>
      <c r="AA347" s="20">
        <f>$I347*Y347</f>
        <v>590</v>
      </c>
      <c r="AB347" s="19"/>
      <c r="AC347" s="21">
        <v>0</v>
      </c>
      <c r="AD347" s="20">
        <f>$G347*AC347</f>
        <v>0</v>
      </c>
      <c r="AE347" s="20">
        <f>$I347*AC347</f>
        <v>0</v>
      </c>
      <c r="AF347" s="19"/>
      <c r="AG347" s="21">
        <v>0</v>
      </c>
      <c r="AH347" s="20">
        <f>$G347*AG347</f>
        <v>0</v>
      </c>
      <c r="AI347" s="20">
        <f>$I347*AG347</f>
        <v>0</v>
      </c>
      <c r="AJ347" s="19">
        <v>0</v>
      </c>
      <c r="AK347" s="18">
        <f>IF(J347&gt;1,0,1)</f>
        <v>0</v>
      </c>
      <c r="AL347" s="17">
        <f>I347/G347</f>
        <v>0.10243055555555555</v>
      </c>
    </row>
    <row r="348" spans="1:38">
      <c r="A348" s="18">
        <v>347</v>
      </c>
      <c r="B348" s="18" t="s">
        <v>408</v>
      </c>
      <c r="C348" s="18" t="s">
        <v>407</v>
      </c>
      <c r="D348" s="18" t="s">
        <v>19</v>
      </c>
      <c r="E348" s="18" t="s">
        <v>19</v>
      </c>
      <c r="F348" s="25">
        <v>1.0403652271753785</v>
      </c>
      <c r="G348" s="24">
        <v>14623</v>
      </c>
      <c r="H348" s="23">
        <v>5.1960022442693141</v>
      </c>
      <c r="I348" s="24">
        <v>1659</v>
      </c>
      <c r="J348" s="23">
        <f>I348/$I$521*1000</f>
        <v>5.4057400552630206</v>
      </c>
      <c r="K348" s="19" t="s">
        <v>371</v>
      </c>
      <c r="L348" s="19" t="s">
        <v>23</v>
      </c>
      <c r="M348" s="21">
        <v>1</v>
      </c>
      <c r="N348" s="20">
        <f>$G348*M348</f>
        <v>14623</v>
      </c>
      <c r="O348" s="20">
        <f>$I348*M348</f>
        <v>1659</v>
      </c>
      <c r="P348" s="22"/>
      <c r="Q348" s="21">
        <v>0</v>
      </c>
      <c r="R348" s="20">
        <f>$G348*Q348</f>
        <v>0</v>
      </c>
      <c r="S348" s="20">
        <f>$I348*Q348</f>
        <v>0</v>
      </c>
      <c r="T348" s="22"/>
      <c r="U348" s="21">
        <v>0</v>
      </c>
      <c r="V348" s="20">
        <f>$G348*U348</f>
        <v>0</v>
      </c>
      <c r="W348" s="20">
        <f>$I348*U348</f>
        <v>0</v>
      </c>
      <c r="X348" s="19" t="s">
        <v>22</v>
      </c>
      <c r="Y348" s="21">
        <v>1</v>
      </c>
      <c r="Z348" s="20">
        <f>$G348*Y348</f>
        <v>14623</v>
      </c>
      <c r="AA348" s="20">
        <f>$I348*Y348</f>
        <v>1659</v>
      </c>
      <c r="AB348" s="19"/>
      <c r="AC348" s="21">
        <v>0</v>
      </c>
      <c r="AD348" s="20">
        <f>$G348*AC348</f>
        <v>0</v>
      </c>
      <c r="AE348" s="20">
        <f>$I348*AC348</f>
        <v>0</v>
      </c>
      <c r="AF348" s="19"/>
      <c r="AG348" s="21">
        <v>0</v>
      </c>
      <c r="AH348" s="20">
        <f>$G348*AG348</f>
        <v>0</v>
      </c>
      <c r="AI348" s="20">
        <f>$I348*AG348</f>
        <v>0</v>
      </c>
      <c r="AJ348" s="19">
        <v>0</v>
      </c>
      <c r="AK348" s="18">
        <f>IF(J348&gt;1,0,1)</f>
        <v>0</v>
      </c>
      <c r="AL348" s="17">
        <f>I348/G348</f>
        <v>0.11345141215892772</v>
      </c>
    </row>
    <row r="349" spans="1:38">
      <c r="A349" s="18">
        <v>348</v>
      </c>
      <c r="B349" s="18" t="s">
        <v>406</v>
      </c>
      <c r="C349" s="18" t="s">
        <v>405</v>
      </c>
      <c r="D349" s="18" t="s">
        <v>19</v>
      </c>
      <c r="E349" s="18" t="s">
        <v>19</v>
      </c>
      <c r="F349" s="25">
        <v>1.2677227272639984</v>
      </c>
      <c r="G349" s="24">
        <v>2199</v>
      </c>
      <c r="H349" s="23">
        <v>0.78137242256364769</v>
      </c>
      <c r="I349" s="24">
        <v>304</v>
      </c>
      <c r="J349" s="23">
        <f>I349/$I$521*1000</f>
        <v>0.99056357854126487</v>
      </c>
      <c r="K349" s="19" t="s">
        <v>371</v>
      </c>
      <c r="L349" s="19" t="s">
        <v>23</v>
      </c>
      <c r="M349" s="21">
        <v>1</v>
      </c>
      <c r="N349" s="20">
        <f>$G349*M349</f>
        <v>2199</v>
      </c>
      <c r="O349" s="20">
        <f>$I349*M349</f>
        <v>304</v>
      </c>
      <c r="P349" s="22"/>
      <c r="Q349" s="21">
        <v>0</v>
      </c>
      <c r="R349" s="20">
        <f>$G349*Q349</f>
        <v>0</v>
      </c>
      <c r="S349" s="20">
        <f>$I349*Q349</f>
        <v>0</v>
      </c>
      <c r="T349" s="22"/>
      <c r="U349" s="21">
        <v>0</v>
      </c>
      <c r="V349" s="20">
        <f>$G349*U349</f>
        <v>0</v>
      </c>
      <c r="W349" s="20">
        <f>$I349*U349</f>
        <v>0</v>
      </c>
      <c r="X349" s="19" t="s">
        <v>22</v>
      </c>
      <c r="Y349" s="21">
        <v>1</v>
      </c>
      <c r="Z349" s="20">
        <f>$G349*Y349</f>
        <v>2199</v>
      </c>
      <c r="AA349" s="20">
        <f>$I349*Y349</f>
        <v>304</v>
      </c>
      <c r="AB349" s="19"/>
      <c r="AC349" s="21">
        <v>0</v>
      </c>
      <c r="AD349" s="20">
        <f>$G349*AC349</f>
        <v>0</v>
      </c>
      <c r="AE349" s="20">
        <f>$I349*AC349</f>
        <v>0</v>
      </c>
      <c r="AF349" s="19"/>
      <c r="AG349" s="21">
        <v>0</v>
      </c>
      <c r="AH349" s="20">
        <f>$G349*AG349</f>
        <v>0</v>
      </c>
      <c r="AI349" s="20">
        <f>$I349*AG349</f>
        <v>0</v>
      </c>
      <c r="AJ349" s="19">
        <v>0</v>
      </c>
      <c r="AK349" s="18">
        <f>IF(J349&gt;1,0,1)</f>
        <v>1</v>
      </c>
      <c r="AL349" s="17">
        <f>I349/G349</f>
        <v>0.13824465666211916</v>
      </c>
    </row>
    <row r="350" spans="1:38">
      <c r="A350" s="18">
        <v>349</v>
      </c>
      <c r="B350" s="18" t="s">
        <v>404</v>
      </c>
      <c r="C350" s="18" t="s">
        <v>403</v>
      </c>
      <c r="D350" s="18" t="s">
        <v>19</v>
      </c>
      <c r="E350" s="18" t="s">
        <v>19</v>
      </c>
      <c r="F350" s="25">
        <v>0.58922599855272095</v>
      </c>
      <c r="G350" s="24">
        <v>3704</v>
      </c>
      <c r="H350" s="23">
        <v>1.3161452720217151</v>
      </c>
      <c r="I350" s="24">
        <v>238</v>
      </c>
      <c r="J350" s="23">
        <f>I350/$I$521*1000</f>
        <v>0.77550701214743756</v>
      </c>
      <c r="K350" s="19" t="s">
        <v>371</v>
      </c>
      <c r="L350" s="19" t="s">
        <v>23</v>
      </c>
      <c r="M350" s="21">
        <v>1</v>
      </c>
      <c r="N350" s="20">
        <f>$G350*M350</f>
        <v>3704</v>
      </c>
      <c r="O350" s="20">
        <f>$I350*M350</f>
        <v>238</v>
      </c>
      <c r="P350" s="22"/>
      <c r="Q350" s="21">
        <v>0</v>
      </c>
      <c r="R350" s="20">
        <f>$G350*Q350</f>
        <v>0</v>
      </c>
      <c r="S350" s="20">
        <f>$I350*Q350</f>
        <v>0</v>
      </c>
      <c r="T350" s="22"/>
      <c r="U350" s="21">
        <v>0</v>
      </c>
      <c r="V350" s="20">
        <f>$G350*U350</f>
        <v>0</v>
      </c>
      <c r="W350" s="20">
        <f>$I350*U350</f>
        <v>0</v>
      </c>
      <c r="X350" s="19" t="s">
        <v>22</v>
      </c>
      <c r="Y350" s="21">
        <v>1</v>
      </c>
      <c r="Z350" s="20">
        <f>$G350*Y350</f>
        <v>3704</v>
      </c>
      <c r="AA350" s="20">
        <f>$I350*Y350</f>
        <v>238</v>
      </c>
      <c r="AB350" s="19"/>
      <c r="AC350" s="21">
        <v>0</v>
      </c>
      <c r="AD350" s="20">
        <f>$G350*AC350</f>
        <v>0</v>
      </c>
      <c r="AE350" s="20">
        <f>$I350*AC350</f>
        <v>0</v>
      </c>
      <c r="AF350" s="19"/>
      <c r="AG350" s="21">
        <v>0</v>
      </c>
      <c r="AH350" s="20">
        <f>$G350*AG350</f>
        <v>0</v>
      </c>
      <c r="AI350" s="20">
        <f>$I350*AG350</f>
        <v>0</v>
      </c>
      <c r="AJ350" s="19">
        <v>0</v>
      </c>
      <c r="AK350" s="18">
        <f>IF(J350&gt;1,0,1)</f>
        <v>1</v>
      </c>
      <c r="AL350" s="17">
        <f>I350/G350</f>
        <v>6.4254859611231105E-2</v>
      </c>
    </row>
    <row r="351" spans="1:38">
      <c r="A351" s="18">
        <v>350</v>
      </c>
      <c r="B351" s="18" t="s">
        <v>402</v>
      </c>
      <c r="C351" s="18" t="s">
        <v>401</v>
      </c>
      <c r="D351" s="18" t="s">
        <v>19</v>
      </c>
      <c r="E351" s="18" t="s">
        <v>19</v>
      </c>
      <c r="F351" s="25">
        <v>1.1699974915933018</v>
      </c>
      <c r="G351" s="24">
        <v>4444</v>
      </c>
      <c r="H351" s="23">
        <v>1.5790900617884722</v>
      </c>
      <c r="I351" s="24">
        <v>567</v>
      </c>
      <c r="J351" s="23">
        <f>I351/$I$521*1000</f>
        <v>1.8475314112924248</v>
      </c>
      <c r="K351" s="19" t="s">
        <v>371</v>
      </c>
      <c r="L351" s="19" t="s">
        <v>23</v>
      </c>
      <c r="M351" s="21">
        <v>1</v>
      </c>
      <c r="N351" s="20">
        <f>$G351*M351</f>
        <v>4444</v>
      </c>
      <c r="O351" s="20">
        <f>$I351*M351</f>
        <v>567</v>
      </c>
      <c r="P351" s="22"/>
      <c r="Q351" s="21">
        <v>0</v>
      </c>
      <c r="R351" s="20">
        <f>$G351*Q351</f>
        <v>0</v>
      </c>
      <c r="S351" s="20">
        <f>$I351*Q351</f>
        <v>0</v>
      </c>
      <c r="T351" s="22"/>
      <c r="U351" s="21">
        <v>0</v>
      </c>
      <c r="V351" s="20">
        <f>$G351*U351</f>
        <v>0</v>
      </c>
      <c r="W351" s="20">
        <f>$I351*U351</f>
        <v>0</v>
      </c>
      <c r="X351" s="19" t="s">
        <v>22</v>
      </c>
      <c r="Y351" s="21">
        <v>1</v>
      </c>
      <c r="Z351" s="20">
        <f>$G351*Y351</f>
        <v>4444</v>
      </c>
      <c r="AA351" s="20">
        <f>$I351*Y351</f>
        <v>567</v>
      </c>
      <c r="AB351" s="19"/>
      <c r="AC351" s="21">
        <v>0</v>
      </c>
      <c r="AD351" s="20">
        <f>$G351*AC351</f>
        <v>0</v>
      </c>
      <c r="AE351" s="20">
        <f>$I351*AC351</f>
        <v>0</v>
      </c>
      <c r="AF351" s="19"/>
      <c r="AG351" s="21">
        <v>0</v>
      </c>
      <c r="AH351" s="20">
        <f>$G351*AG351</f>
        <v>0</v>
      </c>
      <c r="AI351" s="20">
        <f>$I351*AG351</f>
        <v>0</v>
      </c>
      <c r="AJ351" s="19">
        <v>0</v>
      </c>
      <c r="AK351" s="18">
        <f>IF(J351&gt;1,0,1)</f>
        <v>0</v>
      </c>
      <c r="AL351" s="17">
        <f>I351/G351</f>
        <v>0.12758775877587758</v>
      </c>
    </row>
    <row r="352" spans="1:38">
      <c r="A352" s="18">
        <v>351</v>
      </c>
      <c r="B352" s="18" t="s">
        <v>400</v>
      </c>
      <c r="C352" s="18" t="s">
        <v>399</v>
      </c>
      <c r="D352" s="18" t="s">
        <v>398</v>
      </c>
      <c r="E352" s="18" t="s">
        <v>19</v>
      </c>
      <c r="F352" s="25">
        <v>1.2487805293306218</v>
      </c>
      <c r="G352" s="24">
        <v>13049</v>
      </c>
      <c r="H352" s="23">
        <v>4.6367115698194814</v>
      </c>
      <c r="I352" s="24">
        <v>1777</v>
      </c>
      <c r="J352" s="23">
        <f>I352/$I$521*1000</f>
        <v>5.7902351285125908</v>
      </c>
      <c r="K352" s="19" t="s">
        <v>371</v>
      </c>
      <c r="L352" s="19" t="s">
        <v>23</v>
      </c>
      <c r="M352" s="21">
        <v>0.8</v>
      </c>
      <c r="N352" s="20">
        <f>$G352*M352</f>
        <v>10439.200000000001</v>
      </c>
      <c r="O352" s="20">
        <f>$I352*M352</f>
        <v>1421.6000000000001</v>
      </c>
      <c r="P352" s="22" t="s">
        <v>36</v>
      </c>
      <c r="Q352" s="21">
        <v>0.2</v>
      </c>
      <c r="R352" s="20">
        <f>$G352*Q352</f>
        <v>2609.8000000000002</v>
      </c>
      <c r="S352" s="20">
        <f>$I352*Q352</f>
        <v>355.40000000000003</v>
      </c>
      <c r="T352" s="22"/>
      <c r="U352" s="21">
        <v>0</v>
      </c>
      <c r="V352" s="20">
        <f>$G352*U352</f>
        <v>0</v>
      </c>
      <c r="W352" s="20">
        <f>$I352*U352</f>
        <v>0</v>
      </c>
      <c r="X352" s="19" t="s">
        <v>22</v>
      </c>
      <c r="Y352" s="21">
        <v>0.8</v>
      </c>
      <c r="Z352" s="20">
        <f>$G352*Y352</f>
        <v>10439.200000000001</v>
      </c>
      <c r="AA352" s="20">
        <f>$I352*Y352</f>
        <v>1421.6000000000001</v>
      </c>
      <c r="AB352" s="19" t="s">
        <v>35</v>
      </c>
      <c r="AC352" s="21">
        <v>0.2</v>
      </c>
      <c r="AD352" s="20">
        <f>$G352*AC352</f>
        <v>2609.8000000000002</v>
      </c>
      <c r="AE352" s="20">
        <f>$I352*AC352</f>
        <v>355.40000000000003</v>
      </c>
      <c r="AF352" s="19"/>
      <c r="AG352" s="21">
        <v>0</v>
      </c>
      <c r="AH352" s="20">
        <f>$G352*AG352</f>
        <v>0</v>
      </c>
      <c r="AI352" s="20">
        <f>$I352*AG352</f>
        <v>0</v>
      </c>
      <c r="AJ352" s="19">
        <v>0</v>
      </c>
      <c r="AK352" s="18">
        <f>IF(J352&gt;1,0,1)</f>
        <v>0</v>
      </c>
      <c r="AL352" s="17">
        <f>I352/G352</f>
        <v>0.1361790175492375</v>
      </c>
    </row>
    <row r="353" spans="1:38">
      <c r="A353" s="18">
        <v>352</v>
      </c>
      <c r="B353" s="18" t="s">
        <v>397</v>
      </c>
      <c r="C353" s="18" t="s">
        <v>396</v>
      </c>
      <c r="D353" s="18" t="s">
        <v>19</v>
      </c>
      <c r="E353" s="18" t="s">
        <v>19</v>
      </c>
      <c r="F353" s="25">
        <v>1.0854652401557083</v>
      </c>
      <c r="G353" s="24">
        <v>7409</v>
      </c>
      <c r="H353" s="23">
        <v>2.6326458748404122</v>
      </c>
      <c r="I353" s="24">
        <v>877</v>
      </c>
      <c r="J353" s="23">
        <f>I353/$I$521*1000</f>
        <v>2.8576455867785828</v>
      </c>
      <c r="K353" s="19" t="s">
        <v>371</v>
      </c>
      <c r="L353" s="19" t="s">
        <v>23</v>
      </c>
      <c r="M353" s="21">
        <v>1</v>
      </c>
      <c r="N353" s="20">
        <f>$G353*M353</f>
        <v>7409</v>
      </c>
      <c r="O353" s="20">
        <f>$I353*M353</f>
        <v>877</v>
      </c>
      <c r="P353" s="22"/>
      <c r="Q353" s="21">
        <v>0</v>
      </c>
      <c r="R353" s="20">
        <f>$G353*Q353</f>
        <v>0</v>
      </c>
      <c r="S353" s="20">
        <f>$I353*Q353</f>
        <v>0</v>
      </c>
      <c r="T353" s="22"/>
      <c r="U353" s="21">
        <v>0</v>
      </c>
      <c r="V353" s="20">
        <f>$G353*U353</f>
        <v>0</v>
      </c>
      <c r="W353" s="20">
        <f>$I353*U353</f>
        <v>0</v>
      </c>
      <c r="X353" s="19" t="s">
        <v>22</v>
      </c>
      <c r="Y353" s="21">
        <v>1</v>
      </c>
      <c r="Z353" s="20">
        <f>$G353*Y353</f>
        <v>7409</v>
      </c>
      <c r="AA353" s="20">
        <f>$I353*Y353</f>
        <v>877</v>
      </c>
      <c r="AB353" s="19"/>
      <c r="AC353" s="21">
        <v>0</v>
      </c>
      <c r="AD353" s="20">
        <f>$G353*AC353</f>
        <v>0</v>
      </c>
      <c r="AE353" s="20">
        <f>$I353*AC353</f>
        <v>0</v>
      </c>
      <c r="AF353" s="19"/>
      <c r="AG353" s="21">
        <v>0</v>
      </c>
      <c r="AH353" s="20">
        <f>$G353*AG353</f>
        <v>0</v>
      </c>
      <c r="AI353" s="20">
        <f>$I353*AG353</f>
        <v>0</v>
      </c>
      <c r="AJ353" s="19">
        <v>0</v>
      </c>
      <c r="AK353" s="18">
        <f>IF(J353&gt;1,0,1)</f>
        <v>0</v>
      </c>
      <c r="AL353" s="17">
        <f>I353/G353</f>
        <v>0.11836955054663248</v>
      </c>
    </row>
    <row r="354" spans="1:38">
      <c r="A354" s="18">
        <v>353</v>
      </c>
      <c r="B354" s="18" t="s">
        <v>395</v>
      </c>
      <c r="C354" s="18" t="s">
        <v>394</v>
      </c>
      <c r="D354" s="18" t="s">
        <v>393</v>
      </c>
      <c r="E354" s="18" t="s">
        <v>19</v>
      </c>
      <c r="F354" s="25">
        <v>1.2600429394986643</v>
      </c>
      <c r="G354" s="24">
        <v>46999</v>
      </c>
      <c r="H354" s="23">
        <v>16.700192127361927</v>
      </c>
      <c r="I354" s="24">
        <v>6458</v>
      </c>
      <c r="J354" s="23">
        <f>I354/$I$521*1000</f>
        <v>21.042959178353577</v>
      </c>
      <c r="K354" s="19" t="s">
        <v>371</v>
      </c>
      <c r="L354" s="19" t="s">
        <v>23</v>
      </c>
      <c r="M354" s="21">
        <v>0.8</v>
      </c>
      <c r="N354" s="20">
        <f>$G354*M354</f>
        <v>37599.200000000004</v>
      </c>
      <c r="O354" s="20">
        <f>$I354*M354</f>
        <v>5166.4000000000005</v>
      </c>
      <c r="P354" s="22" t="s">
        <v>36</v>
      </c>
      <c r="Q354" s="21">
        <v>0.2</v>
      </c>
      <c r="R354" s="20">
        <f>$G354*Q354</f>
        <v>9399.8000000000011</v>
      </c>
      <c r="S354" s="20">
        <f>$I354*Q354</f>
        <v>1291.6000000000001</v>
      </c>
      <c r="T354" s="22"/>
      <c r="U354" s="21">
        <v>0</v>
      </c>
      <c r="V354" s="20">
        <f>$G354*U354</f>
        <v>0</v>
      </c>
      <c r="W354" s="20">
        <f>$I354*U354</f>
        <v>0</v>
      </c>
      <c r="X354" s="19" t="s">
        <v>22</v>
      </c>
      <c r="Y354" s="21">
        <v>0.8</v>
      </c>
      <c r="Z354" s="20">
        <f>$G354*Y354</f>
        <v>37599.200000000004</v>
      </c>
      <c r="AA354" s="20">
        <f>$I354*Y354</f>
        <v>5166.4000000000005</v>
      </c>
      <c r="AB354" s="19" t="s">
        <v>35</v>
      </c>
      <c r="AC354" s="21">
        <v>0.2</v>
      </c>
      <c r="AD354" s="20">
        <f>$G354*AC354</f>
        <v>9399.8000000000011</v>
      </c>
      <c r="AE354" s="20">
        <f>$I354*AC354</f>
        <v>1291.6000000000001</v>
      </c>
      <c r="AF354" s="19"/>
      <c r="AG354" s="21">
        <v>0</v>
      </c>
      <c r="AH354" s="20">
        <f>$G354*AG354</f>
        <v>0</v>
      </c>
      <c r="AI354" s="20">
        <f>$I354*AG354</f>
        <v>0</v>
      </c>
      <c r="AJ354" s="19">
        <v>0</v>
      </c>
      <c r="AK354" s="18">
        <f>IF(J354&gt;1,0,1)</f>
        <v>0</v>
      </c>
      <c r="AL354" s="17">
        <f>I354/G354</f>
        <v>0.13740717887614631</v>
      </c>
    </row>
    <row r="355" spans="1:38">
      <c r="A355" s="18">
        <v>354</v>
      </c>
      <c r="B355" s="18" t="s">
        <v>392</v>
      </c>
      <c r="C355" s="18" t="s">
        <v>391</v>
      </c>
      <c r="D355" s="18" t="s">
        <v>19</v>
      </c>
      <c r="E355" s="18" t="s">
        <v>19</v>
      </c>
      <c r="F355" s="25">
        <v>1.1446046808326196</v>
      </c>
      <c r="G355" s="24">
        <v>13788</v>
      </c>
      <c r="H355" s="23">
        <v>4.8993010287892567</v>
      </c>
      <c r="I355" s="24">
        <v>1721</v>
      </c>
      <c r="J355" s="23">
        <f>I355/$I$521*1000</f>
        <v>5.6077628903602523</v>
      </c>
      <c r="K355" s="19" t="s">
        <v>371</v>
      </c>
      <c r="L355" s="19" t="s">
        <v>23</v>
      </c>
      <c r="M355" s="21">
        <v>1</v>
      </c>
      <c r="N355" s="20">
        <f>$G355*M355</f>
        <v>13788</v>
      </c>
      <c r="O355" s="20">
        <f>$I355*M355</f>
        <v>1721</v>
      </c>
      <c r="P355" s="22"/>
      <c r="Q355" s="21">
        <v>0</v>
      </c>
      <c r="R355" s="20">
        <f>$G355*Q355</f>
        <v>0</v>
      </c>
      <c r="S355" s="20">
        <f>$I355*Q355</f>
        <v>0</v>
      </c>
      <c r="T355" s="22"/>
      <c r="U355" s="21">
        <v>0</v>
      </c>
      <c r="V355" s="20">
        <f>$G355*U355</f>
        <v>0</v>
      </c>
      <c r="W355" s="20">
        <f>$I355*U355</f>
        <v>0</v>
      </c>
      <c r="X355" s="19" t="s">
        <v>22</v>
      </c>
      <c r="Y355" s="21">
        <v>1</v>
      </c>
      <c r="Z355" s="20">
        <f>$G355*Y355</f>
        <v>13788</v>
      </c>
      <c r="AA355" s="20">
        <f>$I355*Y355</f>
        <v>1721</v>
      </c>
      <c r="AB355" s="19"/>
      <c r="AC355" s="21">
        <v>0</v>
      </c>
      <c r="AD355" s="20">
        <f>$G355*AC355</f>
        <v>0</v>
      </c>
      <c r="AE355" s="20">
        <f>$I355*AC355</f>
        <v>0</v>
      </c>
      <c r="AF355" s="19"/>
      <c r="AG355" s="21">
        <v>0</v>
      </c>
      <c r="AH355" s="20">
        <f>$G355*AG355</f>
        <v>0</v>
      </c>
      <c r="AI355" s="20">
        <f>$I355*AG355</f>
        <v>0</v>
      </c>
      <c r="AJ355" s="19">
        <v>0</v>
      </c>
      <c r="AK355" s="18">
        <f>IF(J355&gt;1,0,1)</f>
        <v>0</v>
      </c>
      <c r="AL355" s="17">
        <f>I355/G355</f>
        <v>0.1248186829126777</v>
      </c>
    </row>
    <row r="356" spans="1:38">
      <c r="A356" s="18">
        <v>355</v>
      </c>
      <c r="B356" s="18" t="s">
        <v>390</v>
      </c>
      <c r="C356" s="18" t="s">
        <v>389</v>
      </c>
      <c r="D356" s="18" t="s">
        <v>19</v>
      </c>
      <c r="E356" s="18" t="s">
        <v>19</v>
      </c>
      <c r="F356" s="25">
        <v>1.1046191400471186</v>
      </c>
      <c r="G356" s="24">
        <v>31073</v>
      </c>
      <c r="H356" s="23">
        <v>11.041193854624932</v>
      </c>
      <c r="I356" s="24">
        <v>3743</v>
      </c>
      <c r="J356" s="23">
        <f>I356/$I$521*1000</f>
        <v>12.196314060789323</v>
      </c>
      <c r="K356" s="19" t="s">
        <v>371</v>
      </c>
      <c r="L356" s="19" t="s">
        <v>23</v>
      </c>
      <c r="M356" s="21">
        <v>1</v>
      </c>
      <c r="N356" s="20">
        <f>$G356*M356</f>
        <v>31073</v>
      </c>
      <c r="O356" s="20">
        <f>$I356*M356</f>
        <v>3743</v>
      </c>
      <c r="P356" s="22"/>
      <c r="Q356" s="21">
        <v>0</v>
      </c>
      <c r="R356" s="20">
        <f>$G356*Q356</f>
        <v>0</v>
      </c>
      <c r="S356" s="20">
        <f>$I356*Q356</f>
        <v>0</v>
      </c>
      <c r="T356" s="22"/>
      <c r="U356" s="21">
        <v>0</v>
      </c>
      <c r="V356" s="20">
        <f>$G356*U356</f>
        <v>0</v>
      </c>
      <c r="W356" s="20">
        <f>$I356*U356</f>
        <v>0</v>
      </c>
      <c r="X356" s="19" t="s">
        <v>22</v>
      </c>
      <c r="Y356" s="21">
        <v>1</v>
      </c>
      <c r="Z356" s="20">
        <f>$G356*Y356</f>
        <v>31073</v>
      </c>
      <c r="AA356" s="20">
        <f>$I356*Y356</f>
        <v>3743</v>
      </c>
      <c r="AB356" s="19"/>
      <c r="AC356" s="21">
        <v>0</v>
      </c>
      <c r="AD356" s="20">
        <f>$G356*AC356</f>
        <v>0</v>
      </c>
      <c r="AE356" s="20">
        <f>$I356*AC356</f>
        <v>0</v>
      </c>
      <c r="AF356" s="19"/>
      <c r="AG356" s="21">
        <v>0</v>
      </c>
      <c r="AH356" s="20">
        <f>$G356*AG356</f>
        <v>0</v>
      </c>
      <c r="AI356" s="20">
        <f>$I356*AG356</f>
        <v>0</v>
      </c>
      <c r="AJ356" s="19">
        <v>0</v>
      </c>
      <c r="AK356" s="18">
        <f>IF(J356&gt;1,0,1)</f>
        <v>0</v>
      </c>
      <c r="AL356" s="17">
        <f>I356/G356</f>
        <v>0.12045827567341422</v>
      </c>
    </row>
    <row r="357" spans="1:38">
      <c r="A357" s="18">
        <v>356</v>
      </c>
      <c r="B357" s="18" t="s">
        <v>388</v>
      </c>
      <c r="C357" s="18" t="s">
        <v>387</v>
      </c>
      <c r="D357" s="18" t="s">
        <v>19</v>
      </c>
      <c r="E357" s="18" t="s">
        <v>19</v>
      </c>
      <c r="F357" s="25">
        <v>0.92759043896095605</v>
      </c>
      <c r="G357" s="24">
        <v>12832</v>
      </c>
      <c r="H357" s="23">
        <v>4.559604786874365</v>
      </c>
      <c r="I357" s="24">
        <v>1298</v>
      </c>
      <c r="J357" s="23">
        <f>I357/$I$521*1000</f>
        <v>4.229445805745268</v>
      </c>
      <c r="K357" s="19" t="s">
        <v>371</v>
      </c>
      <c r="L357" s="19" t="s">
        <v>23</v>
      </c>
      <c r="M357" s="21">
        <v>1</v>
      </c>
      <c r="N357" s="20">
        <f>$G357*M357</f>
        <v>12832</v>
      </c>
      <c r="O357" s="20">
        <f>$I357*M357</f>
        <v>1298</v>
      </c>
      <c r="P357" s="22"/>
      <c r="Q357" s="21">
        <v>0</v>
      </c>
      <c r="R357" s="20">
        <f>$G357*Q357</f>
        <v>0</v>
      </c>
      <c r="S357" s="20">
        <f>$I357*Q357</f>
        <v>0</v>
      </c>
      <c r="T357" s="22"/>
      <c r="U357" s="21">
        <v>0</v>
      </c>
      <c r="V357" s="20">
        <f>$G357*U357</f>
        <v>0</v>
      </c>
      <c r="W357" s="20">
        <f>$I357*U357</f>
        <v>0</v>
      </c>
      <c r="X357" s="19" t="s">
        <v>22</v>
      </c>
      <c r="Y357" s="21">
        <v>1</v>
      </c>
      <c r="Z357" s="20">
        <f>$G357*Y357</f>
        <v>12832</v>
      </c>
      <c r="AA357" s="20">
        <f>$I357*Y357</f>
        <v>1298</v>
      </c>
      <c r="AB357" s="19"/>
      <c r="AC357" s="21">
        <v>0</v>
      </c>
      <c r="AD357" s="20">
        <f>$G357*AC357</f>
        <v>0</v>
      </c>
      <c r="AE357" s="20">
        <f>$I357*AC357</f>
        <v>0</v>
      </c>
      <c r="AF357" s="19"/>
      <c r="AG357" s="21">
        <v>0</v>
      </c>
      <c r="AH357" s="20">
        <f>$G357*AG357</f>
        <v>0</v>
      </c>
      <c r="AI357" s="20">
        <f>$I357*AG357</f>
        <v>0</v>
      </c>
      <c r="AJ357" s="19">
        <v>0</v>
      </c>
      <c r="AK357" s="18">
        <f>IF(J357&gt;1,0,1)</f>
        <v>0</v>
      </c>
      <c r="AL357" s="17">
        <f>I357/G357</f>
        <v>0.10115336658354114</v>
      </c>
    </row>
    <row r="358" spans="1:38">
      <c r="A358" s="18">
        <v>357</v>
      </c>
      <c r="B358" s="18" t="s">
        <v>386</v>
      </c>
      <c r="C358" s="18" t="s">
        <v>385</v>
      </c>
      <c r="D358" s="18" t="s">
        <v>19</v>
      </c>
      <c r="E358" s="18" t="s">
        <v>19</v>
      </c>
      <c r="F358" s="25">
        <v>1.1643462141772223</v>
      </c>
      <c r="G358" s="24">
        <v>26376</v>
      </c>
      <c r="H358" s="23">
        <v>9.3722051011999881</v>
      </c>
      <c r="I358" s="24">
        <v>3349</v>
      </c>
      <c r="J358" s="23">
        <f>I358/$I$521*1000</f>
        <v>10.912491528074657</v>
      </c>
      <c r="K358" s="19" t="s">
        <v>371</v>
      </c>
      <c r="L358" s="19" t="s">
        <v>23</v>
      </c>
      <c r="M358" s="21">
        <v>1</v>
      </c>
      <c r="N358" s="20">
        <f>$G358*M358</f>
        <v>26376</v>
      </c>
      <c r="O358" s="20">
        <f>$I358*M358</f>
        <v>3349</v>
      </c>
      <c r="P358" s="22"/>
      <c r="Q358" s="21">
        <v>0</v>
      </c>
      <c r="R358" s="20">
        <f>$G358*Q358</f>
        <v>0</v>
      </c>
      <c r="S358" s="20">
        <f>$I358*Q358</f>
        <v>0</v>
      </c>
      <c r="T358" s="22"/>
      <c r="U358" s="21">
        <v>0</v>
      </c>
      <c r="V358" s="20">
        <f>$G358*U358</f>
        <v>0</v>
      </c>
      <c r="W358" s="20">
        <f>$I358*U358</f>
        <v>0</v>
      </c>
      <c r="X358" s="19" t="s">
        <v>22</v>
      </c>
      <c r="Y358" s="21">
        <v>1</v>
      </c>
      <c r="Z358" s="20">
        <f>$G358*Y358</f>
        <v>26376</v>
      </c>
      <c r="AA358" s="20">
        <f>$I358*Y358</f>
        <v>3349</v>
      </c>
      <c r="AB358" s="19"/>
      <c r="AC358" s="21">
        <v>0</v>
      </c>
      <c r="AD358" s="20">
        <f>$G358*AC358</f>
        <v>0</v>
      </c>
      <c r="AE358" s="20">
        <f>$I358*AC358</f>
        <v>0</v>
      </c>
      <c r="AF358" s="19"/>
      <c r="AG358" s="21">
        <v>0</v>
      </c>
      <c r="AH358" s="20">
        <f>$G358*AG358</f>
        <v>0</v>
      </c>
      <c r="AI358" s="20">
        <f>$I358*AG358</f>
        <v>0</v>
      </c>
      <c r="AJ358" s="19">
        <v>0</v>
      </c>
      <c r="AK358" s="18">
        <f>IF(J358&gt;1,0,1)</f>
        <v>0</v>
      </c>
      <c r="AL358" s="17">
        <f>I358/G358</f>
        <v>0.12697148923263574</v>
      </c>
    </row>
    <row r="359" spans="1:38">
      <c r="A359" s="18">
        <v>358</v>
      </c>
      <c r="B359" s="18" t="s">
        <v>384</v>
      </c>
      <c r="C359" s="18" t="s">
        <v>383</v>
      </c>
      <c r="D359" s="18" t="s">
        <v>19</v>
      </c>
      <c r="E359" s="18" t="s">
        <v>19</v>
      </c>
      <c r="F359" s="25">
        <v>1.1051348235971674</v>
      </c>
      <c r="G359" s="24">
        <v>59163</v>
      </c>
      <c r="H359" s="23">
        <v>21.022435941852248</v>
      </c>
      <c r="I359" s="24">
        <v>7130</v>
      </c>
      <c r="J359" s="23">
        <f>I359/$I$521*1000</f>
        <v>23.232626036181635</v>
      </c>
      <c r="K359" s="19" t="s">
        <v>371</v>
      </c>
      <c r="L359" s="19" t="s">
        <v>167</v>
      </c>
      <c r="M359" s="21">
        <v>1</v>
      </c>
      <c r="N359" s="20">
        <f>$G359*M359</f>
        <v>59163</v>
      </c>
      <c r="O359" s="20">
        <f>$I359*M359</f>
        <v>7130</v>
      </c>
      <c r="P359" s="22"/>
      <c r="Q359" s="21">
        <v>0</v>
      </c>
      <c r="R359" s="20">
        <f>$G359*Q359</f>
        <v>0</v>
      </c>
      <c r="S359" s="20">
        <f>$I359*Q359</f>
        <v>0</v>
      </c>
      <c r="T359" s="22"/>
      <c r="U359" s="21">
        <v>0</v>
      </c>
      <c r="V359" s="20">
        <f>$G359*U359</f>
        <v>0</v>
      </c>
      <c r="W359" s="20">
        <f>$I359*U359</f>
        <v>0</v>
      </c>
      <c r="X359" s="19" t="s">
        <v>100</v>
      </c>
      <c r="Y359" s="21">
        <v>1</v>
      </c>
      <c r="Z359" s="20">
        <f>$G359*Y359</f>
        <v>59163</v>
      </c>
      <c r="AA359" s="20">
        <f>$I359*Y359</f>
        <v>7130</v>
      </c>
      <c r="AB359" s="19"/>
      <c r="AC359" s="21">
        <v>0</v>
      </c>
      <c r="AD359" s="20">
        <f>$G359*AC359</f>
        <v>0</v>
      </c>
      <c r="AE359" s="20">
        <f>$I359*AC359</f>
        <v>0</v>
      </c>
      <c r="AF359" s="19"/>
      <c r="AG359" s="21">
        <v>0</v>
      </c>
      <c r="AH359" s="20">
        <f>$G359*AG359</f>
        <v>0</v>
      </c>
      <c r="AI359" s="20">
        <f>$I359*AG359</f>
        <v>0</v>
      </c>
      <c r="AJ359" s="19">
        <v>0</v>
      </c>
      <c r="AK359" s="18">
        <f>IF(J359&gt;1,0,1)</f>
        <v>0</v>
      </c>
      <c r="AL359" s="17">
        <f>I359/G359</f>
        <v>0.1205145107584132</v>
      </c>
    </row>
    <row r="360" spans="1:38">
      <c r="A360" s="18">
        <v>359</v>
      </c>
      <c r="B360" s="18" t="s">
        <v>382</v>
      </c>
      <c r="C360" s="18" t="s">
        <v>381</v>
      </c>
      <c r="D360" s="18" t="s">
        <v>19</v>
      </c>
      <c r="E360" s="18" t="s">
        <v>19</v>
      </c>
      <c r="F360" s="25">
        <v>0.86030741380165821</v>
      </c>
      <c r="G360" s="24">
        <v>14166</v>
      </c>
      <c r="H360" s="23">
        <v>5.0336160700484918</v>
      </c>
      <c r="I360" s="24">
        <v>1329</v>
      </c>
      <c r="J360" s="23">
        <f>I360/$I$521*1000</f>
        <v>4.3304572232938847</v>
      </c>
      <c r="K360" s="19" t="s">
        <v>371</v>
      </c>
      <c r="L360" s="19" t="s">
        <v>68</v>
      </c>
      <c r="M360" s="21">
        <v>1</v>
      </c>
      <c r="N360" s="20">
        <f>$G360*M360</f>
        <v>14166</v>
      </c>
      <c r="O360" s="20">
        <f>$I360*M360</f>
        <v>1329</v>
      </c>
      <c r="P360" s="22"/>
      <c r="Q360" s="21">
        <v>0</v>
      </c>
      <c r="R360" s="20">
        <f>$G360*Q360</f>
        <v>0</v>
      </c>
      <c r="S360" s="20">
        <f>$I360*Q360</f>
        <v>0</v>
      </c>
      <c r="T360" s="22"/>
      <c r="U360" s="21">
        <v>0</v>
      </c>
      <c r="V360" s="20">
        <f>$G360*U360</f>
        <v>0</v>
      </c>
      <c r="W360" s="20">
        <f>$I360*U360</f>
        <v>0</v>
      </c>
      <c r="X360" s="19" t="s">
        <v>47</v>
      </c>
      <c r="Y360" s="21">
        <v>1</v>
      </c>
      <c r="Z360" s="20">
        <f>$G360*Y360</f>
        <v>14166</v>
      </c>
      <c r="AA360" s="20">
        <f>$I360*Y360</f>
        <v>1329</v>
      </c>
      <c r="AB360" s="19"/>
      <c r="AC360" s="21">
        <v>0</v>
      </c>
      <c r="AD360" s="20">
        <f>$G360*AC360</f>
        <v>0</v>
      </c>
      <c r="AE360" s="20">
        <f>$I360*AC360</f>
        <v>0</v>
      </c>
      <c r="AF360" s="19"/>
      <c r="AG360" s="21">
        <v>0</v>
      </c>
      <c r="AH360" s="20">
        <f>$G360*AG360</f>
        <v>0</v>
      </c>
      <c r="AI360" s="20">
        <f>$I360*AG360</f>
        <v>0</v>
      </c>
      <c r="AJ360" s="19">
        <v>0</v>
      </c>
      <c r="AK360" s="18">
        <f>IF(J360&gt;1,0,1)</f>
        <v>0</v>
      </c>
      <c r="AL360" s="17">
        <f>I360/G360</f>
        <v>9.3816179584921638E-2</v>
      </c>
    </row>
    <row r="361" spans="1:38">
      <c r="A361" s="18">
        <v>360</v>
      </c>
      <c r="B361" s="18" t="s">
        <v>380</v>
      </c>
      <c r="C361" s="18" t="s">
        <v>379</v>
      </c>
      <c r="D361" s="18" t="s">
        <v>19</v>
      </c>
      <c r="E361" s="18" t="s">
        <v>19</v>
      </c>
      <c r="F361" s="25">
        <v>0.90524831301036335</v>
      </c>
      <c r="G361" s="24">
        <v>10444</v>
      </c>
      <c r="H361" s="23">
        <v>3.7110748436810992</v>
      </c>
      <c r="I361" s="24">
        <v>1031</v>
      </c>
      <c r="J361" s="23">
        <f>I361/$I$521*1000</f>
        <v>3.359444241697513</v>
      </c>
      <c r="K361" s="19" t="s">
        <v>371</v>
      </c>
      <c r="L361" s="19" t="s">
        <v>23</v>
      </c>
      <c r="M361" s="21">
        <v>1</v>
      </c>
      <c r="N361" s="20">
        <f>$G361*M361</f>
        <v>10444</v>
      </c>
      <c r="O361" s="20">
        <f>$I361*M361</f>
        <v>1031</v>
      </c>
      <c r="P361" s="22"/>
      <c r="Q361" s="21">
        <v>0</v>
      </c>
      <c r="R361" s="20">
        <f>$G361*Q361</f>
        <v>0</v>
      </c>
      <c r="S361" s="20">
        <f>$I361*Q361</f>
        <v>0</v>
      </c>
      <c r="T361" s="22"/>
      <c r="U361" s="21">
        <v>0</v>
      </c>
      <c r="V361" s="20">
        <f>$G361*U361</f>
        <v>0</v>
      </c>
      <c r="W361" s="20">
        <f>$I361*U361</f>
        <v>0</v>
      </c>
      <c r="X361" s="19" t="s">
        <v>22</v>
      </c>
      <c r="Y361" s="21">
        <v>1</v>
      </c>
      <c r="Z361" s="20">
        <f>$G361*Y361</f>
        <v>10444</v>
      </c>
      <c r="AA361" s="20">
        <f>$I361*Y361</f>
        <v>1031</v>
      </c>
      <c r="AB361" s="19"/>
      <c r="AC361" s="21">
        <v>0</v>
      </c>
      <c r="AD361" s="20">
        <f>$G361*AC361</f>
        <v>0</v>
      </c>
      <c r="AE361" s="20">
        <f>$I361*AC361</f>
        <v>0</v>
      </c>
      <c r="AF361" s="19"/>
      <c r="AG361" s="21">
        <v>0</v>
      </c>
      <c r="AH361" s="20">
        <f>$G361*AG361</f>
        <v>0</v>
      </c>
      <c r="AI361" s="20">
        <f>$I361*AG361</f>
        <v>0</v>
      </c>
      <c r="AJ361" s="19">
        <v>0</v>
      </c>
      <c r="AK361" s="18">
        <f>IF(J361&gt;1,0,1)</f>
        <v>0</v>
      </c>
      <c r="AL361" s="17">
        <f>I361/G361</f>
        <v>9.8716966679433166E-2</v>
      </c>
    </row>
    <row r="362" spans="1:38">
      <c r="A362" s="18">
        <v>361</v>
      </c>
      <c r="B362" s="18" t="s">
        <v>378</v>
      </c>
      <c r="C362" s="18" t="s">
        <v>377</v>
      </c>
      <c r="D362" s="18" t="s">
        <v>19</v>
      </c>
      <c r="E362" s="18" t="s">
        <v>19</v>
      </c>
      <c r="F362" s="25">
        <v>0.97942846610588419</v>
      </c>
      <c r="G362" s="24">
        <v>2865</v>
      </c>
      <c r="H362" s="23">
        <v>1.0180227333537293</v>
      </c>
      <c r="I362" s="24">
        <v>306</v>
      </c>
      <c r="J362" s="23">
        <f>I362/$I$521*1000</f>
        <v>0.99708044418956254</v>
      </c>
      <c r="K362" s="19" t="s">
        <v>371</v>
      </c>
      <c r="L362" s="19" t="s">
        <v>23</v>
      </c>
      <c r="M362" s="21">
        <v>1</v>
      </c>
      <c r="N362" s="20">
        <f>$G362*M362</f>
        <v>2865</v>
      </c>
      <c r="O362" s="20">
        <f>$I362*M362</f>
        <v>306</v>
      </c>
      <c r="P362" s="22"/>
      <c r="Q362" s="21">
        <v>0</v>
      </c>
      <c r="R362" s="20">
        <f>$G362*Q362</f>
        <v>0</v>
      </c>
      <c r="S362" s="20">
        <f>$I362*Q362</f>
        <v>0</v>
      </c>
      <c r="T362" s="22"/>
      <c r="U362" s="21">
        <v>0</v>
      </c>
      <c r="V362" s="20">
        <f>$G362*U362</f>
        <v>0</v>
      </c>
      <c r="W362" s="20">
        <f>$I362*U362</f>
        <v>0</v>
      </c>
      <c r="X362" s="19" t="s">
        <v>22</v>
      </c>
      <c r="Y362" s="21">
        <v>1</v>
      </c>
      <c r="Z362" s="20">
        <f>$G362*Y362</f>
        <v>2865</v>
      </c>
      <c r="AA362" s="20">
        <f>$I362*Y362</f>
        <v>306</v>
      </c>
      <c r="AB362" s="19"/>
      <c r="AC362" s="21">
        <v>0</v>
      </c>
      <c r="AD362" s="20">
        <f>$G362*AC362</f>
        <v>0</v>
      </c>
      <c r="AE362" s="20">
        <f>$I362*AC362</f>
        <v>0</v>
      </c>
      <c r="AF362" s="19"/>
      <c r="AG362" s="21">
        <v>0</v>
      </c>
      <c r="AH362" s="20">
        <f>$G362*AG362</f>
        <v>0</v>
      </c>
      <c r="AI362" s="20">
        <f>$I362*AG362</f>
        <v>0</v>
      </c>
      <c r="AJ362" s="19">
        <v>0</v>
      </c>
      <c r="AK362" s="18">
        <f>IF(J362&gt;1,0,1)</f>
        <v>1</v>
      </c>
      <c r="AL362" s="17">
        <f>I362/G362</f>
        <v>0.10680628272251309</v>
      </c>
    </row>
    <row r="363" spans="1:38">
      <c r="A363" s="18">
        <v>362</v>
      </c>
      <c r="B363" s="18" t="s">
        <v>376</v>
      </c>
      <c r="C363" s="18" t="s">
        <v>375</v>
      </c>
      <c r="D363" s="18" t="s">
        <v>374</v>
      </c>
      <c r="E363" s="18" t="s">
        <v>19</v>
      </c>
      <c r="F363" s="25">
        <v>1.1440840172938995</v>
      </c>
      <c r="G363" s="24">
        <v>45150</v>
      </c>
      <c r="H363" s="23">
        <v>16.043185483742018</v>
      </c>
      <c r="I363" s="24">
        <v>5633</v>
      </c>
      <c r="J363" s="23">
        <f>I363/$I$521*1000</f>
        <v>18.354752098430737</v>
      </c>
      <c r="K363" s="19" t="s">
        <v>371</v>
      </c>
      <c r="L363" s="19" t="s">
        <v>23</v>
      </c>
      <c r="M363" s="21">
        <v>0.9</v>
      </c>
      <c r="N363" s="20">
        <f>$G363*M363</f>
        <v>40635</v>
      </c>
      <c r="O363" s="20">
        <f>$I363*M363</f>
        <v>5069.7</v>
      </c>
      <c r="P363" s="22" t="s">
        <v>36</v>
      </c>
      <c r="Q363" s="21">
        <v>0.1</v>
      </c>
      <c r="R363" s="20">
        <f>$G363*Q363</f>
        <v>4515</v>
      </c>
      <c r="S363" s="20">
        <f>$I363*Q363</f>
        <v>563.30000000000007</v>
      </c>
      <c r="T363" s="22"/>
      <c r="U363" s="21">
        <v>0</v>
      </c>
      <c r="V363" s="20">
        <f>$G363*U363</f>
        <v>0</v>
      </c>
      <c r="W363" s="20">
        <f>$I363*U363</f>
        <v>0</v>
      </c>
      <c r="X363" s="19" t="s">
        <v>22</v>
      </c>
      <c r="Y363" s="21">
        <v>0.9</v>
      </c>
      <c r="Z363" s="20">
        <f>$G363*Y363</f>
        <v>40635</v>
      </c>
      <c r="AA363" s="20">
        <f>$I363*Y363</f>
        <v>5069.7</v>
      </c>
      <c r="AB363" s="19" t="s">
        <v>35</v>
      </c>
      <c r="AC363" s="21">
        <v>0.1</v>
      </c>
      <c r="AD363" s="20">
        <f>$G363*AC363</f>
        <v>4515</v>
      </c>
      <c r="AE363" s="20">
        <f>$I363*AC363</f>
        <v>563.30000000000007</v>
      </c>
      <c r="AF363" s="19"/>
      <c r="AG363" s="21">
        <v>0</v>
      </c>
      <c r="AH363" s="20">
        <f>$G363*AG363</f>
        <v>0</v>
      </c>
      <c r="AI363" s="20">
        <f>$I363*AG363</f>
        <v>0</v>
      </c>
      <c r="AJ363" s="19">
        <v>0</v>
      </c>
      <c r="AK363" s="18">
        <f>IF(J363&gt;1,0,1)</f>
        <v>0</v>
      </c>
      <c r="AL363" s="17">
        <f>I363/G363</f>
        <v>0.12476190476190477</v>
      </c>
    </row>
    <row r="364" spans="1:38">
      <c r="A364" s="18">
        <v>363</v>
      </c>
      <c r="B364" s="18" t="s">
        <v>373</v>
      </c>
      <c r="C364" s="18" t="s">
        <v>372</v>
      </c>
      <c r="D364" s="18" t="s">
        <v>19</v>
      </c>
      <c r="E364" s="18" t="s">
        <v>19</v>
      </c>
      <c r="F364" s="25">
        <v>1.2520116073312864</v>
      </c>
      <c r="G364" s="24">
        <v>542</v>
      </c>
      <c r="H364" s="23">
        <v>0.19258929196430064</v>
      </c>
      <c r="I364" s="24">
        <v>74</v>
      </c>
      <c r="J364" s="23">
        <f>I364/$I$521*1000</f>
        <v>0.2411240289870184</v>
      </c>
      <c r="K364" s="19" t="s">
        <v>371</v>
      </c>
      <c r="L364" s="19" t="s">
        <v>23</v>
      </c>
      <c r="M364" s="21">
        <v>1</v>
      </c>
      <c r="N364" s="20">
        <f>$G364*M364</f>
        <v>542</v>
      </c>
      <c r="O364" s="20">
        <f>$I364*M364</f>
        <v>74</v>
      </c>
      <c r="P364" s="22"/>
      <c r="Q364" s="21">
        <v>0</v>
      </c>
      <c r="R364" s="20">
        <f>$G364*Q364</f>
        <v>0</v>
      </c>
      <c r="S364" s="20">
        <f>$I364*Q364</f>
        <v>0</v>
      </c>
      <c r="T364" s="22"/>
      <c r="U364" s="21">
        <v>0</v>
      </c>
      <c r="V364" s="20">
        <f>$G364*U364</f>
        <v>0</v>
      </c>
      <c r="W364" s="20">
        <f>$I364*U364</f>
        <v>0</v>
      </c>
      <c r="X364" s="19" t="s">
        <v>22</v>
      </c>
      <c r="Y364" s="21">
        <v>1</v>
      </c>
      <c r="Z364" s="20">
        <f>$G364*Y364</f>
        <v>542</v>
      </c>
      <c r="AA364" s="20">
        <f>$I364*Y364</f>
        <v>74</v>
      </c>
      <c r="AB364" s="19"/>
      <c r="AC364" s="21">
        <v>0</v>
      </c>
      <c r="AD364" s="20">
        <f>$G364*AC364</f>
        <v>0</v>
      </c>
      <c r="AE364" s="20">
        <f>$I364*AC364</f>
        <v>0</v>
      </c>
      <c r="AF364" s="19"/>
      <c r="AG364" s="21">
        <v>0</v>
      </c>
      <c r="AH364" s="20">
        <f>$G364*AG364</f>
        <v>0</v>
      </c>
      <c r="AI364" s="20">
        <f>$I364*AG364</f>
        <v>0</v>
      </c>
      <c r="AJ364" s="19">
        <v>0</v>
      </c>
      <c r="AK364" s="18">
        <f>IF(J364&gt;1,0,1)</f>
        <v>1</v>
      </c>
      <c r="AL364" s="17">
        <f>I364/G364</f>
        <v>0.13653136531365315</v>
      </c>
    </row>
    <row r="365" spans="1:38">
      <c r="A365" s="18">
        <v>364</v>
      </c>
      <c r="B365" s="18" t="s">
        <v>370</v>
      </c>
      <c r="C365" s="18" t="s">
        <v>369</v>
      </c>
      <c r="D365" s="18" t="s">
        <v>19</v>
      </c>
      <c r="E365" s="18" t="s">
        <v>19</v>
      </c>
      <c r="F365" s="25">
        <v>1.6096520707825897</v>
      </c>
      <c r="G365" s="24">
        <v>2256</v>
      </c>
      <c r="H365" s="23">
        <v>0.80162627799162767</v>
      </c>
      <c r="I365" s="24">
        <v>396</v>
      </c>
      <c r="J365" s="23">
        <f>I365/$I$521*1000</f>
        <v>1.2903393983629634</v>
      </c>
      <c r="K365" s="19" t="s">
        <v>163</v>
      </c>
      <c r="L365" s="19" t="s">
        <v>23</v>
      </c>
      <c r="M365" s="21">
        <v>1</v>
      </c>
      <c r="N365" s="20">
        <f>$G365*M365</f>
        <v>2256</v>
      </c>
      <c r="O365" s="20">
        <f>$I365*M365</f>
        <v>396</v>
      </c>
      <c r="P365" s="22"/>
      <c r="Q365" s="21">
        <v>0</v>
      </c>
      <c r="R365" s="20">
        <f>$G365*Q365</f>
        <v>0</v>
      </c>
      <c r="S365" s="20">
        <f>$I365*Q365</f>
        <v>0</v>
      </c>
      <c r="T365" s="22"/>
      <c r="U365" s="21">
        <v>0</v>
      </c>
      <c r="V365" s="20">
        <f>$G365*U365</f>
        <v>0</v>
      </c>
      <c r="W365" s="20">
        <f>$I365*U365</f>
        <v>0</v>
      </c>
      <c r="X365" s="19" t="s">
        <v>22</v>
      </c>
      <c r="Y365" s="21">
        <v>1</v>
      </c>
      <c r="Z365" s="20">
        <f>$G365*Y365</f>
        <v>2256</v>
      </c>
      <c r="AA365" s="20">
        <f>$I365*Y365</f>
        <v>396</v>
      </c>
      <c r="AB365" s="19"/>
      <c r="AC365" s="21">
        <v>0</v>
      </c>
      <c r="AD365" s="20">
        <f>$G365*AC365</f>
        <v>0</v>
      </c>
      <c r="AE365" s="20">
        <f>$I365*AC365</f>
        <v>0</v>
      </c>
      <c r="AF365" s="19"/>
      <c r="AG365" s="21">
        <v>0</v>
      </c>
      <c r="AH365" s="20">
        <f>$G365*AG365</f>
        <v>0</v>
      </c>
      <c r="AI365" s="20">
        <f>$I365*AG365</f>
        <v>0</v>
      </c>
      <c r="AJ365" s="19">
        <v>0</v>
      </c>
      <c r="AK365" s="18">
        <f>IF(J365&gt;1,0,1)</f>
        <v>0</v>
      </c>
      <c r="AL365" s="17">
        <f>I365/G365</f>
        <v>0.17553191489361702</v>
      </c>
    </row>
    <row r="366" spans="1:38">
      <c r="A366" s="18">
        <v>365</v>
      </c>
      <c r="B366" s="18" t="s">
        <v>368</v>
      </c>
      <c r="C366" s="18" t="s">
        <v>367</v>
      </c>
      <c r="D366" s="18" t="s">
        <v>19</v>
      </c>
      <c r="E366" s="18" t="s">
        <v>19</v>
      </c>
      <c r="F366" s="25">
        <v>0.7641782558260779</v>
      </c>
      <c r="G366" s="24">
        <v>84</v>
      </c>
      <c r="H366" s="23">
        <v>2.9847786946496774E-2</v>
      </c>
      <c r="I366" s="24">
        <v>7</v>
      </c>
      <c r="J366" s="23">
        <f>I366/$I$521*1000</f>
        <v>2.2809029769042279E-2</v>
      </c>
      <c r="K366" s="19" t="s">
        <v>366</v>
      </c>
      <c r="L366" s="19" t="s">
        <v>23</v>
      </c>
      <c r="M366" s="21">
        <v>1</v>
      </c>
      <c r="N366" s="20">
        <f>$G366*M366</f>
        <v>84</v>
      </c>
      <c r="O366" s="20">
        <f>$I366*M366</f>
        <v>7</v>
      </c>
      <c r="P366" s="22"/>
      <c r="Q366" s="21">
        <v>0</v>
      </c>
      <c r="R366" s="20">
        <f>$G366*Q366</f>
        <v>0</v>
      </c>
      <c r="S366" s="20">
        <f>$I366*Q366</f>
        <v>0</v>
      </c>
      <c r="T366" s="22"/>
      <c r="U366" s="21">
        <v>0</v>
      </c>
      <c r="V366" s="20">
        <f>$G366*U366</f>
        <v>0</v>
      </c>
      <c r="W366" s="20">
        <f>$I366*U366</f>
        <v>0</v>
      </c>
      <c r="X366" s="19" t="s">
        <v>22</v>
      </c>
      <c r="Y366" s="21">
        <v>1</v>
      </c>
      <c r="Z366" s="20">
        <f>$G366*Y366</f>
        <v>84</v>
      </c>
      <c r="AA366" s="20">
        <f>$I366*Y366</f>
        <v>7</v>
      </c>
      <c r="AB366" s="19"/>
      <c r="AC366" s="21">
        <v>0</v>
      </c>
      <c r="AD366" s="20">
        <f>$G366*AC366</f>
        <v>0</v>
      </c>
      <c r="AE366" s="20">
        <f>$I366*AC366</f>
        <v>0</v>
      </c>
      <c r="AF366" s="19"/>
      <c r="AG366" s="21">
        <v>0</v>
      </c>
      <c r="AH366" s="20">
        <f>$G366*AG366</f>
        <v>0</v>
      </c>
      <c r="AI366" s="20">
        <f>$I366*AG366</f>
        <v>0</v>
      </c>
      <c r="AJ366" s="19">
        <v>0</v>
      </c>
      <c r="AK366" s="18">
        <f>IF(J366&gt;1,0,1)</f>
        <v>1</v>
      </c>
      <c r="AL366" s="17">
        <f>I366/G366</f>
        <v>8.3333333333333329E-2</v>
      </c>
    </row>
    <row r="367" spans="1:38">
      <c r="A367" s="18">
        <v>366</v>
      </c>
      <c r="B367" s="18" t="s">
        <v>365</v>
      </c>
      <c r="C367" s="18" t="s">
        <v>364</v>
      </c>
      <c r="D367" s="18" t="s">
        <v>19</v>
      </c>
      <c r="E367" s="18" t="s">
        <v>19</v>
      </c>
      <c r="F367" s="25">
        <v>0.86886020867896518</v>
      </c>
      <c r="G367" s="24">
        <v>1752</v>
      </c>
      <c r="H367" s="23">
        <v>0.62253955631264701</v>
      </c>
      <c r="I367" s="24">
        <v>166</v>
      </c>
      <c r="J367" s="23">
        <f>I367/$I$521*1000</f>
        <v>0.540899848808717</v>
      </c>
      <c r="K367" s="19" t="s">
        <v>163</v>
      </c>
      <c r="L367" s="19" t="s">
        <v>23</v>
      </c>
      <c r="M367" s="21">
        <v>1</v>
      </c>
      <c r="N367" s="20">
        <f>$G367*M367</f>
        <v>1752</v>
      </c>
      <c r="O367" s="20">
        <f>$I367*M367</f>
        <v>166</v>
      </c>
      <c r="P367" s="22"/>
      <c r="Q367" s="21">
        <v>0</v>
      </c>
      <c r="R367" s="20">
        <f>$G367*Q367</f>
        <v>0</v>
      </c>
      <c r="S367" s="20">
        <f>$I367*Q367</f>
        <v>0</v>
      </c>
      <c r="T367" s="22"/>
      <c r="U367" s="21">
        <v>0</v>
      </c>
      <c r="V367" s="20">
        <f>$G367*U367</f>
        <v>0</v>
      </c>
      <c r="W367" s="20">
        <f>$I367*U367</f>
        <v>0</v>
      </c>
      <c r="X367" s="19" t="s">
        <v>22</v>
      </c>
      <c r="Y367" s="21">
        <v>1</v>
      </c>
      <c r="Z367" s="20">
        <f>$G367*Y367</f>
        <v>1752</v>
      </c>
      <c r="AA367" s="20">
        <f>$I367*Y367</f>
        <v>166</v>
      </c>
      <c r="AB367" s="19"/>
      <c r="AC367" s="21">
        <v>0</v>
      </c>
      <c r="AD367" s="20">
        <f>$G367*AC367</f>
        <v>0</v>
      </c>
      <c r="AE367" s="20">
        <f>$I367*AC367</f>
        <v>0</v>
      </c>
      <c r="AF367" s="19"/>
      <c r="AG367" s="21">
        <v>0</v>
      </c>
      <c r="AH367" s="20">
        <f>$G367*AG367</f>
        <v>0</v>
      </c>
      <c r="AI367" s="20">
        <f>$I367*AG367</f>
        <v>0</v>
      </c>
      <c r="AJ367" s="19">
        <v>0</v>
      </c>
      <c r="AK367" s="18">
        <f>IF(J367&gt;1,0,1)</f>
        <v>1</v>
      </c>
      <c r="AL367" s="17">
        <f>I367/G367</f>
        <v>9.4748858447488579E-2</v>
      </c>
    </row>
    <row r="368" spans="1:38">
      <c r="A368" s="18">
        <v>367</v>
      </c>
      <c r="B368" s="18" t="s">
        <v>363</v>
      </c>
      <c r="C368" s="18" t="s">
        <v>362</v>
      </c>
      <c r="D368" s="18" t="s">
        <v>19</v>
      </c>
      <c r="E368" s="18" t="s">
        <v>19</v>
      </c>
      <c r="F368" s="25">
        <v>2.7232026774610198</v>
      </c>
      <c r="G368" s="24">
        <v>17524</v>
      </c>
      <c r="H368" s="23">
        <v>6.2268168863143991</v>
      </c>
      <c r="I368" s="24">
        <v>5204</v>
      </c>
      <c r="J368" s="23">
        <f>I368/$I$521*1000</f>
        <v>16.956884416870864</v>
      </c>
      <c r="K368" s="19" t="s">
        <v>18</v>
      </c>
      <c r="L368" s="19" t="s">
        <v>36</v>
      </c>
      <c r="M368" s="21">
        <v>1</v>
      </c>
      <c r="N368" s="20">
        <f>$G368*M368</f>
        <v>17524</v>
      </c>
      <c r="O368" s="20">
        <f>$I368*M368</f>
        <v>5204</v>
      </c>
      <c r="P368" s="22"/>
      <c r="Q368" s="21">
        <v>0</v>
      </c>
      <c r="R368" s="20">
        <f>$G368*Q368</f>
        <v>0</v>
      </c>
      <c r="S368" s="20">
        <f>$I368*Q368</f>
        <v>0</v>
      </c>
      <c r="T368" s="22"/>
      <c r="U368" s="21">
        <v>0</v>
      </c>
      <c r="V368" s="20">
        <f>$G368*U368</f>
        <v>0</v>
      </c>
      <c r="W368" s="20">
        <f>$I368*U368</f>
        <v>0</v>
      </c>
      <c r="X368" s="19" t="s">
        <v>35</v>
      </c>
      <c r="Y368" s="21">
        <v>1</v>
      </c>
      <c r="Z368" s="20">
        <f>$G368*Y368</f>
        <v>17524</v>
      </c>
      <c r="AA368" s="20">
        <f>$I368*Y368</f>
        <v>5204</v>
      </c>
      <c r="AB368" s="19"/>
      <c r="AC368" s="21">
        <v>0</v>
      </c>
      <c r="AD368" s="20">
        <f>$G368*AC368</f>
        <v>0</v>
      </c>
      <c r="AE368" s="20">
        <f>$I368*AC368</f>
        <v>0</v>
      </c>
      <c r="AF368" s="19"/>
      <c r="AG368" s="21">
        <v>0</v>
      </c>
      <c r="AH368" s="20">
        <f>$G368*AG368</f>
        <v>0</v>
      </c>
      <c r="AI368" s="20">
        <f>$I368*AG368</f>
        <v>0</v>
      </c>
      <c r="AJ368" s="19">
        <v>0</v>
      </c>
      <c r="AK368" s="18">
        <f>IF(J368&gt;1,0,1)</f>
        <v>0</v>
      </c>
      <c r="AL368" s="17">
        <f>I368/G368</f>
        <v>0.29696416343300619</v>
      </c>
    </row>
    <row r="369" spans="1:38">
      <c r="A369" s="18">
        <v>368</v>
      </c>
      <c r="B369" s="18" t="s">
        <v>361</v>
      </c>
      <c r="C369" s="18" t="s">
        <v>360</v>
      </c>
      <c r="D369" s="18" t="s">
        <v>19</v>
      </c>
      <c r="E369" s="18" t="s">
        <v>19</v>
      </c>
      <c r="F369" s="25">
        <v>1.1356957477889538</v>
      </c>
      <c r="G369" s="24">
        <v>759</v>
      </c>
      <c r="H369" s="23">
        <v>0.26969607490941727</v>
      </c>
      <c r="I369" s="24">
        <v>94</v>
      </c>
      <c r="J369" s="23">
        <f>I369/$I$521*1000</f>
        <v>0.30629268546999638</v>
      </c>
      <c r="K369" s="19" t="s">
        <v>18</v>
      </c>
      <c r="L369" s="19" t="s">
        <v>36</v>
      </c>
      <c r="M369" s="21">
        <v>1</v>
      </c>
      <c r="N369" s="20">
        <f>$G369*M369</f>
        <v>759</v>
      </c>
      <c r="O369" s="20">
        <f>$I369*M369</f>
        <v>94</v>
      </c>
      <c r="P369" s="22"/>
      <c r="Q369" s="21">
        <v>0</v>
      </c>
      <c r="R369" s="20">
        <f>$G369*Q369</f>
        <v>0</v>
      </c>
      <c r="S369" s="20">
        <f>$I369*Q369</f>
        <v>0</v>
      </c>
      <c r="T369" s="22"/>
      <c r="U369" s="21">
        <v>0</v>
      </c>
      <c r="V369" s="20">
        <f>$G369*U369</f>
        <v>0</v>
      </c>
      <c r="W369" s="20">
        <f>$I369*U369</f>
        <v>0</v>
      </c>
      <c r="X369" s="19" t="s">
        <v>35</v>
      </c>
      <c r="Y369" s="21">
        <v>1</v>
      </c>
      <c r="Z369" s="20">
        <f>$G369*Y369</f>
        <v>759</v>
      </c>
      <c r="AA369" s="20">
        <f>$I369*Y369</f>
        <v>94</v>
      </c>
      <c r="AB369" s="19"/>
      <c r="AC369" s="21">
        <v>0</v>
      </c>
      <c r="AD369" s="20">
        <f>$G369*AC369</f>
        <v>0</v>
      </c>
      <c r="AE369" s="20">
        <f>$I369*AC369</f>
        <v>0</v>
      </c>
      <c r="AF369" s="19"/>
      <c r="AG369" s="21">
        <v>0</v>
      </c>
      <c r="AH369" s="20">
        <f>$G369*AG369</f>
        <v>0</v>
      </c>
      <c r="AI369" s="20">
        <f>$I369*AG369</f>
        <v>0</v>
      </c>
      <c r="AJ369" s="19">
        <v>0</v>
      </c>
      <c r="AK369" s="18">
        <f>IF(J369&gt;1,0,1)</f>
        <v>1</v>
      </c>
      <c r="AL369" s="17">
        <f>I369/G369</f>
        <v>0.12384716732542819</v>
      </c>
    </row>
    <row r="370" spans="1:38">
      <c r="A370" s="18">
        <v>369</v>
      </c>
      <c r="B370" s="18" t="s">
        <v>359</v>
      </c>
      <c r="C370" s="18" t="s">
        <v>358</v>
      </c>
      <c r="D370" s="18" t="s">
        <v>357</v>
      </c>
      <c r="E370" s="18" t="s">
        <v>19</v>
      </c>
      <c r="F370" s="25">
        <v>1.0015161406169526</v>
      </c>
      <c r="G370" s="24">
        <v>41487</v>
      </c>
      <c r="H370" s="23">
        <v>14.741608774396568</v>
      </c>
      <c r="I370" s="24">
        <v>4531</v>
      </c>
      <c r="J370" s="23">
        <f>I370/$I$521*1000</f>
        <v>14.763959126218653</v>
      </c>
      <c r="K370" s="19" t="s">
        <v>347</v>
      </c>
      <c r="L370" s="19" t="s">
        <v>23</v>
      </c>
      <c r="M370" s="21">
        <v>0.8</v>
      </c>
      <c r="N370" s="20">
        <f>$G370*M370</f>
        <v>33189.599999999999</v>
      </c>
      <c r="O370" s="20">
        <f>$I370*M370</f>
        <v>3624.8</v>
      </c>
      <c r="P370" s="22" t="s">
        <v>36</v>
      </c>
      <c r="Q370" s="21">
        <v>0.2</v>
      </c>
      <c r="R370" s="20">
        <f>$G370*Q370</f>
        <v>8297.4</v>
      </c>
      <c r="S370" s="20">
        <f>$I370*Q370</f>
        <v>906.2</v>
      </c>
      <c r="T370" s="22"/>
      <c r="U370" s="21">
        <v>0</v>
      </c>
      <c r="V370" s="20">
        <f>$G370*U370</f>
        <v>0</v>
      </c>
      <c r="W370" s="20">
        <f>$I370*U370</f>
        <v>0</v>
      </c>
      <c r="X370" s="19" t="s">
        <v>22</v>
      </c>
      <c r="Y370" s="21">
        <v>0.8</v>
      </c>
      <c r="Z370" s="20">
        <f>$G370*Y370</f>
        <v>33189.599999999999</v>
      </c>
      <c r="AA370" s="20">
        <f>$I370*Y370</f>
        <v>3624.8</v>
      </c>
      <c r="AB370" s="19" t="s">
        <v>35</v>
      </c>
      <c r="AC370" s="21">
        <v>0.2</v>
      </c>
      <c r="AD370" s="20">
        <f>$G370*AC370</f>
        <v>8297.4</v>
      </c>
      <c r="AE370" s="20">
        <f>$I370*AC370</f>
        <v>906.2</v>
      </c>
      <c r="AF370" s="19"/>
      <c r="AG370" s="21">
        <v>0</v>
      </c>
      <c r="AH370" s="20">
        <f>$G370*AG370</f>
        <v>0</v>
      </c>
      <c r="AI370" s="20">
        <f>$I370*AG370</f>
        <v>0</v>
      </c>
      <c r="AJ370" s="19">
        <v>0</v>
      </c>
      <c r="AK370" s="18">
        <f>IF(J370&gt;1,0,1)</f>
        <v>0</v>
      </c>
      <c r="AL370" s="17">
        <f>I370/G370</f>
        <v>0.10921493479885265</v>
      </c>
    </row>
    <row r="371" spans="1:38">
      <c r="A371" s="18">
        <v>370</v>
      </c>
      <c r="B371" s="18" t="s">
        <v>356</v>
      </c>
      <c r="C371" s="18" t="s">
        <v>355</v>
      </c>
      <c r="D371" s="18" t="s">
        <v>19</v>
      </c>
      <c r="E371" s="18" t="s">
        <v>19</v>
      </c>
      <c r="F371" s="25">
        <v>1.0404841055957563</v>
      </c>
      <c r="G371" s="24">
        <v>21011</v>
      </c>
      <c r="H371" s="23">
        <v>7.4658553753909969</v>
      </c>
      <c r="I371" s="24">
        <v>2384</v>
      </c>
      <c r="J371" s="23">
        <f>I371/$I$521*1000</f>
        <v>7.7681038527709712</v>
      </c>
      <c r="K371" s="19" t="s">
        <v>347</v>
      </c>
      <c r="L371" s="19" t="s">
        <v>23</v>
      </c>
      <c r="M371" s="21">
        <v>1</v>
      </c>
      <c r="N371" s="20">
        <f>$G371*M371</f>
        <v>21011</v>
      </c>
      <c r="O371" s="20">
        <f>$I371*M371</f>
        <v>2384</v>
      </c>
      <c r="P371" s="22"/>
      <c r="Q371" s="21">
        <v>0</v>
      </c>
      <c r="R371" s="20">
        <f>$G371*Q371</f>
        <v>0</v>
      </c>
      <c r="S371" s="20">
        <f>$I371*Q371</f>
        <v>0</v>
      </c>
      <c r="T371" s="22"/>
      <c r="U371" s="21">
        <v>0</v>
      </c>
      <c r="V371" s="20">
        <f>$G371*U371</f>
        <v>0</v>
      </c>
      <c r="W371" s="20">
        <f>$I371*U371</f>
        <v>0</v>
      </c>
      <c r="X371" s="19" t="s">
        <v>22</v>
      </c>
      <c r="Y371" s="21">
        <v>1</v>
      </c>
      <c r="Z371" s="20">
        <f>$G371*Y371</f>
        <v>21011</v>
      </c>
      <c r="AA371" s="20">
        <f>$I371*Y371</f>
        <v>2384</v>
      </c>
      <c r="AB371" s="19"/>
      <c r="AC371" s="21">
        <v>0</v>
      </c>
      <c r="AD371" s="20">
        <f>$G371*AC371</f>
        <v>0</v>
      </c>
      <c r="AE371" s="20">
        <f>$I371*AC371</f>
        <v>0</v>
      </c>
      <c r="AF371" s="19"/>
      <c r="AG371" s="21">
        <v>0</v>
      </c>
      <c r="AH371" s="20">
        <f>$G371*AG371</f>
        <v>0</v>
      </c>
      <c r="AI371" s="20">
        <f>$I371*AG371</f>
        <v>0</v>
      </c>
      <c r="AJ371" s="19" t="s">
        <v>354</v>
      </c>
      <c r="AK371" s="18">
        <f>IF(J371&gt;1,0,1)</f>
        <v>0</v>
      </c>
      <c r="AL371" s="17">
        <f>I371/G371</f>
        <v>0.11346437580315073</v>
      </c>
    </row>
    <row r="372" spans="1:38">
      <c r="A372" s="18">
        <v>371</v>
      </c>
      <c r="B372" s="18" t="s">
        <v>353</v>
      </c>
      <c r="C372" s="18" t="s">
        <v>352</v>
      </c>
      <c r="D372" s="18" t="s">
        <v>19</v>
      </c>
      <c r="E372" s="18" t="s">
        <v>19</v>
      </c>
      <c r="F372" s="25">
        <v>0.12829641603475789</v>
      </c>
      <c r="G372" s="24">
        <v>1501</v>
      </c>
      <c r="H372" s="23">
        <v>0.53335152627013882</v>
      </c>
      <c r="I372" s="24">
        <v>21</v>
      </c>
      <c r="J372" s="23">
        <f>I372/$I$521*1000</f>
        <v>6.8427089307126834E-2</v>
      </c>
      <c r="K372" s="19" t="s">
        <v>347</v>
      </c>
      <c r="L372" s="19" t="s">
        <v>149</v>
      </c>
      <c r="M372" s="21">
        <v>1</v>
      </c>
      <c r="N372" s="20">
        <f>$G372*M372</f>
        <v>1501</v>
      </c>
      <c r="O372" s="20">
        <f>$I372*M372</f>
        <v>21</v>
      </c>
      <c r="P372" s="22"/>
      <c r="Q372" s="21">
        <v>0</v>
      </c>
      <c r="R372" s="20">
        <f>$G372*Q372</f>
        <v>0</v>
      </c>
      <c r="S372" s="20">
        <f>$I372*Q372</f>
        <v>0</v>
      </c>
      <c r="T372" s="22"/>
      <c r="U372" s="21">
        <v>0</v>
      </c>
      <c r="V372" s="20">
        <f>$G372*U372</f>
        <v>0</v>
      </c>
      <c r="W372" s="20">
        <f>$I372*U372</f>
        <v>0</v>
      </c>
      <c r="X372" s="19" t="s">
        <v>100</v>
      </c>
      <c r="Y372" s="21">
        <v>1</v>
      </c>
      <c r="Z372" s="20">
        <f>$G372*Y372</f>
        <v>1501</v>
      </c>
      <c r="AA372" s="20">
        <f>$I372*Y372</f>
        <v>21</v>
      </c>
      <c r="AB372" s="19"/>
      <c r="AC372" s="21">
        <v>0</v>
      </c>
      <c r="AD372" s="20">
        <f>$G372*AC372</f>
        <v>0</v>
      </c>
      <c r="AE372" s="20">
        <f>$I372*AC372</f>
        <v>0</v>
      </c>
      <c r="AF372" s="19"/>
      <c r="AG372" s="21">
        <v>0</v>
      </c>
      <c r="AH372" s="20">
        <f>$G372*AG372</f>
        <v>0</v>
      </c>
      <c r="AI372" s="20">
        <f>$I372*AG372</f>
        <v>0</v>
      </c>
      <c r="AJ372" s="19">
        <v>0</v>
      </c>
      <c r="AK372" s="18">
        <f>IF(J372&gt;1,0,1)</f>
        <v>1</v>
      </c>
      <c r="AL372" s="17">
        <f>I372/G372</f>
        <v>1.3990672884743505E-2</v>
      </c>
    </row>
    <row r="373" spans="1:38">
      <c r="A373" s="18">
        <v>372</v>
      </c>
      <c r="B373" s="18" t="s">
        <v>351</v>
      </c>
      <c r="C373" s="18" t="s">
        <v>350</v>
      </c>
      <c r="D373" s="18" t="s">
        <v>19</v>
      </c>
      <c r="E373" s="18" t="s">
        <v>19</v>
      </c>
      <c r="F373" s="25">
        <v>0.40798306146101659</v>
      </c>
      <c r="G373" s="24">
        <v>13059</v>
      </c>
      <c r="H373" s="23">
        <v>4.6402648777893027</v>
      </c>
      <c r="I373" s="24">
        <v>581</v>
      </c>
      <c r="J373" s="23">
        <f>I373/$I$521*1000</f>
        <v>1.8931494708305094</v>
      </c>
      <c r="K373" s="19" t="s">
        <v>347</v>
      </c>
      <c r="L373" s="19" t="s">
        <v>149</v>
      </c>
      <c r="M373" s="21">
        <v>1</v>
      </c>
      <c r="N373" s="20">
        <f>$G373*M373</f>
        <v>13059</v>
      </c>
      <c r="O373" s="20">
        <f>$I373*M373</f>
        <v>581</v>
      </c>
      <c r="P373" s="22"/>
      <c r="Q373" s="21">
        <v>0</v>
      </c>
      <c r="R373" s="20">
        <f>$G373*Q373</f>
        <v>0</v>
      </c>
      <c r="S373" s="20">
        <f>$I373*Q373</f>
        <v>0</v>
      </c>
      <c r="T373" s="22"/>
      <c r="U373" s="21">
        <v>0</v>
      </c>
      <c r="V373" s="20">
        <f>$G373*U373</f>
        <v>0</v>
      </c>
      <c r="W373" s="20">
        <f>$I373*U373</f>
        <v>0</v>
      </c>
      <c r="X373" s="19" t="s">
        <v>47</v>
      </c>
      <c r="Y373" s="21">
        <v>1</v>
      </c>
      <c r="Z373" s="20">
        <f>$G373*Y373</f>
        <v>13059</v>
      </c>
      <c r="AA373" s="20">
        <f>$I373*Y373</f>
        <v>581</v>
      </c>
      <c r="AB373" s="19"/>
      <c r="AC373" s="21">
        <v>0</v>
      </c>
      <c r="AD373" s="20">
        <f>$G373*AC373</f>
        <v>0</v>
      </c>
      <c r="AE373" s="20">
        <f>$I373*AC373</f>
        <v>0</v>
      </c>
      <c r="AF373" s="19"/>
      <c r="AG373" s="21">
        <v>0</v>
      </c>
      <c r="AH373" s="20">
        <f>$G373*AG373</f>
        <v>0</v>
      </c>
      <c r="AI373" s="20">
        <f>$I373*AG373</f>
        <v>0</v>
      </c>
      <c r="AJ373" s="19">
        <v>0</v>
      </c>
      <c r="AK373" s="18">
        <f>IF(J373&gt;1,0,1)</f>
        <v>0</v>
      </c>
      <c r="AL373" s="17">
        <f>I373/G373</f>
        <v>4.4490389769507623E-2</v>
      </c>
    </row>
    <row r="374" spans="1:38">
      <c r="A374" s="18">
        <v>373</v>
      </c>
      <c r="B374" s="18" t="s">
        <v>349</v>
      </c>
      <c r="C374" s="18" t="s">
        <v>348</v>
      </c>
      <c r="D374" s="18" t="s">
        <v>19</v>
      </c>
      <c r="E374" s="18" t="s">
        <v>19</v>
      </c>
      <c r="F374" s="25">
        <v>0.20800118205916912</v>
      </c>
      <c r="G374" s="24">
        <v>1014</v>
      </c>
      <c r="H374" s="23">
        <v>0.36030542813985394</v>
      </c>
      <c r="I374" s="24">
        <v>23</v>
      </c>
      <c r="J374" s="23">
        <f>I374/$I$521*1000</f>
        <v>7.4943954955424635E-2</v>
      </c>
      <c r="K374" s="19" t="s">
        <v>347</v>
      </c>
      <c r="L374" s="19" t="s">
        <v>149</v>
      </c>
      <c r="M374" s="21">
        <v>1</v>
      </c>
      <c r="N374" s="20">
        <f>$G374*M374</f>
        <v>1014</v>
      </c>
      <c r="O374" s="20">
        <f>$I374*M374</f>
        <v>23</v>
      </c>
      <c r="P374" s="22"/>
      <c r="Q374" s="21">
        <v>0</v>
      </c>
      <c r="R374" s="20">
        <f>$G374*Q374</f>
        <v>0</v>
      </c>
      <c r="S374" s="20">
        <f>$I374*Q374</f>
        <v>0</v>
      </c>
      <c r="T374" s="22"/>
      <c r="U374" s="21">
        <v>0</v>
      </c>
      <c r="V374" s="20">
        <f>$G374*U374</f>
        <v>0</v>
      </c>
      <c r="W374" s="20">
        <f>$I374*U374</f>
        <v>0</v>
      </c>
      <c r="X374" s="19" t="s">
        <v>100</v>
      </c>
      <c r="Y374" s="21">
        <v>1</v>
      </c>
      <c r="Z374" s="20">
        <f>$G374*Y374</f>
        <v>1014</v>
      </c>
      <c r="AA374" s="20">
        <f>$I374*Y374</f>
        <v>23</v>
      </c>
      <c r="AB374" s="19"/>
      <c r="AC374" s="21">
        <v>0</v>
      </c>
      <c r="AD374" s="20">
        <f>$G374*AC374</f>
        <v>0</v>
      </c>
      <c r="AE374" s="20">
        <f>$I374*AC374</f>
        <v>0</v>
      </c>
      <c r="AF374" s="19"/>
      <c r="AG374" s="21">
        <v>0</v>
      </c>
      <c r="AH374" s="20">
        <f>$G374*AG374</f>
        <v>0</v>
      </c>
      <c r="AI374" s="20">
        <f>$I374*AG374</f>
        <v>0</v>
      </c>
      <c r="AJ374" s="19">
        <v>0</v>
      </c>
      <c r="AK374" s="18">
        <f>IF(J374&gt;1,0,1)</f>
        <v>1</v>
      </c>
      <c r="AL374" s="17">
        <f>I374/G374</f>
        <v>2.2682445759368838E-2</v>
      </c>
    </row>
    <row r="375" spans="1:38">
      <c r="A375" s="18">
        <v>374</v>
      </c>
      <c r="B375" s="18" t="s">
        <v>346</v>
      </c>
      <c r="C375" s="18" t="s">
        <v>19</v>
      </c>
      <c r="D375" s="18" t="s">
        <v>19</v>
      </c>
      <c r="E375" s="18" t="s">
        <v>19</v>
      </c>
      <c r="F375" s="25">
        <v>0</v>
      </c>
      <c r="G375" s="24">
        <v>3301</v>
      </c>
      <c r="H375" s="23">
        <v>1.1729469608379268</v>
      </c>
      <c r="I375" s="24">
        <v>0</v>
      </c>
      <c r="J375" s="23">
        <f>I375/$I$521*1000</f>
        <v>0</v>
      </c>
      <c r="K375" s="19">
        <v>0</v>
      </c>
      <c r="L375" s="19">
        <v>0</v>
      </c>
      <c r="M375" s="21">
        <v>0</v>
      </c>
      <c r="N375" s="20">
        <f>$G375*M375</f>
        <v>0</v>
      </c>
      <c r="O375" s="20">
        <f>$I375*M375</f>
        <v>0</v>
      </c>
      <c r="P375" s="22"/>
      <c r="Q375" s="21">
        <v>0</v>
      </c>
      <c r="R375" s="20">
        <f>$G375*Q375</f>
        <v>0</v>
      </c>
      <c r="S375" s="20">
        <f>$I375*Q375</f>
        <v>0</v>
      </c>
      <c r="T375" s="22"/>
      <c r="U375" s="21">
        <v>0</v>
      </c>
      <c r="V375" s="20">
        <f>$G375*U375</f>
        <v>0</v>
      </c>
      <c r="W375" s="20">
        <f>$I375*U375</f>
        <v>0</v>
      </c>
      <c r="X375" s="19">
        <v>0</v>
      </c>
      <c r="Y375" s="21">
        <v>0</v>
      </c>
      <c r="Z375" s="20">
        <f>$G375*Y375</f>
        <v>0</v>
      </c>
      <c r="AA375" s="20">
        <f>$I375*Y375</f>
        <v>0</v>
      </c>
      <c r="AB375" s="19"/>
      <c r="AC375" s="21">
        <v>0</v>
      </c>
      <c r="AD375" s="20">
        <f>$G375*AC375</f>
        <v>0</v>
      </c>
      <c r="AE375" s="20">
        <f>$I375*AC375</f>
        <v>0</v>
      </c>
      <c r="AF375" s="19"/>
      <c r="AG375" s="21">
        <v>0</v>
      </c>
      <c r="AH375" s="20">
        <f>$G375*AG375</f>
        <v>0</v>
      </c>
      <c r="AI375" s="20">
        <f>$I375*AG375</f>
        <v>0</v>
      </c>
      <c r="AJ375" s="19">
        <v>0</v>
      </c>
      <c r="AK375" s="18">
        <f>IF(J375&gt;1,0,1)</f>
        <v>1</v>
      </c>
      <c r="AL375" s="17">
        <f>I375/G375</f>
        <v>0</v>
      </c>
    </row>
    <row r="376" spans="1:38">
      <c r="A376" s="18">
        <v>375</v>
      </c>
      <c r="B376" s="18" t="s">
        <v>345</v>
      </c>
      <c r="C376" s="18" t="s">
        <v>19</v>
      </c>
      <c r="D376" s="18" t="s">
        <v>19</v>
      </c>
      <c r="E376" s="18" t="s">
        <v>19</v>
      </c>
      <c r="F376" s="25">
        <v>0</v>
      </c>
      <c r="G376" s="24">
        <v>42</v>
      </c>
      <c r="H376" s="23">
        <v>1.4923893473248387E-2</v>
      </c>
      <c r="I376" s="24">
        <v>0</v>
      </c>
      <c r="J376" s="23">
        <f>I376/$I$521*1000</f>
        <v>0</v>
      </c>
      <c r="K376" s="19">
        <v>0</v>
      </c>
      <c r="L376" s="19">
        <v>0</v>
      </c>
      <c r="M376" s="21">
        <v>0</v>
      </c>
      <c r="N376" s="20">
        <f>$G376*M376</f>
        <v>0</v>
      </c>
      <c r="O376" s="20">
        <f>$I376*M376</f>
        <v>0</v>
      </c>
      <c r="P376" s="22"/>
      <c r="Q376" s="21">
        <v>0</v>
      </c>
      <c r="R376" s="20">
        <f>$G376*Q376</f>
        <v>0</v>
      </c>
      <c r="S376" s="20">
        <f>$I376*Q376</f>
        <v>0</v>
      </c>
      <c r="T376" s="22"/>
      <c r="U376" s="21">
        <v>0</v>
      </c>
      <c r="V376" s="20">
        <f>$G376*U376</f>
        <v>0</v>
      </c>
      <c r="W376" s="20">
        <f>$I376*U376</f>
        <v>0</v>
      </c>
      <c r="X376" s="19">
        <v>0</v>
      </c>
      <c r="Y376" s="21">
        <v>0</v>
      </c>
      <c r="Z376" s="20">
        <f>$G376*Y376</f>
        <v>0</v>
      </c>
      <c r="AA376" s="20">
        <f>$I376*Y376</f>
        <v>0</v>
      </c>
      <c r="AB376" s="19"/>
      <c r="AC376" s="21">
        <v>0</v>
      </c>
      <c r="AD376" s="20">
        <f>$G376*AC376</f>
        <v>0</v>
      </c>
      <c r="AE376" s="20">
        <f>$I376*AC376</f>
        <v>0</v>
      </c>
      <c r="AF376" s="19"/>
      <c r="AG376" s="21">
        <v>0</v>
      </c>
      <c r="AH376" s="20">
        <f>$G376*AG376</f>
        <v>0</v>
      </c>
      <c r="AI376" s="20">
        <f>$I376*AG376</f>
        <v>0</v>
      </c>
      <c r="AJ376" s="19">
        <v>0</v>
      </c>
      <c r="AK376" s="18">
        <f>IF(J376&gt;1,0,1)</f>
        <v>1</v>
      </c>
      <c r="AL376" s="17">
        <f>I376/G376</f>
        <v>0</v>
      </c>
    </row>
    <row r="377" spans="1:38">
      <c r="A377" s="18">
        <v>376</v>
      </c>
      <c r="B377" s="18" t="s">
        <v>344</v>
      </c>
      <c r="C377" s="18" t="s">
        <v>19</v>
      </c>
      <c r="D377" s="18" t="s">
        <v>19</v>
      </c>
      <c r="E377" s="18" t="s">
        <v>19</v>
      </c>
      <c r="F377" s="25">
        <v>0</v>
      </c>
      <c r="G377" s="24">
        <v>6</v>
      </c>
      <c r="H377" s="23">
        <v>2.131984781892627E-3</v>
      </c>
      <c r="I377" s="24">
        <v>0</v>
      </c>
      <c r="J377" s="23">
        <f>I377/$I$521*1000</f>
        <v>0</v>
      </c>
      <c r="K377" s="19">
        <v>0</v>
      </c>
      <c r="L377" s="19">
        <v>0</v>
      </c>
      <c r="M377" s="21">
        <v>0</v>
      </c>
      <c r="N377" s="20">
        <f>$G377*M377</f>
        <v>0</v>
      </c>
      <c r="O377" s="20">
        <f>$I377*M377</f>
        <v>0</v>
      </c>
      <c r="P377" s="22"/>
      <c r="Q377" s="21">
        <v>0</v>
      </c>
      <c r="R377" s="20">
        <f>$G377*Q377</f>
        <v>0</v>
      </c>
      <c r="S377" s="20">
        <f>$I377*Q377</f>
        <v>0</v>
      </c>
      <c r="T377" s="22"/>
      <c r="U377" s="21">
        <v>0</v>
      </c>
      <c r="V377" s="20">
        <f>$G377*U377</f>
        <v>0</v>
      </c>
      <c r="W377" s="20">
        <f>$I377*U377</f>
        <v>0</v>
      </c>
      <c r="X377" s="19">
        <v>0</v>
      </c>
      <c r="Y377" s="21">
        <v>0</v>
      </c>
      <c r="Z377" s="20">
        <f>$G377*Y377</f>
        <v>0</v>
      </c>
      <c r="AA377" s="20">
        <f>$I377*Y377</f>
        <v>0</v>
      </c>
      <c r="AB377" s="19"/>
      <c r="AC377" s="21">
        <v>0</v>
      </c>
      <c r="AD377" s="20">
        <f>$G377*AC377</f>
        <v>0</v>
      </c>
      <c r="AE377" s="20">
        <f>$I377*AC377</f>
        <v>0</v>
      </c>
      <c r="AF377" s="19"/>
      <c r="AG377" s="21">
        <v>0</v>
      </c>
      <c r="AH377" s="20">
        <f>$G377*AG377</f>
        <v>0</v>
      </c>
      <c r="AI377" s="20">
        <f>$I377*AG377</f>
        <v>0</v>
      </c>
      <c r="AJ377" s="19">
        <v>0</v>
      </c>
      <c r="AK377" s="18">
        <f>IF(J377&gt;1,0,1)</f>
        <v>1</v>
      </c>
      <c r="AL377" s="17">
        <f>I377/G377</f>
        <v>0</v>
      </c>
    </row>
    <row r="378" spans="1:38">
      <c r="A378" s="18">
        <v>377</v>
      </c>
      <c r="B378" s="18" t="s">
        <v>343</v>
      </c>
      <c r="C378" s="18" t="s">
        <v>342</v>
      </c>
      <c r="D378" s="18" t="s">
        <v>19</v>
      </c>
      <c r="E378" s="18" t="s">
        <v>19</v>
      </c>
      <c r="F378" s="25">
        <v>0.88048915321605259</v>
      </c>
      <c r="G378" s="24">
        <v>26839</v>
      </c>
      <c r="H378" s="23">
        <v>9.5367232602027023</v>
      </c>
      <c r="I378" s="24">
        <v>2577</v>
      </c>
      <c r="J378" s="23">
        <f>I378/$I$521*1000</f>
        <v>8.3969813878317083</v>
      </c>
      <c r="K378" s="19" t="s">
        <v>18</v>
      </c>
      <c r="L378" s="19" t="s">
        <v>23</v>
      </c>
      <c r="M378" s="21">
        <v>1</v>
      </c>
      <c r="N378" s="20">
        <f>$G378*M378</f>
        <v>26839</v>
      </c>
      <c r="O378" s="20">
        <f>$I378*M378</f>
        <v>2577</v>
      </c>
      <c r="P378" s="22"/>
      <c r="Q378" s="21">
        <v>0</v>
      </c>
      <c r="R378" s="20">
        <f>$G378*Q378</f>
        <v>0</v>
      </c>
      <c r="S378" s="20">
        <f>$I378*Q378</f>
        <v>0</v>
      </c>
      <c r="T378" s="22"/>
      <c r="U378" s="21">
        <v>0</v>
      </c>
      <c r="V378" s="20">
        <f>$G378*U378</f>
        <v>0</v>
      </c>
      <c r="W378" s="20">
        <f>$I378*U378</f>
        <v>0</v>
      </c>
      <c r="X378" s="19" t="s">
        <v>22</v>
      </c>
      <c r="Y378" s="21">
        <v>1</v>
      </c>
      <c r="Z378" s="20">
        <f>$G378*Y378</f>
        <v>26839</v>
      </c>
      <c r="AA378" s="20">
        <f>$I378*Y378</f>
        <v>2577</v>
      </c>
      <c r="AB378" s="19"/>
      <c r="AC378" s="21">
        <v>0</v>
      </c>
      <c r="AD378" s="20">
        <f>$G378*AC378</f>
        <v>0</v>
      </c>
      <c r="AE378" s="20">
        <f>$I378*AC378</f>
        <v>0</v>
      </c>
      <c r="AF378" s="19"/>
      <c r="AG378" s="21">
        <v>0</v>
      </c>
      <c r="AH378" s="20">
        <f>$G378*AG378</f>
        <v>0</v>
      </c>
      <c r="AI378" s="20">
        <f>$I378*AG378</f>
        <v>0</v>
      </c>
      <c r="AJ378" s="19">
        <v>0</v>
      </c>
      <c r="AK378" s="18">
        <f>IF(J378&gt;1,0,1)</f>
        <v>0</v>
      </c>
      <c r="AL378" s="17">
        <f>I378/G378</f>
        <v>9.6016990200827157E-2</v>
      </c>
    </row>
    <row r="379" spans="1:38">
      <c r="A379" s="18">
        <v>378</v>
      </c>
      <c r="B379" s="18" t="s">
        <v>341</v>
      </c>
      <c r="C379" s="18" t="s">
        <v>340</v>
      </c>
      <c r="D379" s="18" t="s">
        <v>339</v>
      </c>
      <c r="E379" s="18" t="s">
        <v>19</v>
      </c>
      <c r="F379" s="25">
        <v>1.5991578823478458</v>
      </c>
      <c r="G379" s="24">
        <v>8980</v>
      </c>
      <c r="H379" s="23">
        <v>3.1908705568992981</v>
      </c>
      <c r="I379" s="24">
        <v>1566</v>
      </c>
      <c r="J379" s="23">
        <f>I379/$I$521*1000</f>
        <v>5.102705802617173</v>
      </c>
      <c r="K379" s="19" t="s">
        <v>275</v>
      </c>
      <c r="L379" s="19" t="s">
        <v>23</v>
      </c>
      <c r="M379" s="21">
        <v>0.7</v>
      </c>
      <c r="N379" s="20">
        <f>$G379*M379</f>
        <v>6286</v>
      </c>
      <c r="O379" s="20">
        <f>$I379*M379</f>
        <v>1096.1999999999998</v>
      </c>
      <c r="P379" s="22" t="s">
        <v>36</v>
      </c>
      <c r="Q379" s="21">
        <v>0.3</v>
      </c>
      <c r="R379" s="20">
        <f>$G379*Q379</f>
        <v>2694</v>
      </c>
      <c r="S379" s="20">
        <f>$I379*Q379</f>
        <v>469.79999999999995</v>
      </c>
      <c r="T379" s="22"/>
      <c r="U379" s="21">
        <v>0</v>
      </c>
      <c r="V379" s="20">
        <f>$G379*U379</f>
        <v>0</v>
      </c>
      <c r="W379" s="20">
        <f>$I379*U379</f>
        <v>0</v>
      </c>
      <c r="X379" s="19" t="s">
        <v>22</v>
      </c>
      <c r="Y379" s="21">
        <v>0.7</v>
      </c>
      <c r="Z379" s="20">
        <f>$G379*Y379</f>
        <v>6286</v>
      </c>
      <c r="AA379" s="20">
        <f>$I379*Y379</f>
        <v>1096.1999999999998</v>
      </c>
      <c r="AB379" s="19" t="s">
        <v>35</v>
      </c>
      <c r="AC379" s="21">
        <v>0.3</v>
      </c>
      <c r="AD379" s="20">
        <f>$G379*AC379</f>
        <v>2694</v>
      </c>
      <c r="AE379" s="20">
        <f>$I379*AC379</f>
        <v>469.79999999999995</v>
      </c>
      <c r="AF379" s="19"/>
      <c r="AG379" s="21">
        <v>0</v>
      </c>
      <c r="AH379" s="20">
        <f>$G379*AG379</f>
        <v>0</v>
      </c>
      <c r="AI379" s="20">
        <f>$I379*AG379</f>
        <v>0</v>
      </c>
      <c r="AJ379" s="19">
        <v>0</v>
      </c>
      <c r="AK379" s="18">
        <f>IF(J379&gt;1,0,1)</f>
        <v>0</v>
      </c>
      <c r="AL379" s="17">
        <f>I379/G379</f>
        <v>0.17438752783964365</v>
      </c>
    </row>
    <row r="380" spans="1:38">
      <c r="A380" s="18">
        <v>379</v>
      </c>
      <c r="B380" s="18" t="s">
        <v>338</v>
      </c>
      <c r="C380" s="18" t="s">
        <v>337</v>
      </c>
      <c r="D380" s="18" t="s">
        <v>336</v>
      </c>
      <c r="E380" s="18" t="s">
        <v>335</v>
      </c>
      <c r="F380" s="25">
        <v>0.92230098268823246</v>
      </c>
      <c r="G380" s="24">
        <v>4683</v>
      </c>
      <c r="H380" s="23">
        <v>1.6640141222671954</v>
      </c>
      <c r="I380" s="24">
        <v>471</v>
      </c>
      <c r="J380" s="23">
        <f>I380/$I$521*1000</f>
        <v>1.5347218601741306</v>
      </c>
      <c r="K380" s="19" t="s">
        <v>275</v>
      </c>
      <c r="L380" s="19" t="s">
        <v>149</v>
      </c>
      <c r="M380" s="21">
        <v>0.4</v>
      </c>
      <c r="N380" s="20">
        <f>$G380*M380</f>
        <v>1873.2</v>
      </c>
      <c r="O380" s="20">
        <f>$I380*M380</f>
        <v>188.4</v>
      </c>
      <c r="P380" s="22" t="s">
        <v>23</v>
      </c>
      <c r="Q380" s="21">
        <v>0.3</v>
      </c>
      <c r="R380" s="20">
        <f>$G380*Q380</f>
        <v>1404.8999999999999</v>
      </c>
      <c r="S380" s="20">
        <f>$I380*Q380</f>
        <v>141.29999999999998</v>
      </c>
      <c r="T380" s="22" t="s">
        <v>36</v>
      </c>
      <c r="U380" s="21">
        <v>0.3</v>
      </c>
      <c r="V380" s="20">
        <f>$G380*U380</f>
        <v>1404.8999999999999</v>
      </c>
      <c r="W380" s="20">
        <f>$I380*U380</f>
        <v>141.29999999999998</v>
      </c>
      <c r="X380" s="19" t="s">
        <v>47</v>
      </c>
      <c r="Y380" s="21">
        <v>0.4</v>
      </c>
      <c r="Z380" s="20">
        <f>$G380*Y380</f>
        <v>1873.2</v>
      </c>
      <c r="AA380" s="20">
        <f>$I380*Y380</f>
        <v>188.4</v>
      </c>
      <c r="AB380" s="19" t="s">
        <v>22</v>
      </c>
      <c r="AC380" s="21">
        <v>0.3</v>
      </c>
      <c r="AD380" s="20">
        <f>$G380*AC380</f>
        <v>1404.8999999999999</v>
      </c>
      <c r="AE380" s="20">
        <f>$I380*AC380</f>
        <v>141.29999999999998</v>
      </c>
      <c r="AF380" s="19" t="s">
        <v>35</v>
      </c>
      <c r="AG380" s="21">
        <v>0.3</v>
      </c>
      <c r="AH380" s="20">
        <f>$G380*AG380</f>
        <v>1404.8999999999999</v>
      </c>
      <c r="AI380" s="20">
        <f>$I380*AG380</f>
        <v>141.29999999999998</v>
      </c>
      <c r="AJ380" s="19">
        <v>0</v>
      </c>
      <c r="AK380" s="18">
        <f>IF(J380&gt;1,0,1)</f>
        <v>0</v>
      </c>
      <c r="AL380" s="17">
        <f>I380/G380</f>
        <v>0.10057655349135169</v>
      </c>
    </row>
    <row r="381" spans="1:38">
      <c r="A381" s="18">
        <v>380</v>
      </c>
      <c r="B381" s="18" t="s">
        <v>334</v>
      </c>
      <c r="C381" s="18" t="s">
        <v>333</v>
      </c>
      <c r="D381" s="18" t="s">
        <v>332</v>
      </c>
      <c r="E381" s="18" t="s">
        <v>331</v>
      </c>
      <c r="F381" s="25">
        <v>1.169807579325755</v>
      </c>
      <c r="G381" s="24">
        <v>64617</v>
      </c>
      <c r="H381" s="23">
        <v>22.960410108592644</v>
      </c>
      <c r="I381" s="24">
        <v>8243</v>
      </c>
      <c r="J381" s="23">
        <f>I381/$I$521*1000</f>
        <v>26.859261769459359</v>
      </c>
      <c r="K381" s="19" t="s">
        <v>275</v>
      </c>
      <c r="L381" s="19" t="s">
        <v>274</v>
      </c>
      <c r="M381" s="21">
        <v>0.5</v>
      </c>
      <c r="N381" s="20">
        <f>$G381*M381</f>
        <v>32308.5</v>
      </c>
      <c r="O381" s="20">
        <f>$I381*M381</f>
        <v>4121.5</v>
      </c>
      <c r="P381" s="22" t="s">
        <v>149</v>
      </c>
      <c r="Q381" s="21">
        <v>0.25</v>
      </c>
      <c r="R381" s="20">
        <f>$G381*Q381</f>
        <v>16154.25</v>
      </c>
      <c r="S381" s="20">
        <f>$I381*Q381</f>
        <v>2060.75</v>
      </c>
      <c r="T381" s="22" t="s">
        <v>208</v>
      </c>
      <c r="U381" s="21">
        <v>0.25</v>
      </c>
      <c r="V381" s="20">
        <f>$G381*U381</f>
        <v>16154.25</v>
      </c>
      <c r="W381" s="20">
        <f>$I381*U381</f>
        <v>2060.75</v>
      </c>
      <c r="X381" s="19" t="s">
        <v>95</v>
      </c>
      <c r="Y381" s="21">
        <v>0.75</v>
      </c>
      <c r="Z381" s="20">
        <f>$G381*Y381</f>
        <v>48462.75</v>
      </c>
      <c r="AA381" s="20">
        <f>$I381*Y381</f>
        <v>6182.25</v>
      </c>
      <c r="AB381" s="19" t="s">
        <v>47</v>
      </c>
      <c r="AC381" s="21">
        <v>0.25</v>
      </c>
      <c r="AD381" s="20">
        <f>$G381*AC381</f>
        <v>16154.25</v>
      </c>
      <c r="AE381" s="20">
        <f>$I381*AC381</f>
        <v>2060.75</v>
      </c>
      <c r="AF381" s="19"/>
      <c r="AG381" s="21">
        <v>0</v>
      </c>
      <c r="AH381" s="20">
        <f>$G381*AG381</f>
        <v>0</v>
      </c>
      <c r="AI381" s="20">
        <f>$I381*AG381</f>
        <v>0</v>
      </c>
      <c r="AJ381" s="19">
        <v>0</v>
      </c>
      <c r="AK381" s="18">
        <f>IF(J381&gt;1,0,1)</f>
        <v>0</v>
      </c>
      <c r="AL381" s="17">
        <f>I381/G381</f>
        <v>0.12756704891901513</v>
      </c>
    </row>
    <row r="382" spans="1:38">
      <c r="A382" s="18">
        <v>381</v>
      </c>
      <c r="B382" s="18" t="s">
        <v>330</v>
      </c>
      <c r="C382" s="18" t="s">
        <v>329</v>
      </c>
      <c r="D382" s="18" t="s">
        <v>328</v>
      </c>
      <c r="E382" s="18" t="s">
        <v>327</v>
      </c>
      <c r="F382" s="25">
        <v>1.003552094883414</v>
      </c>
      <c r="G382" s="24">
        <v>3783</v>
      </c>
      <c r="H382" s="23">
        <v>1.3442164049833012</v>
      </c>
      <c r="I382" s="24">
        <v>414</v>
      </c>
      <c r="J382" s="23">
        <f>I382/$I$521*1000</f>
        <v>1.3489911891976436</v>
      </c>
      <c r="K382" s="19" t="s">
        <v>275</v>
      </c>
      <c r="L382" s="19" t="s">
        <v>274</v>
      </c>
      <c r="M382" s="21">
        <v>0.5</v>
      </c>
      <c r="N382" s="20">
        <f>$G382*M382</f>
        <v>1891.5</v>
      </c>
      <c r="O382" s="20">
        <f>$I382*M382</f>
        <v>207</v>
      </c>
      <c r="P382" s="22" t="s">
        <v>149</v>
      </c>
      <c r="Q382" s="21">
        <v>0.25</v>
      </c>
      <c r="R382" s="20">
        <f>$G382*Q382</f>
        <v>945.75</v>
      </c>
      <c r="S382" s="20">
        <f>$I382*Q382</f>
        <v>103.5</v>
      </c>
      <c r="T382" s="22" t="s">
        <v>208</v>
      </c>
      <c r="U382" s="21">
        <v>0.25</v>
      </c>
      <c r="V382" s="20">
        <f>$G382*U382</f>
        <v>945.75</v>
      </c>
      <c r="W382" s="20">
        <f>$I382*U382</f>
        <v>103.5</v>
      </c>
      <c r="X382" s="19" t="s">
        <v>95</v>
      </c>
      <c r="Y382" s="21">
        <v>1</v>
      </c>
      <c r="Z382" s="20">
        <f>$G382*Y382</f>
        <v>3783</v>
      </c>
      <c r="AA382" s="20">
        <f>$I382*Y382</f>
        <v>414</v>
      </c>
      <c r="AB382" s="19"/>
      <c r="AC382" s="21">
        <v>0</v>
      </c>
      <c r="AD382" s="20">
        <f>$G382*AC382</f>
        <v>0</v>
      </c>
      <c r="AE382" s="20">
        <f>$I382*AC382</f>
        <v>0</v>
      </c>
      <c r="AF382" s="19"/>
      <c r="AG382" s="21">
        <v>0</v>
      </c>
      <c r="AH382" s="20">
        <f>$G382*AG382</f>
        <v>0</v>
      </c>
      <c r="AI382" s="20">
        <f>$I382*AG382</f>
        <v>0</v>
      </c>
      <c r="AJ382" s="19" t="s">
        <v>326</v>
      </c>
      <c r="AK382" s="18">
        <f>IF(J382&gt;1,0,1)</f>
        <v>0</v>
      </c>
      <c r="AL382" s="17">
        <f>I382/G382</f>
        <v>0.10943695479777954</v>
      </c>
    </row>
    <row r="383" spans="1:38">
      <c r="A383" s="18">
        <v>382</v>
      </c>
      <c r="B383" s="18" t="s">
        <v>325</v>
      </c>
      <c r="C383" s="18" t="s">
        <v>324</v>
      </c>
      <c r="D383" s="18" t="s">
        <v>19</v>
      </c>
      <c r="E383" s="18" t="s">
        <v>19</v>
      </c>
      <c r="F383" s="25">
        <v>2.1555306977086182</v>
      </c>
      <c r="G383" s="24">
        <v>502</v>
      </c>
      <c r="H383" s="23">
        <v>0.17837606008501644</v>
      </c>
      <c r="I383" s="24">
        <v>118</v>
      </c>
      <c r="J383" s="23">
        <f>I383/$I$521*1000</f>
        <v>0.38449507324956989</v>
      </c>
      <c r="K383" s="19" t="s">
        <v>275</v>
      </c>
      <c r="L383" s="19" t="s">
        <v>23</v>
      </c>
      <c r="M383" s="21">
        <v>1</v>
      </c>
      <c r="N383" s="20">
        <f>$G383*M383</f>
        <v>502</v>
      </c>
      <c r="O383" s="20">
        <f>$I383*M383</f>
        <v>118</v>
      </c>
      <c r="P383" s="22"/>
      <c r="Q383" s="21">
        <v>0</v>
      </c>
      <c r="R383" s="20">
        <f>$G383*Q383</f>
        <v>0</v>
      </c>
      <c r="S383" s="20">
        <f>$I383*Q383</f>
        <v>0</v>
      </c>
      <c r="T383" s="22"/>
      <c r="U383" s="21">
        <v>0</v>
      </c>
      <c r="V383" s="20">
        <f>$G383*U383</f>
        <v>0</v>
      </c>
      <c r="W383" s="20">
        <f>$I383*U383</f>
        <v>0</v>
      </c>
      <c r="X383" s="19" t="s">
        <v>22</v>
      </c>
      <c r="Y383" s="21">
        <v>1</v>
      </c>
      <c r="Z383" s="20">
        <f>$G383*Y383</f>
        <v>502</v>
      </c>
      <c r="AA383" s="20">
        <f>$I383*Y383</f>
        <v>118</v>
      </c>
      <c r="AB383" s="19"/>
      <c r="AC383" s="21">
        <v>0</v>
      </c>
      <c r="AD383" s="20">
        <f>$G383*AC383</f>
        <v>0</v>
      </c>
      <c r="AE383" s="20">
        <f>$I383*AC383</f>
        <v>0</v>
      </c>
      <c r="AF383" s="19"/>
      <c r="AG383" s="21">
        <v>0</v>
      </c>
      <c r="AH383" s="20">
        <f>$G383*AG383</f>
        <v>0</v>
      </c>
      <c r="AI383" s="20">
        <f>$I383*AG383</f>
        <v>0</v>
      </c>
      <c r="AJ383" s="19">
        <v>0</v>
      </c>
      <c r="AK383" s="18">
        <f>IF(J383&gt;1,0,1)</f>
        <v>1</v>
      </c>
      <c r="AL383" s="17">
        <f>I383/G383</f>
        <v>0.23505976095617531</v>
      </c>
    </row>
    <row r="384" spans="1:38">
      <c r="A384" s="18">
        <v>383</v>
      </c>
      <c r="B384" s="18" t="s">
        <v>323</v>
      </c>
      <c r="C384" s="18" t="s">
        <v>19</v>
      </c>
      <c r="D384" s="18" t="s">
        <v>19</v>
      </c>
      <c r="E384" s="18" t="s">
        <v>19</v>
      </c>
      <c r="F384" s="25">
        <v>0</v>
      </c>
      <c r="G384" s="24">
        <v>47</v>
      </c>
      <c r="H384" s="23">
        <v>1.670054745815891E-2</v>
      </c>
      <c r="I384" s="24">
        <v>0</v>
      </c>
      <c r="J384" s="23">
        <f>I384/$I$521*1000</f>
        <v>0</v>
      </c>
      <c r="K384" s="19">
        <v>0</v>
      </c>
      <c r="L384" s="19">
        <v>0</v>
      </c>
      <c r="M384" s="21">
        <v>0</v>
      </c>
      <c r="N384" s="20">
        <f>$G384*M384</f>
        <v>0</v>
      </c>
      <c r="O384" s="20">
        <f>$I384*M384</f>
        <v>0</v>
      </c>
      <c r="P384" s="22"/>
      <c r="Q384" s="21">
        <v>0</v>
      </c>
      <c r="R384" s="20">
        <f>$G384*Q384</f>
        <v>0</v>
      </c>
      <c r="S384" s="20">
        <f>$I384*Q384</f>
        <v>0</v>
      </c>
      <c r="T384" s="22"/>
      <c r="U384" s="21">
        <v>0</v>
      </c>
      <c r="V384" s="20">
        <f>$G384*U384</f>
        <v>0</v>
      </c>
      <c r="W384" s="20">
        <f>$I384*U384</f>
        <v>0</v>
      </c>
      <c r="X384" s="19">
        <v>0</v>
      </c>
      <c r="Y384" s="21">
        <v>0</v>
      </c>
      <c r="Z384" s="20">
        <f>$G384*Y384</f>
        <v>0</v>
      </c>
      <c r="AA384" s="20">
        <f>$I384*Y384</f>
        <v>0</v>
      </c>
      <c r="AB384" s="19"/>
      <c r="AC384" s="21">
        <v>0</v>
      </c>
      <c r="AD384" s="20">
        <f>$G384*AC384</f>
        <v>0</v>
      </c>
      <c r="AE384" s="20">
        <f>$I384*AC384</f>
        <v>0</v>
      </c>
      <c r="AF384" s="19"/>
      <c r="AG384" s="21">
        <v>0</v>
      </c>
      <c r="AH384" s="20">
        <f>$G384*AG384</f>
        <v>0</v>
      </c>
      <c r="AI384" s="20">
        <f>$I384*AG384</f>
        <v>0</v>
      </c>
      <c r="AJ384" s="19">
        <v>0</v>
      </c>
      <c r="AK384" s="18">
        <f>IF(J384&gt;1,0,1)</f>
        <v>1</v>
      </c>
      <c r="AL384" s="17">
        <f>I384/G384</f>
        <v>0</v>
      </c>
    </row>
    <row r="385" spans="1:38">
      <c r="A385" s="18">
        <v>384</v>
      </c>
      <c r="B385" s="18" t="s">
        <v>322</v>
      </c>
      <c r="C385" s="18" t="s">
        <v>321</v>
      </c>
      <c r="D385" s="18" t="s">
        <v>320</v>
      </c>
      <c r="E385" s="18" t="s">
        <v>319</v>
      </c>
      <c r="F385" s="25">
        <v>2.0741981229564974</v>
      </c>
      <c r="G385" s="24">
        <v>84</v>
      </c>
      <c r="H385" s="23">
        <v>2.9847786946496774E-2</v>
      </c>
      <c r="I385" s="24">
        <v>19</v>
      </c>
      <c r="J385" s="23">
        <f>I385/$I$521*1000</f>
        <v>6.1910223658829054E-2</v>
      </c>
      <c r="K385" s="19" t="s">
        <v>275</v>
      </c>
      <c r="L385" s="19" t="s">
        <v>274</v>
      </c>
      <c r="M385" s="21">
        <v>0.5</v>
      </c>
      <c r="N385" s="20">
        <f>$G385*M385</f>
        <v>42</v>
      </c>
      <c r="O385" s="20">
        <f>$I385*M385</f>
        <v>9.5</v>
      </c>
      <c r="P385" s="22" t="s">
        <v>149</v>
      </c>
      <c r="Q385" s="21">
        <v>0.25</v>
      </c>
      <c r="R385" s="20">
        <f>$G385*Q385</f>
        <v>21</v>
      </c>
      <c r="S385" s="20">
        <f>$I385*Q385</f>
        <v>4.75</v>
      </c>
      <c r="T385" s="22" t="s">
        <v>208</v>
      </c>
      <c r="U385" s="21">
        <v>0.25</v>
      </c>
      <c r="V385" s="20">
        <f>$G385*U385</f>
        <v>21</v>
      </c>
      <c r="W385" s="20">
        <f>$I385*U385</f>
        <v>4.75</v>
      </c>
      <c r="X385" s="19" t="s">
        <v>95</v>
      </c>
      <c r="Y385" s="21">
        <v>0.75</v>
      </c>
      <c r="Z385" s="20">
        <f>$G385*Y385</f>
        <v>63</v>
      </c>
      <c r="AA385" s="20">
        <f>$I385*Y385</f>
        <v>14.25</v>
      </c>
      <c r="AB385" s="19" t="s">
        <v>47</v>
      </c>
      <c r="AC385" s="21">
        <v>0.25</v>
      </c>
      <c r="AD385" s="20">
        <f>$G385*AC385</f>
        <v>21</v>
      </c>
      <c r="AE385" s="20">
        <f>$I385*AC385</f>
        <v>4.75</v>
      </c>
      <c r="AF385" s="19"/>
      <c r="AG385" s="21">
        <v>0</v>
      </c>
      <c r="AH385" s="20">
        <f>$G385*AG385</f>
        <v>0</v>
      </c>
      <c r="AI385" s="20">
        <f>$I385*AG385</f>
        <v>0</v>
      </c>
      <c r="AJ385" s="19">
        <v>0</v>
      </c>
      <c r="AK385" s="18">
        <f>IF(J385&gt;1,0,1)</f>
        <v>1</v>
      </c>
      <c r="AL385" s="17">
        <f>I385/G385</f>
        <v>0.22619047619047619</v>
      </c>
    </row>
    <row r="386" spans="1:38">
      <c r="A386" s="18">
        <v>385</v>
      </c>
      <c r="B386" s="18" t="s">
        <v>318</v>
      </c>
      <c r="C386" s="18" t="s">
        <v>19</v>
      </c>
      <c r="D386" s="18" t="s">
        <v>19</v>
      </c>
      <c r="E386" s="18" t="s">
        <v>19</v>
      </c>
      <c r="F386" s="25">
        <v>0</v>
      </c>
      <c r="G386" s="24">
        <v>1</v>
      </c>
      <c r="H386" s="23">
        <v>3.553307969821045E-4</v>
      </c>
      <c r="I386" s="24">
        <v>0</v>
      </c>
      <c r="J386" s="23">
        <f>I386/$I$521*1000</f>
        <v>0</v>
      </c>
      <c r="K386" s="19">
        <v>0</v>
      </c>
      <c r="L386" s="19">
        <v>0</v>
      </c>
      <c r="M386" s="21">
        <v>0</v>
      </c>
      <c r="N386" s="20">
        <f>$G386*M386</f>
        <v>0</v>
      </c>
      <c r="O386" s="20">
        <f>$I386*M386</f>
        <v>0</v>
      </c>
      <c r="P386" s="22"/>
      <c r="Q386" s="21">
        <v>0</v>
      </c>
      <c r="R386" s="20">
        <f>$G386*Q386</f>
        <v>0</v>
      </c>
      <c r="S386" s="20">
        <f>$I386*Q386</f>
        <v>0</v>
      </c>
      <c r="T386" s="22"/>
      <c r="U386" s="21">
        <v>0</v>
      </c>
      <c r="V386" s="20">
        <f>$G386*U386</f>
        <v>0</v>
      </c>
      <c r="W386" s="20">
        <f>$I386*U386</f>
        <v>0</v>
      </c>
      <c r="X386" s="19">
        <v>0</v>
      </c>
      <c r="Y386" s="21">
        <v>0</v>
      </c>
      <c r="Z386" s="20">
        <f>$G386*Y386</f>
        <v>0</v>
      </c>
      <c r="AA386" s="20">
        <f>$I386*Y386</f>
        <v>0</v>
      </c>
      <c r="AB386" s="19"/>
      <c r="AC386" s="21">
        <v>0</v>
      </c>
      <c r="AD386" s="20">
        <f>$G386*AC386</f>
        <v>0</v>
      </c>
      <c r="AE386" s="20">
        <f>$I386*AC386</f>
        <v>0</v>
      </c>
      <c r="AF386" s="19"/>
      <c r="AG386" s="21">
        <v>0</v>
      </c>
      <c r="AH386" s="20">
        <f>$G386*AG386</f>
        <v>0</v>
      </c>
      <c r="AI386" s="20">
        <f>$I386*AG386</f>
        <v>0</v>
      </c>
      <c r="AJ386" s="19">
        <v>0</v>
      </c>
      <c r="AK386" s="18">
        <f>IF(J386&gt;1,0,1)</f>
        <v>1</v>
      </c>
      <c r="AL386" s="17">
        <f>I386/G386</f>
        <v>0</v>
      </c>
    </row>
    <row r="387" spans="1:38">
      <c r="A387" s="18">
        <v>386</v>
      </c>
      <c r="B387" s="18" t="s">
        <v>317</v>
      </c>
      <c r="C387" s="18" t="s">
        <v>316</v>
      </c>
      <c r="D387" s="18" t="s">
        <v>19</v>
      </c>
      <c r="E387" s="18" t="s">
        <v>19</v>
      </c>
      <c r="F387" s="25">
        <v>8.99033242148327E-2</v>
      </c>
      <c r="G387" s="24">
        <v>102</v>
      </c>
      <c r="H387" s="23">
        <v>3.6243741292174655E-2</v>
      </c>
      <c r="I387" s="24">
        <v>1</v>
      </c>
      <c r="J387" s="23">
        <f>I387/$I$521*1000</f>
        <v>3.2584328241488975E-3</v>
      </c>
      <c r="K387" s="19" t="s">
        <v>275</v>
      </c>
      <c r="L387" s="19" t="s">
        <v>23</v>
      </c>
      <c r="M387" s="21">
        <v>1</v>
      </c>
      <c r="N387" s="20">
        <f>$G387*M387</f>
        <v>102</v>
      </c>
      <c r="O387" s="20">
        <f>$I387*M387</f>
        <v>1</v>
      </c>
      <c r="P387" s="22"/>
      <c r="Q387" s="21">
        <v>0</v>
      </c>
      <c r="R387" s="20">
        <f>$G387*Q387</f>
        <v>0</v>
      </c>
      <c r="S387" s="20">
        <f>$I387*Q387</f>
        <v>0</v>
      </c>
      <c r="T387" s="22"/>
      <c r="U387" s="21">
        <v>0</v>
      </c>
      <c r="V387" s="20">
        <f>$G387*U387</f>
        <v>0</v>
      </c>
      <c r="W387" s="20">
        <f>$I387*U387</f>
        <v>0</v>
      </c>
      <c r="X387" s="19" t="s">
        <v>22</v>
      </c>
      <c r="Y387" s="21">
        <v>1</v>
      </c>
      <c r="Z387" s="20">
        <f>$G387*Y387</f>
        <v>102</v>
      </c>
      <c r="AA387" s="20">
        <f>$I387*Y387</f>
        <v>1</v>
      </c>
      <c r="AB387" s="19"/>
      <c r="AC387" s="21">
        <v>0</v>
      </c>
      <c r="AD387" s="20">
        <f>$G387*AC387</f>
        <v>0</v>
      </c>
      <c r="AE387" s="20">
        <f>$I387*AC387</f>
        <v>0</v>
      </c>
      <c r="AF387" s="19"/>
      <c r="AG387" s="21">
        <v>0</v>
      </c>
      <c r="AH387" s="20">
        <f>$G387*AG387</f>
        <v>0</v>
      </c>
      <c r="AI387" s="20">
        <f>$I387*AG387</f>
        <v>0</v>
      </c>
      <c r="AJ387" s="19">
        <v>0</v>
      </c>
      <c r="AK387" s="18">
        <f>IF(J387&gt;1,0,1)</f>
        <v>1</v>
      </c>
      <c r="AL387" s="17">
        <f>I387/G387</f>
        <v>9.8039215686274508E-3</v>
      </c>
    </row>
    <row r="388" spans="1:38">
      <c r="A388" s="18">
        <v>387</v>
      </c>
      <c r="B388" s="18" t="s">
        <v>315</v>
      </c>
      <c r="C388" s="18" t="s">
        <v>314</v>
      </c>
      <c r="D388" s="18" t="s">
        <v>313</v>
      </c>
      <c r="E388" s="18" t="s">
        <v>312</v>
      </c>
      <c r="F388" s="25">
        <v>1.5948067947674669</v>
      </c>
      <c r="G388" s="24">
        <v>46</v>
      </c>
      <c r="H388" s="23">
        <v>1.6345216661176807E-2</v>
      </c>
      <c r="I388" s="24">
        <v>8</v>
      </c>
      <c r="J388" s="23">
        <f>I388/$I$521*1000</f>
        <v>2.606746259319118E-2</v>
      </c>
      <c r="K388" s="19" t="s">
        <v>275</v>
      </c>
      <c r="L388" s="19" t="s">
        <v>274</v>
      </c>
      <c r="M388" s="21">
        <v>0.5</v>
      </c>
      <c r="N388" s="20">
        <f>$G388*M388</f>
        <v>23</v>
      </c>
      <c r="O388" s="20">
        <f>$I388*M388</f>
        <v>4</v>
      </c>
      <c r="P388" s="22" t="s">
        <v>149</v>
      </c>
      <c r="Q388" s="21">
        <v>0.25</v>
      </c>
      <c r="R388" s="20">
        <f>$G388*Q388</f>
        <v>11.5</v>
      </c>
      <c r="S388" s="20">
        <f>$I388*Q388</f>
        <v>2</v>
      </c>
      <c r="T388" s="22" t="s">
        <v>208</v>
      </c>
      <c r="U388" s="21">
        <v>0.25</v>
      </c>
      <c r="V388" s="20">
        <f>$G388*U388</f>
        <v>11.5</v>
      </c>
      <c r="W388" s="20">
        <f>$I388*U388</f>
        <v>2</v>
      </c>
      <c r="X388" s="19" t="s">
        <v>95</v>
      </c>
      <c r="Y388" s="21">
        <v>0.75</v>
      </c>
      <c r="Z388" s="20">
        <f>$G388*Y388</f>
        <v>34.5</v>
      </c>
      <c r="AA388" s="20">
        <f>$I388*Y388</f>
        <v>6</v>
      </c>
      <c r="AB388" s="19" t="s">
        <v>47</v>
      </c>
      <c r="AC388" s="21">
        <v>0.25</v>
      </c>
      <c r="AD388" s="20">
        <f>$G388*AC388</f>
        <v>11.5</v>
      </c>
      <c r="AE388" s="20">
        <f>$I388*AC388</f>
        <v>2</v>
      </c>
      <c r="AF388" s="19"/>
      <c r="AG388" s="21">
        <v>0</v>
      </c>
      <c r="AH388" s="20">
        <f>$G388*AG388</f>
        <v>0</v>
      </c>
      <c r="AI388" s="20">
        <f>$I388*AG388</f>
        <v>0</v>
      </c>
      <c r="AJ388" s="19">
        <v>0</v>
      </c>
      <c r="AK388" s="18">
        <f>IF(J388&gt;1,0,1)</f>
        <v>1</v>
      </c>
      <c r="AL388" s="17">
        <f>I388/G388</f>
        <v>0.17391304347826086</v>
      </c>
    </row>
    <row r="389" spans="1:38">
      <c r="A389" s="18">
        <v>388</v>
      </c>
      <c r="B389" s="18" t="s">
        <v>311</v>
      </c>
      <c r="C389" s="18" t="s">
        <v>310</v>
      </c>
      <c r="D389" s="18" t="s">
        <v>19</v>
      </c>
      <c r="E389" s="18" t="s">
        <v>19</v>
      </c>
      <c r="F389" s="25">
        <v>6.8948414059495755E-2</v>
      </c>
      <c r="G389" s="24">
        <v>133</v>
      </c>
      <c r="H389" s="23">
        <v>4.7258995998619893E-2</v>
      </c>
      <c r="I389" s="24">
        <v>1</v>
      </c>
      <c r="J389" s="23">
        <f>I389/$I$521*1000</f>
        <v>3.2584328241488975E-3</v>
      </c>
      <c r="K389" s="19" t="s">
        <v>275</v>
      </c>
      <c r="L389" s="19" t="s">
        <v>149</v>
      </c>
      <c r="M389" s="21">
        <v>1</v>
      </c>
      <c r="N389" s="20">
        <f>$G389*M389</f>
        <v>133</v>
      </c>
      <c r="O389" s="20">
        <f>$I389*M389</f>
        <v>1</v>
      </c>
      <c r="P389" s="22"/>
      <c r="Q389" s="21">
        <v>0</v>
      </c>
      <c r="R389" s="20">
        <f>$G389*Q389</f>
        <v>0</v>
      </c>
      <c r="S389" s="20">
        <f>$I389*Q389</f>
        <v>0</v>
      </c>
      <c r="T389" s="22"/>
      <c r="U389" s="21">
        <v>0</v>
      </c>
      <c r="V389" s="20">
        <f>$G389*U389</f>
        <v>0</v>
      </c>
      <c r="W389" s="20">
        <f>$I389*U389</f>
        <v>0</v>
      </c>
      <c r="X389" s="19" t="s">
        <v>47</v>
      </c>
      <c r="Y389" s="21">
        <v>1</v>
      </c>
      <c r="Z389" s="20">
        <f>$G389*Y389</f>
        <v>133</v>
      </c>
      <c r="AA389" s="20">
        <f>$I389*Y389</f>
        <v>1</v>
      </c>
      <c r="AB389" s="19"/>
      <c r="AC389" s="21">
        <v>0</v>
      </c>
      <c r="AD389" s="20">
        <f>$G389*AC389</f>
        <v>0</v>
      </c>
      <c r="AE389" s="20">
        <f>$I389*AC389</f>
        <v>0</v>
      </c>
      <c r="AF389" s="19"/>
      <c r="AG389" s="21">
        <v>0</v>
      </c>
      <c r="AH389" s="20">
        <f>$G389*AG389</f>
        <v>0</v>
      </c>
      <c r="AI389" s="20">
        <f>$I389*AG389</f>
        <v>0</v>
      </c>
      <c r="AJ389" s="19">
        <v>0</v>
      </c>
      <c r="AK389" s="18">
        <f>IF(J389&gt;1,0,1)</f>
        <v>1</v>
      </c>
      <c r="AL389" s="17">
        <f>I389/G389</f>
        <v>7.5187969924812026E-3</v>
      </c>
    </row>
    <row r="390" spans="1:38">
      <c r="A390" s="18">
        <v>389</v>
      </c>
      <c r="B390" s="18" t="s">
        <v>309</v>
      </c>
      <c r="C390" s="18" t="s">
        <v>308</v>
      </c>
      <c r="D390" s="18" t="s">
        <v>19</v>
      </c>
      <c r="E390" s="18" t="s">
        <v>19</v>
      </c>
      <c r="F390" s="25">
        <v>1.1889131826831878</v>
      </c>
      <c r="G390" s="24">
        <v>1774</v>
      </c>
      <c r="H390" s="23">
        <v>0.63035683384625329</v>
      </c>
      <c r="I390" s="24">
        <v>230</v>
      </c>
      <c r="J390" s="23">
        <f>I390/$I$521*1000</f>
        <v>0.74943954955424641</v>
      </c>
      <c r="K390" s="19" t="s">
        <v>18</v>
      </c>
      <c r="L390" s="19" t="s">
        <v>149</v>
      </c>
      <c r="M390" s="21">
        <v>1</v>
      </c>
      <c r="N390" s="20">
        <f>$G390*M390</f>
        <v>1774</v>
      </c>
      <c r="O390" s="20">
        <f>$I390*M390</f>
        <v>230</v>
      </c>
      <c r="P390" s="22"/>
      <c r="Q390" s="21">
        <v>0</v>
      </c>
      <c r="R390" s="20">
        <f>$G390*Q390</f>
        <v>0</v>
      </c>
      <c r="S390" s="20">
        <f>$I390*Q390</f>
        <v>0</v>
      </c>
      <c r="T390" s="22"/>
      <c r="U390" s="21">
        <v>0</v>
      </c>
      <c r="V390" s="20">
        <f>$G390*U390</f>
        <v>0</v>
      </c>
      <c r="W390" s="20">
        <f>$I390*U390</f>
        <v>0</v>
      </c>
      <c r="X390" s="19" t="s">
        <v>47</v>
      </c>
      <c r="Y390" s="21">
        <v>1</v>
      </c>
      <c r="Z390" s="20">
        <f>$G390*Y390</f>
        <v>1774</v>
      </c>
      <c r="AA390" s="20">
        <f>$I390*Y390</f>
        <v>230</v>
      </c>
      <c r="AB390" s="19"/>
      <c r="AC390" s="21">
        <v>0</v>
      </c>
      <c r="AD390" s="20">
        <f>$G390*AC390</f>
        <v>0</v>
      </c>
      <c r="AE390" s="20">
        <f>$I390*AC390</f>
        <v>0</v>
      </c>
      <c r="AF390" s="19"/>
      <c r="AG390" s="21">
        <v>0</v>
      </c>
      <c r="AH390" s="20">
        <f>$G390*AG390</f>
        <v>0</v>
      </c>
      <c r="AI390" s="20">
        <f>$I390*AG390</f>
        <v>0</v>
      </c>
      <c r="AJ390" s="19">
        <v>0</v>
      </c>
      <c r="AK390" s="18">
        <f>IF(J390&gt;1,0,1)</f>
        <v>1</v>
      </c>
      <c r="AL390" s="17">
        <f>I390/G390</f>
        <v>0.12965050732807215</v>
      </c>
    </row>
    <row r="391" spans="1:38">
      <c r="A391" s="18">
        <v>390</v>
      </c>
      <c r="B391" s="18" t="s">
        <v>307</v>
      </c>
      <c r="C391" s="18" t="s">
        <v>306</v>
      </c>
      <c r="D391" s="18" t="s">
        <v>19</v>
      </c>
      <c r="E391" s="18" t="s">
        <v>19</v>
      </c>
      <c r="F391" s="25">
        <v>2.3572144317644534</v>
      </c>
      <c r="G391" s="24">
        <v>319</v>
      </c>
      <c r="H391" s="23">
        <v>0.11335052423729133</v>
      </c>
      <c r="I391" s="24">
        <v>82</v>
      </c>
      <c r="J391" s="23">
        <f>I391/$I$521*1000</f>
        <v>0.26719149158020961</v>
      </c>
      <c r="K391" s="19" t="s">
        <v>275</v>
      </c>
      <c r="L391" s="19" t="s">
        <v>149</v>
      </c>
      <c r="M391" s="21">
        <v>1</v>
      </c>
      <c r="N391" s="20">
        <f>$G391*M391</f>
        <v>319</v>
      </c>
      <c r="O391" s="20">
        <f>$I391*M391</f>
        <v>82</v>
      </c>
      <c r="P391" s="22"/>
      <c r="Q391" s="21">
        <v>0</v>
      </c>
      <c r="R391" s="20">
        <f>$G391*Q391</f>
        <v>0</v>
      </c>
      <c r="S391" s="20">
        <f>$I391*Q391</f>
        <v>0</v>
      </c>
      <c r="T391" s="22"/>
      <c r="U391" s="21">
        <v>0</v>
      </c>
      <c r="V391" s="20">
        <f>$G391*U391</f>
        <v>0</v>
      </c>
      <c r="W391" s="20">
        <f>$I391*U391</f>
        <v>0</v>
      </c>
      <c r="X391" s="19" t="s">
        <v>47</v>
      </c>
      <c r="Y391" s="21">
        <v>1</v>
      </c>
      <c r="Z391" s="20">
        <f>$G391*Y391</f>
        <v>319</v>
      </c>
      <c r="AA391" s="20">
        <f>$I391*Y391</f>
        <v>82</v>
      </c>
      <c r="AB391" s="19"/>
      <c r="AC391" s="21">
        <v>0</v>
      </c>
      <c r="AD391" s="20">
        <f>$G391*AC391</f>
        <v>0</v>
      </c>
      <c r="AE391" s="20">
        <f>$I391*AC391</f>
        <v>0</v>
      </c>
      <c r="AF391" s="19"/>
      <c r="AG391" s="21">
        <v>0</v>
      </c>
      <c r="AH391" s="20">
        <f>$G391*AG391</f>
        <v>0</v>
      </c>
      <c r="AI391" s="20">
        <f>$I391*AG391</f>
        <v>0</v>
      </c>
      <c r="AJ391" s="19">
        <v>0</v>
      </c>
      <c r="AK391" s="18">
        <f>IF(J391&gt;1,0,1)</f>
        <v>1</v>
      </c>
      <c r="AL391" s="17">
        <f>I391/G391</f>
        <v>0.25705329153605017</v>
      </c>
    </row>
    <row r="392" spans="1:38">
      <c r="A392" s="18">
        <v>391</v>
      </c>
      <c r="B392" s="18" t="s">
        <v>305</v>
      </c>
      <c r="C392" s="18" t="s">
        <v>304</v>
      </c>
      <c r="D392" s="18" t="s">
        <v>19</v>
      </c>
      <c r="E392" s="18" t="s">
        <v>19</v>
      </c>
      <c r="F392" s="25">
        <v>9.1701390699129348</v>
      </c>
      <c r="G392" s="24">
        <v>2</v>
      </c>
      <c r="H392" s="23">
        <v>7.10661593964209E-4</v>
      </c>
      <c r="I392" s="24">
        <v>2</v>
      </c>
      <c r="J392" s="23">
        <f>I392/$I$521*1000</f>
        <v>6.5168656482977949E-3</v>
      </c>
      <c r="K392" s="19" t="s">
        <v>275</v>
      </c>
      <c r="L392" s="19" t="s">
        <v>114</v>
      </c>
      <c r="M392" s="21">
        <v>1</v>
      </c>
      <c r="N392" s="20">
        <f>$G392*M392</f>
        <v>2</v>
      </c>
      <c r="O392" s="20">
        <f>$I392*M392</f>
        <v>2</v>
      </c>
      <c r="P392" s="22"/>
      <c r="Q392" s="21">
        <v>0</v>
      </c>
      <c r="R392" s="20">
        <f>$G392*Q392</f>
        <v>0</v>
      </c>
      <c r="S392" s="20">
        <f>$I392*Q392</f>
        <v>0</v>
      </c>
      <c r="T392" s="22"/>
      <c r="U392" s="21">
        <v>0</v>
      </c>
      <c r="V392" s="20">
        <f>$G392*U392</f>
        <v>0</v>
      </c>
      <c r="W392" s="20">
        <f>$I392*U392</f>
        <v>0</v>
      </c>
      <c r="X392" s="19" t="s">
        <v>100</v>
      </c>
      <c r="Y392" s="21">
        <v>1</v>
      </c>
      <c r="Z392" s="20">
        <f>$G392*Y392</f>
        <v>2</v>
      </c>
      <c r="AA392" s="20">
        <f>$I392*Y392</f>
        <v>2</v>
      </c>
      <c r="AB392" s="19"/>
      <c r="AC392" s="21">
        <v>0</v>
      </c>
      <c r="AD392" s="20">
        <f>$G392*AC392</f>
        <v>0</v>
      </c>
      <c r="AE392" s="20">
        <f>$I392*AC392</f>
        <v>0</v>
      </c>
      <c r="AF392" s="19"/>
      <c r="AG392" s="21">
        <v>0</v>
      </c>
      <c r="AH392" s="20">
        <f>$G392*AG392</f>
        <v>0</v>
      </c>
      <c r="AI392" s="20">
        <f>$I392*AG392</f>
        <v>0</v>
      </c>
      <c r="AJ392" s="19">
        <v>0</v>
      </c>
      <c r="AK392" s="18">
        <f>IF(J392&gt;1,0,1)</f>
        <v>1</v>
      </c>
      <c r="AL392" s="17">
        <f>I392/G392</f>
        <v>1</v>
      </c>
    </row>
    <row r="393" spans="1:38">
      <c r="A393" s="18">
        <v>392</v>
      </c>
      <c r="B393" s="18" t="s">
        <v>303</v>
      </c>
      <c r="C393" s="18" t="s">
        <v>302</v>
      </c>
      <c r="D393" s="18" t="s">
        <v>19</v>
      </c>
      <c r="E393" s="18" t="s">
        <v>19</v>
      </c>
      <c r="F393" s="25">
        <v>1.160104508120323</v>
      </c>
      <c r="G393" s="24">
        <v>2071</v>
      </c>
      <c r="H393" s="23">
        <v>0.73589008054993832</v>
      </c>
      <c r="I393" s="24">
        <v>262</v>
      </c>
      <c r="J393" s="23">
        <f>I393/$I$521*1000</f>
        <v>0.85370939992701111</v>
      </c>
      <c r="K393" s="19" t="s">
        <v>275</v>
      </c>
      <c r="L393" s="19" t="s">
        <v>149</v>
      </c>
      <c r="M393" s="21">
        <v>1</v>
      </c>
      <c r="N393" s="20">
        <f>$G393*M393</f>
        <v>2071</v>
      </c>
      <c r="O393" s="20">
        <f>$I393*M393</f>
        <v>262</v>
      </c>
      <c r="P393" s="22"/>
      <c r="Q393" s="21">
        <v>0</v>
      </c>
      <c r="R393" s="20">
        <f>$G393*Q393</f>
        <v>0</v>
      </c>
      <c r="S393" s="20">
        <f>$I393*Q393</f>
        <v>0</v>
      </c>
      <c r="T393" s="22"/>
      <c r="U393" s="21">
        <v>0</v>
      </c>
      <c r="V393" s="20">
        <f>$G393*U393</f>
        <v>0</v>
      </c>
      <c r="W393" s="20">
        <f>$I393*U393</f>
        <v>0</v>
      </c>
      <c r="X393" s="19" t="s">
        <v>47</v>
      </c>
      <c r="Y393" s="21">
        <v>1</v>
      </c>
      <c r="Z393" s="20">
        <f>$G393*Y393</f>
        <v>2071</v>
      </c>
      <c r="AA393" s="20">
        <f>$I393*Y393</f>
        <v>262</v>
      </c>
      <c r="AB393" s="19"/>
      <c r="AC393" s="21">
        <v>0</v>
      </c>
      <c r="AD393" s="20">
        <f>$G393*AC393</f>
        <v>0</v>
      </c>
      <c r="AE393" s="20">
        <f>$I393*AC393</f>
        <v>0</v>
      </c>
      <c r="AF393" s="19"/>
      <c r="AG393" s="21">
        <v>0</v>
      </c>
      <c r="AH393" s="20">
        <f>$G393*AG393</f>
        <v>0</v>
      </c>
      <c r="AI393" s="20">
        <f>$I393*AG393</f>
        <v>0</v>
      </c>
      <c r="AJ393" s="19">
        <v>0</v>
      </c>
      <c r="AK393" s="18">
        <f>IF(J393&gt;1,0,1)</f>
        <v>1</v>
      </c>
      <c r="AL393" s="17">
        <f>I393/G393</f>
        <v>0.12650893288266538</v>
      </c>
    </row>
    <row r="394" spans="1:38">
      <c r="A394" s="18">
        <v>393</v>
      </c>
      <c r="B394" s="18" t="s">
        <v>301</v>
      </c>
      <c r="C394" s="18" t="s">
        <v>300</v>
      </c>
      <c r="D394" s="18" t="s">
        <v>299</v>
      </c>
      <c r="E394" s="18" t="s">
        <v>298</v>
      </c>
      <c r="F394" s="25">
        <v>0.49015610603782411</v>
      </c>
      <c r="G394" s="24">
        <v>5650</v>
      </c>
      <c r="H394" s="23">
        <v>2.0076190029488901</v>
      </c>
      <c r="I394" s="24">
        <v>302</v>
      </c>
      <c r="J394" s="23">
        <f>I394/$I$521*1000</f>
        <v>0.98404671289296697</v>
      </c>
      <c r="K394" s="19" t="s">
        <v>275</v>
      </c>
      <c r="L394" s="19" t="s">
        <v>274</v>
      </c>
      <c r="M394" s="21">
        <v>0.5</v>
      </c>
      <c r="N394" s="20">
        <f>$G394*M394</f>
        <v>2825</v>
      </c>
      <c r="O394" s="20">
        <f>$I394*M394</f>
        <v>151</v>
      </c>
      <c r="P394" s="22" t="s">
        <v>149</v>
      </c>
      <c r="Q394" s="21">
        <v>0.25</v>
      </c>
      <c r="R394" s="20">
        <f>$G394*Q394</f>
        <v>1412.5</v>
      </c>
      <c r="S394" s="20">
        <f>$I394*Q394</f>
        <v>75.5</v>
      </c>
      <c r="T394" s="22" t="s">
        <v>208</v>
      </c>
      <c r="U394" s="21">
        <v>0.25</v>
      </c>
      <c r="V394" s="20">
        <f>$G394*U394</f>
        <v>1412.5</v>
      </c>
      <c r="W394" s="20">
        <f>$I394*U394</f>
        <v>75.5</v>
      </c>
      <c r="X394" s="19" t="s">
        <v>95</v>
      </c>
      <c r="Y394" s="21">
        <v>0.75</v>
      </c>
      <c r="Z394" s="20">
        <f>$G394*Y394</f>
        <v>4237.5</v>
      </c>
      <c r="AA394" s="20">
        <f>$I394*Y394</f>
        <v>226.5</v>
      </c>
      <c r="AB394" s="19" t="s">
        <v>47</v>
      </c>
      <c r="AC394" s="21">
        <v>0.25</v>
      </c>
      <c r="AD394" s="20">
        <f>$G394*AC394</f>
        <v>1412.5</v>
      </c>
      <c r="AE394" s="20">
        <f>$I394*AC394</f>
        <v>75.5</v>
      </c>
      <c r="AF394" s="19"/>
      <c r="AG394" s="21">
        <v>0</v>
      </c>
      <c r="AH394" s="20">
        <f>$G394*AG394</f>
        <v>0</v>
      </c>
      <c r="AI394" s="20">
        <f>$I394*AG394</f>
        <v>0</v>
      </c>
      <c r="AJ394" s="19">
        <v>0</v>
      </c>
      <c r="AK394" s="18">
        <f>IF(J394&gt;1,0,1)</f>
        <v>1</v>
      </c>
      <c r="AL394" s="17">
        <f>I394/G394</f>
        <v>5.3451327433628321E-2</v>
      </c>
    </row>
    <row r="395" spans="1:38">
      <c r="A395" s="18">
        <v>394</v>
      </c>
      <c r="B395" s="18" t="s">
        <v>297</v>
      </c>
      <c r="C395" s="18" t="s">
        <v>296</v>
      </c>
      <c r="D395" s="18" t="s">
        <v>295</v>
      </c>
      <c r="E395" s="18" t="s">
        <v>294</v>
      </c>
      <c r="F395" s="25">
        <v>0.59442270737236069</v>
      </c>
      <c r="G395" s="24">
        <v>6865</v>
      </c>
      <c r="H395" s="23">
        <v>2.4393459212821473</v>
      </c>
      <c r="I395" s="24">
        <v>445</v>
      </c>
      <c r="J395" s="23">
        <f>I395/$I$521*1000</f>
        <v>1.4500026067462592</v>
      </c>
      <c r="K395" s="19" t="s">
        <v>275</v>
      </c>
      <c r="L395" s="19" t="s">
        <v>274</v>
      </c>
      <c r="M395" s="21">
        <v>0.5</v>
      </c>
      <c r="N395" s="20">
        <f>$G395*M395</f>
        <v>3432.5</v>
      </c>
      <c r="O395" s="20">
        <f>$I395*M395</f>
        <v>222.5</v>
      </c>
      <c r="P395" s="22" t="s">
        <v>149</v>
      </c>
      <c r="Q395" s="21">
        <v>0.25</v>
      </c>
      <c r="R395" s="20">
        <f>$G395*Q395</f>
        <v>1716.25</v>
      </c>
      <c r="S395" s="20">
        <f>$I395*Q395</f>
        <v>111.25</v>
      </c>
      <c r="T395" s="22" t="s">
        <v>208</v>
      </c>
      <c r="U395" s="21">
        <v>0.25</v>
      </c>
      <c r="V395" s="20">
        <f>$G395*U395</f>
        <v>1716.25</v>
      </c>
      <c r="W395" s="20">
        <f>$I395*U395</f>
        <v>111.25</v>
      </c>
      <c r="X395" s="19" t="s">
        <v>95</v>
      </c>
      <c r="Y395" s="21">
        <v>0.75</v>
      </c>
      <c r="Z395" s="20">
        <f>$G395*Y395</f>
        <v>5148.75</v>
      </c>
      <c r="AA395" s="20">
        <f>$I395*Y395</f>
        <v>333.75</v>
      </c>
      <c r="AB395" s="19" t="s">
        <v>47</v>
      </c>
      <c r="AC395" s="21">
        <v>0.25</v>
      </c>
      <c r="AD395" s="20">
        <f>$G395*AC395</f>
        <v>1716.25</v>
      </c>
      <c r="AE395" s="20">
        <f>$I395*AC395</f>
        <v>111.25</v>
      </c>
      <c r="AF395" s="19"/>
      <c r="AG395" s="21">
        <v>0</v>
      </c>
      <c r="AH395" s="20">
        <f>$G395*AG395</f>
        <v>0</v>
      </c>
      <c r="AI395" s="20">
        <f>$I395*AG395</f>
        <v>0</v>
      </c>
      <c r="AJ395" s="19">
        <v>0</v>
      </c>
      <c r="AK395" s="18">
        <f>IF(J395&gt;1,0,1)</f>
        <v>0</v>
      </c>
      <c r="AL395" s="17">
        <f>I395/G395</f>
        <v>6.4821558630735618E-2</v>
      </c>
    </row>
    <row r="396" spans="1:38">
      <c r="A396" s="18">
        <v>395</v>
      </c>
      <c r="B396" s="18" t="s">
        <v>293</v>
      </c>
      <c r="C396" s="18" t="s">
        <v>292</v>
      </c>
      <c r="D396" s="18" t="s">
        <v>291</v>
      </c>
      <c r="E396" s="18" t="s">
        <v>290</v>
      </c>
      <c r="F396" s="25">
        <v>1.1722772860227465E-2</v>
      </c>
      <c r="G396" s="24">
        <v>3129</v>
      </c>
      <c r="H396" s="23">
        <v>1.1118300637570049</v>
      </c>
      <c r="I396" s="24">
        <v>4</v>
      </c>
      <c r="J396" s="23">
        <f>I396/$I$521*1000</f>
        <v>1.303373129659559E-2</v>
      </c>
      <c r="K396" s="19" t="s">
        <v>275</v>
      </c>
      <c r="L396" s="19" t="s">
        <v>274</v>
      </c>
      <c r="M396" s="21">
        <v>0.5</v>
      </c>
      <c r="N396" s="20">
        <f>$G396*M396</f>
        <v>1564.5</v>
      </c>
      <c r="O396" s="20">
        <f>$I396*M396</f>
        <v>2</v>
      </c>
      <c r="P396" s="22" t="s">
        <v>149</v>
      </c>
      <c r="Q396" s="21">
        <v>0.25</v>
      </c>
      <c r="R396" s="20">
        <f>$G396*Q396</f>
        <v>782.25</v>
      </c>
      <c r="S396" s="20">
        <f>$I396*Q396</f>
        <v>1</v>
      </c>
      <c r="T396" s="22" t="s">
        <v>208</v>
      </c>
      <c r="U396" s="21">
        <v>0.25</v>
      </c>
      <c r="V396" s="20">
        <f>$G396*U396</f>
        <v>782.25</v>
      </c>
      <c r="W396" s="20">
        <f>$I396*U396</f>
        <v>1</v>
      </c>
      <c r="X396" s="19" t="s">
        <v>95</v>
      </c>
      <c r="Y396" s="21">
        <v>0.75</v>
      </c>
      <c r="Z396" s="20">
        <f>$G396*Y396</f>
        <v>2346.75</v>
      </c>
      <c r="AA396" s="20">
        <f>$I396*Y396</f>
        <v>3</v>
      </c>
      <c r="AB396" s="19" t="s">
        <v>47</v>
      </c>
      <c r="AC396" s="21">
        <v>0.25</v>
      </c>
      <c r="AD396" s="20">
        <f>$G396*AC396</f>
        <v>782.25</v>
      </c>
      <c r="AE396" s="20">
        <f>$I396*AC396</f>
        <v>1</v>
      </c>
      <c r="AF396" s="19"/>
      <c r="AG396" s="21">
        <v>0</v>
      </c>
      <c r="AH396" s="20">
        <f>$G396*AG396</f>
        <v>0</v>
      </c>
      <c r="AI396" s="20">
        <f>$I396*AG396</f>
        <v>0</v>
      </c>
      <c r="AJ396" s="19">
        <v>0</v>
      </c>
      <c r="AK396" s="18">
        <f>IF(J396&gt;1,0,1)</f>
        <v>1</v>
      </c>
      <c r="AL396" s="17">
        <f>I396/G396</f>
        <v>1.278363694471077E-3</v>
      </c>
    </row>
    <row r="397" spans="1:38">
      <c r="A397" s="18">
        <v>396</v>
      </c>
      <c r="B397" s="18" t="s">
        <v>289</v>
      </c>
      <c r="C397" s="18" t="s">
        <v>288</v>
      </c>
      <c r="D397" s="18" t="s">
        <v>19</v>
      </c>
      <c r="E397" s="18" t="s">
        <v>19</v>
      </c>
      <c r="F397" s="25">
        <v>1.1192556447869562</v>
      </c>
      <c r="G397" s="24">
        <v>1655</v>
      </c>
      <c r="H397" s="23">
        <v>0.5880724690053829</v>
      </c>
      <c r="I397" s="24">
        <v>202</v>
      </c>
      <c r="J397" s="23">
        <f>I397/$I$521*1000</f>
        <v>0.65820343047807728</v>
      </c>
      <c r="K397" s="19" t="s">
        <v>18</v>
      </c>
      <c r="L397" s="19" t="s">
        <v>149</v>
      </c>
      <c r="M397" s="21">
        <v>1</v>
      </c>
      <c r="N397" s="20">
        <f>$G397*M397</f>
        <v>1655</v>
      </c>
      <c r="O397" s="20">
        <f>$I397*M397</f>
        <v>202</v>
      </c>
      <c r="P397" s="22"/>
      <c r="Q397" s="21">
        <v>0</v>
      </c>
      <c r="R397" s="20">
        <f>$G397*Q397</f>
        <v>0</v>
      </c>
      <c r="S397" s="20">
        <f>$I397*Q397</f>
        <v>0</v>
      </c>
      <c r="T397" s="22"/>
      <c r="U397" s="21">
        <v>0</v>
      </c>
      <c r="V397" s="20">
        <f>$G397*U397</f>
        <v>0</v>
      </c>
      <c r="W397" s="20">
        <f>$I397*U397</f>
        <v>0</v>
      </c>
      <c r="X397" s="19" t="s">
        <v>47</v>
      </c>
      <c r="Y397" s="21">
        <v>1</v>
      </c>
      <c r="Z397" s="20">
        <f>$G397*Y397</f>
        <v>1655</v>
      </c>
      <c r="AA397" s="20">
        <f>$I397*Y397</f>
        <v>202</v>
      </c>
      <c r="AB397" s="19"/>
      <c r="AC397" s="21">
        <v>0</v>
      </c>
      <c r="AD397" s="20">
        <f>$G397*AC397</f>
        <v>0</v>
      </c>
      <c r="AE397" s="20">
        <f>$I397*AC397</f>
        <v>0</v>
      </c>
      <c r="AF397" s="19"/>
      <c r="AG397" s="21">
        <v>0</v>
      </c>
      <c r="AH397" s="20">
        <f>$G397*AG397</f>
        <v>0</v>
      </c>
      <c r="AI397" s="20">
        <f>$I397*AG397</f>
        <v>0</v>
      </c>
      <c r="AJ397" s="19">
        <v>0</v>
      </c>
      <c r="AK397" s="18">
        <f>IF(J397&gt;1,0,1)</f>
        <v>1</v>
      </c>
      <c r="AL397" s="17">
        <f>I397/G397</f>
        <v>0.12205438066465257</v>
      </c>
    </row>
    <row r="398" spans="1:38">
      <c r="A398" s="18">
        <v>397</v>
      </c>
      <c r="B398" s="18" t="s">
        <v>287</v>
      </c>
      <c r="C398" s="18" t="s">
        <v>286</v>
      </c>
      <c r="D398" s="18" t="s">
        <v>19</v>
      </c>
      <c r="E398" s="18" t="s">
        <v>19</v>
      </c>
      <c r="F398" s="25">
        <v>2.4262387866341473</v>
      </c>
      <c r="G398" s="24">
        <v>4218</v>
      </c>
      <c r="H398" s="23">
        <v>1.4987853016705166</v>
      </c>
      <c r="I398" s="24">
        <v>1116</v>
      </c>
      <c r="J398" s="23">
        <f>I398/$I$521*1000</f>
        <v>3.6364110317501694</v>
      </c>
      <c r="K398" s="19" t="s">
        <v>18</v>
      </c>
      <c r="L398" s="19" t="s">
        <v>36</v>
      </c>
      <c r="M398" s="21">
        <v>1</v>
      </c>
      <c r="N398" s="20">
        <f>$G398*M398</f>
        <v>4218</v>
      </c>
      <c r="O398" s="20">
        <f>$I398*M398</f>
        <v>1116</v>
      </c>
      <c r="P398" s="22"/>
      <c r="Q398" s="21">
        <v>0</v>
      </c>
      <c r="R398" s="20">
        <f>$G398*Q398</f>
        <v>0</v>
      </c>
      <c r="S398" s="20">
        <f>$I398*Q398</f>
        <v>0</v>
      </c>
      <c r="T398" s="22"/>
      <c r="U398" s="21">
        <v>0</v>
      </c>
      <c r="V398" s="20">
        <f>$G398*U398</f>
        <v>0</v>
      </c>
      <c r="W398" s="20">
        <f>$I398*U398</f>
        <v>0</v>
      </c>
      <c r="X398" s="19" t="s">
        <v>35</v>
      </c>
      <c r="Y398" s="21">
        <v>1</v>
      </c>
      <c r="Z398" s="20">
        <f>$G398*Y398</f>
        <v>4218</v>
      </c>
      <c r="AA398" s="20">
        <f>$I398*Y398</f>
        <v>1116</v>
      </c>
      <c r="AB398" s="19"/>
      <c r="AC398" s="21">
        <v>0</v>
      </c>
      <c r="AD398" s="20">
        <f>$G398*AC398</f>
        <v>0</v>
      </c>
      <c r="AE398" s="20">
        <f>$I398*AC398</f>
        <v>0</v>
      </c>
      <c r="AF398" s="19"/>
      <c r="AG398" s="21">
        <v>0</v>
      </c>
      <c r="AH398" s="20">
        <f>$G398*AG398</f>
        <v>0</v>
      </c>
      <c r="AI398" s="20">
        <f>$I398*AG398</f>
        <v>0</v>
      </c>
      <c r="AJ398" s="19">
        <v>0</v>
      </c>
      <c r="AK398" s="18">
        <f>IF(J398&gt;1,0,1)</f>
        <v>0</v>
      </c>
      <c r="AL398" s="17">
        <f>I398/G398</f>
        <v>0.26458036984352773</v>
      </c>
    </row>
    <row r="399" spans="1:38">
      <c r="A399" s="18">
        <v>398</v>
      </c>
      <c r="B399" s="18" t="s">
        <v>285</v>
      </c>
      <c r="C399" s="18" t="s">
        <v>284</v>
      </c>
      <c r="D399" s="18" t="s">
        <v>283</v>
      </c>
      <c r="E399" s="18" t="s">
        <v>282</v>
      </c>
      <c r="F399" s="25">
        <v>0.58835568487952283</v>
      </c>
      <c r="G399" s="24">
        <v>3351</v>
      </c>
      <c r="H399" s="23">
        <v>1.1907135006870322</v>
      </c>
      <c r="I399" s="24">
        <v>215</v>
      </c>
      <c r="J399" s="23">
        <f>I399/$I$521*1000</f>
        <v>0.70056305719201295</v>
      </c>
      <c r="K399" s="19" t="s">
        <v>275</v>
      </c>
      <c r="L399" s="19" t="s">
        <v>274</v>
      </c>
      <c r="M399" s="21">
        <v>0.5</v>
      </c>
      <c r="N399" s="20">
        <f>$G399*M399</f>
        <v>1675.5</v>
      </c>
      <c r="O399" s="20">
        <f>$I399*M399</f>
        <v>107.5</v>
      </c>
      <c r="P399" s="22" t="s">
        <v>149</v>
      </c>
      <c r="Q399" s="21">
        <v>0.25</v>
      </c>
      <c r="R399" s="20">
        <f>$G399*Q399</f>
        <v>837.75</v>
      </c>
      <c r="S399" s="20">
        <f>$I399*Q399</f>
        <v>53.75</v>
      </c>
      <c r="T399" s="22" t="s">
        <v>208</v>
      </c>
      <c r="U399" s="21">
        <v>0.25</v>
      </c>
      <c r="V399" s="20">
        <f>$G399*U399</f>
        <v>837.75</v>
      </c>
      <c r="W399" s="20">
        <f>$I399*U399</f>
        <v>53.75</v>
      </c>
      <c r="X399" s="19" t="s">
        <v>95</v>
      </c>
      <c r="Y399" s="21">
        <v>0.75</v>
      </c>
      <c r="Z399" s="20">
        <f>$G399*Y399</f>
        <v>2513.25</v>
      </c>
      <c r="AA399" s="20">
        <f>$I399*Y399</f>
        <v>161.25</v>
      </c>
      <c r="AB399" s="19" t="s">
        <v>47</v>
      </c>
      <c r="AC399" s="21">
        <v>0.25</v>
      </c>
      <c r="AD399" s="20">
        <f>$G399*AC399</f>
        <v>837.75</v>
      </c>
      <c r="AE399" s="20">
        <f>$I399*AC399</f>
        <v>53.75</v>
      </c>
      <c r="AF399" s="19"/>
      <c r="AG399" s="21">
        <v>0</v>
      </c>
      <c r="AH399" s="20">
        <f>$G399*AG399</f>
        <v>0</v>
      </c>
      <c r="AI399" s="20">
        <f>$I399*AG399</f>
        <v>0</v>
      </c>
      <c r="AJ399" s="19">
        <v>0</v>
      </c>
      <c r="AK399" s="18">
        <f>IF(J399&gt;1,0,1)</f>
        <v>1</v>
      </c>
      <c r="AL399" s="17">
        <f>I399/G399</f>
        <v>6.4159952253058788E-2</v>
      </c>
    </row>
    <row r="400" spans="1:38">
      <c r="A400" s="18">
        <v>399</v>
      </c>
      <c r="B400" s="18" t="s">
        <v>281</v>
      </c>
      <c r="C400" s="18" t="s">
        <v>280</v>
      </c>
      <c r="D400" s="18" t="s">
        <v>19</v>
      </c>
      <c r="E400" s="18" t="s">
        <v>19</v>
      </c>
      <c r="F400" s="25">
        <v>0.81938260450758016</v>
      </c>
      <c r="G400" s="24">
        <v>7129</v>
      </c>
      <c r="H400" s="23">
        <v>2.5331532516854227</v>
      </c>
      <c r="I400" s="24">
        <v>637</v>
      </c>
      <c r="J400" s="23">
        <f>I400/$I$521*1000</f>
        <v>2.0756217089828475</v>
      </c>
      <c r="K400" s="19" t="s">
        <v>275</v>
      </c>
      <c r="L400" s="19" t="s">
        <v>149</v>
      </c>
      <c r="M400" s="21">
        <v>1</v>
      </c>
      <c r="N400" s="20">
        <f>$G400*M400</f>
        <v>7129</v>
      </c>
      <c r="O400" s="20">
        <f>$I400*M400</f>
        <v>637</v>
      </c>
      <c r="P400" s="22"/>
      <c r="Q400" s="21">
        <v>0</v>
      </c>
      <c r="R400" s="20">
        <f>$G400*Q400</f>
        <v>0</v>
      </c>
      <c r="S400" s="20">
        <f>$I400*Q400</f>
        <v>0</v>
      </c>
      <c r="T400" s="22"/>
      <c r="U400" s="21">
        <v>0</v>
      </c>
      <c r="V400" s="20">
        <f>$G400*U400</f>
        <v>0</v>
      </c>
      <c r="W400" s="20">
        <f>$I400*U400</f>
        <v>0</v>
      </c>
      <c r="X400" s="19" t="s">
        <v>47</v>
      </c>
      <c r="Y400" s="21">
        <v>1</v>
      </c>
      <c r="Z400" s="20">
        <f>$G400*Y400</f>
        <v>7129</v>
      </c>
      <c r="AA400" s="20">
        <f>$I400*Y400</f>
        <v>637</v>
      </c>
      <c r="AB400" s="19"/>
      <c r="AC400" s="21">
        <v>0</v>
      </c>
      <c r="AD400" s="20">
        <f>$G400*AC400</f>
        <v>0</v>
      </c>
      <c r="AE400" s="20">
        <f>$I400*AC400</f>
        <v>0</v>
      </c>
      <c r="AF400" s="19"/>
      <c r="AG400" s="21">
        <v>0</v>
      </c>
      <c r="AH400" s="20">
        <f>$G400*AG400</f>
        <v>0</v>
      </c>
      <c r="AI400" s="20">
        <f>$I400*AG400</f>
        <v>0</v>
      </c>
      <c r="AJ400" s="19">
        <v>0</v>
      </c>
      <c r="AK400" s="18">
        <f>IF(J400&gt;1,0,1)</f>
        <v>0</v>
      </c>
      <c r="AL400" s="17">
        <f>I400/G400</f>
        <v>8.935334549025109E-2</v>
      </c>
    </row>
    <row r="401" spans="1:38">
      <c r="A401" s="18">
        <v>400</v>
      </c>
      <c r="B401" s="18" t="s">
        <v>279</v>
      </c>
      <c r="C401" s="18" t="s">
        <v>278</v>
      </c>
      <c r="D401" s="18" t="s">
        <v>277</v>
      </c>
      <c r="E401" s="18" t="s">
        <v>276</v>
      </c>
      <c r="F401" s="25">
        <v>0.61023308995185899</v>
      </c>
      <c r="G401" s="24">
        <v>3306</v>
      </c>
      <c r="H401" s="23">
        <v>1.1747236148228375</v>
      </c>
      <c r="I401" s="24">
        <v>220</v>
      </c>
      <c r="J401" s="23">
        <f>I401/$I$521*1000</f>
        <v>0.71685522131275736</v>
      </c>
      <c r="K401" s="19" t="s">
        <v>275</v>
      </c>
      <c r="L401" s="19" t="s">
        <v>274</v>
      </c>
      <c r="M401" s="21">
        <v>0.5</v>
      </c>
      <c r="N401" s="20">
        <f>$G401*M401</f>
        <v>1653</v>
      </c>
      <c r="O401" s="20">
        <f>$I401*M401</f>
        <v>110</v>
      </c>
      <c r="P401" s="22" t="s">
        <v>149</v>
      </c>
      <c r="Q401" s="21">
        <v>0.25</v>
      </c>
      <c r="R401" s="20">
        <f>$G401*Q401</f>
        <v>826.5</v>
      </c>
      <c r="S401" s="20">
        <f>$I401*Q401</f>
        <v>55</v>
      </c>
      <c r="T401" s="22" t="s">
        <v>208</v>
      </c>
      <c r="U401" s="21">
        <v>0.25</v>
      </c>
      <c r="V401" s="20">
        <f>$G401*U401</f>
        <v>826.5</v>
      </c>
      <c r="W401" s="20">
        <f>$I401*U401</f>
        <v>55</v>
      </c>
      <c r="X401" s="19" t="s">
        <v>95</v>
      </c>
      <c r="Y401" s="21">
        <v>0.75</v>
      </c>
      <c r="Z401" s="20">
        <f>$G401*Y401</f>
        <v>2479.5</v>
      </c>
      <c r="AA401" s="20">
        <f>$I401*Y401</f>
        <v>165</v>
      </c>
      <c r="AB401" s="19" t="s">
        <v>47</v>
      </c>
      <c r="AC401" s="21">
        <v>0.25</v>
      </c>
      <c r="AD401" s="20">
        <f>$G401*AC401</f>
        <v>826.5</v>
      </c>
      <c r="AE401" s="20">
        <f>$I401*AC401</f>
        <v>55</v>
      </c>
      <c r="AF401" s="19"/>
      <c r="AG401" s="21">
        <v>0</v>
      </c>
      <c r="AH401" s="20">
        <f>$G401*AG401</f>
        <v>0</v>
      </c>
      <c r="AI401" s="20">
        <f>$I401*AG401</f>
        <v>0</v>
      </c>
      <c r="AJ401" s="19">
        <v>0</v>
      </c>
      <c r="AK401" s="18">
        <f>IF(J401&gt;1,0,1)</f>
        <v>1</v>
      </c>
      <c r="AL401" s="17">
        <f>I401/G401</f>
        <v>6.654567453115548E-2</v>
      </c>
    </row>
    <row r="402" spans="1:38">
      <c r="A402" s="18">
        <v>401</v>
      </c>
      <c r="B402" s="18" t="s">
        <v>273</v>
      </c>
      <c r="C402" s="18" t="s">
        <v>272</v>
      </c>
      <c r="D402" s="18" t="s">
        <v>19</v>
      </c>
      <c r="E402" s="18" t="s">
        <v>19</v>
      </c>
      <c r="F402" s="25">
        <v>0.25850540404799072</v>
      </c>
      <c r="G402" s="24">
        <v>16850</v>
      </c>
      <c r="H402" s="23">
        <v>5.9873239291484603</v>
      </c>
      <c r="I402" s="24">
        <v>475</v>
      </c>
      <c r="J402" s="23">
        <f>I402/$I$521*1000</f>
        <v>1.5477555914707262</v>
      </c>
      <c r="K402" s="19" t="s">
        <v>18</v>
      </c>
      <c r="L402" s="19" t="s">
        <v>48</v>
      </c>
      <c r="M402" s="21">
        <v>1</v>
      </c>
      <c r="N402" s="20">
        <f>$G402*M402</f>
        <v>16850</v>
      </c>
      <c r="O402" s="20">
        <f>$I402*M402</f>
        <v>475</v>
      </c>
      <c r="P402" s="22"/>
      <c r="Q402" s="21">
        <v>0</v>
      </c>
      <c r="R402" s="20">
        <f>$G402*Q402</f>
        <v>0</v>
      </c>
      <c r="S402" s="20">
        <f>$I402*Q402</f>
        <v>0</v>
      </c>
      <c r="T402" s="22"/>
      <c r="U402" s="21">
        <v>0</v>
      </c>
      <c r="V402" s="20">
        <f>$G402*U402</f>
        <v>0</v>
      </c>
      <c r="W402" s="20">
        <f>$I402*U402</f>
        <v>0</v>
      </c>
      <c r="X402" s="19" t="s">
        <v>47</v>
      </c>
      <c r="Y402" s="21">
        <v>1</v>
      </c>
      <c r="Z402" s="20">
        <f>$G402*Y402</f>
        <v>16850</v>
      </c>
      <c r="AA402" s="20">
        <f>$I402*Y402</f>
        <v>475</v>
      </c>
      <c r="AB402" s="19"/>
      <c r="AC402" s="21">
        <v>0</v>
      </c>
      <c r="AD402" s="20">
        <f>$G402*AC402</f>
        <v>0</v>
      </c>
      <c r="AE402" s="20">
        <f>$I402*AC402</f>
        <v>0</v>
      </c>
      <c r="AF402" s="19"/>
      <c r="AG402" s="21">
        <v>0</v>
      </c>
      <c r="AH402" s="20">
        <f>$G402*AG402</f>
        <v>0</v>
      </c>
      <c r="AI402" s="20">
        <f>$I402*AG402</f>
        <v>0</v>
      </c>
      <c r="AJ402" s="19">
        <v>0</v>
      </c>
      <c r="AK402" s="18">
        <f>IF(J402&gt;1,0,1)</f>
        <v>0</v>
      </c>
      <c r="AL402" s="17">
        <f>I402/G402</f>
        <v>2.8189910979228485E-2</v>
      </c>
    </row>
    <row r="403" spans="1:38">
      <c r="A403" s="18">
        <v>402</v>
      </c>
      <c r="B403" s="18" t="s">
        <v>271</v>
      </c>
      <c r="C403" s="18" t="s">
        <v>19</v>
      </c>
      <c r="D403" s="18" t="s">
        <v>19</v>
      </c>
      <c r="E403" s="18" t="s">
        <v>19</v>
      </c>
      <c r="F403" s="25">
        <v>0</v>
      </c>
      <c r="G403" s="24">
        <v>157</v>
      </c>
      <c r="H403" s="23">
        <v>5.5786935126190401E-2</v>
      </c>
      <c r="I403" s="24">
        <v>0</v>
      </c>
      <c r="J403" s="23">
        <f>I403/$I$521*1000</f>
        <v>0</v>
      </c>
      <c r="K403" s="19">
        <v>0</v>
      </c>
      <c r="L403" s="19">
        <v>0</v>
      </c>
      <c r="M403" s="21">
        <v>0</v>
      </c>
      <c r="N403" s="20">
        <f>$G403*M403</f>
        <v>0</v>
      </c>
      <c r="O403" s="20">
        <f>$I403*M403</f>
        <v>0</v>
      </c>
      <c r="P403" s="22"/>
      <c r="Q403" s="21">
        <v>0</v>
      </c>
      <c r="R403" s="20">
        <f>$G403*Q403</f>
        <v>0</v>
      </c>
      <c r="S403" s="20">
        <f>$I403*Q403</f>
        <v>0</v>
      </c>
      <c r="T403" s="22"/>
      <c r="U403" s="21">
        <v>0</v>
      </c>
      <c r="V403" s="20">
        <f>$G403*U403</f>
        <v>0</v>
      </c>
      <c r="W403" s="20">
        <f>$I403*U403</f>
        <v>0</v>
      </c>
      <c r="X403" s="19">
        <v>0</v>
      </c>
      <c r="Y403" s="21">
        <v>0</v>
      </c>
      <c r="Z403" s="20">
        <f>$G403*Y403</f>
        <v>0</v>
      </c>
      <c r="AA403" s="20">
        <f>$I403*Y403</f>
        <v>0</v>
      </c>
      <c r="AB403" s="19"/>
      <c r="AC403" s="21">
        <v>0</v>
      </c>
      <c r="AD403" s="20">
        <f>$G403*AC403</f>
        <v>0</v>
      </c>
      <c r="AE403" s="20">
        <f>$I403*AC403</f>
        <v>0</v>
      </c>
      <c r="AF403" s="19"/>
      <c r="AG403" s="21">
        <v>0</v>
      </c>
      <c r="AH403" s="20">
        <f>$G403*AG403</f>
        <v>0</v>
      </c>
      <c r="AI403" s="20">
        <f>$I403*AG403</f>
        <v>0</v>
      </c>
      <c r="AJ403" s="19">
        <v>0</v>
      </c>
      <c r="AK403" s="18">
        <f>IF(J403&gt;1,0,1)</f>
        <v>1</v>
      </c>
      <c r="AL403" s="17">
        <f>I403/G403</f>
        <v>0</v>
      </c>
    </row>
    <row r="404" spans="1:38">
      <c r="A404" s="18">
        <v>403</v>
      </c>
      <c r="B404" s="18" t="s">
        <v>270</v>
      </c>
      <c r="C404" s="18" t="s">
        <v>19</v>
      </c>
      <c r="D404" s="18" t="s">
        <v>19</v>
      </c>
      <c r="E404" s="18" t="s">
        <v>19</v>
      </c>
      <c r="F404" s="25">
        <v>0</v>
      </c>
      <c r="G404" s="24">
        <v>55</v>
      </c>
      <c r="H404" s="23">
        <v>1.9543193834015746E-2</v>
      </c>
      <c r="I404" s="24">
        <v>0</v>
      </c>
      <c r="J404" s="23">
        <f>I404/$I$521*1000</f>
        <v>0</v>
      </c>
      <c r="K404" s="19">
        <v>0</v>
      </c>
      <c r="L404" s="19">
        <v>0</v>
      </c>
      <c r="M404" s="21">
        <v>0</v>
      </c>
      <c r="N404" s="20">
        <f>$G404*M404</f>
        <v>0</v>
      </c>
      <c r="O404" s="20">
        <f>$I404*M404</f>
        <v>0</v>
      </c>
      <c r="P404" s="22"/>
      <c r="Q404" s="21">
        <v>0</v>
      </c>
      <c r="R404" s="20">
        <f>$G404*Q404</f>
        <v>0</v>
      </c>
      <c r="S404" s="20">
        <f>$I404*Q404</f>
        <v>0</v>
      </c>
      <c r="T404" s="22"/>
      <c r="U404" s="21">
        <v>0</v>
      </c>
      <c r="V404" s="20">
        <f>$G404*U404</f>
        <v>0</v>
      </c>
      <c r="W404" s="20">
        <f>$I404*U404</f>
        <v>0</v>
      </c>
      <c r="X404" s="19">
        <v>0</v>
      </c>
      <c r="Y404" s="21">
        <v>0</v>
      </c>
      <c r="Z404" s="20">
        <f>$G404*Y404</f>
        <v>0</v>
      </c>
      <c r="AA404" s="20">
        <f>$I404*Y404</f>
        <v>0</v>
      </c>
      <c r="AB404" s="19"/>
      <c r="AC404" s="21">
        <v>0</v>
      </c>
      <c r="AD404" s="20">
        <f>$G404*AC404</f>
        <v>0</v>
      </c>
      <c r="AE404" s="20">
        <f>$I404*AC404</f>
        <v>0</v>
      </c>
      <c r="AF404" s="19"/>
      <c r="AG404" s="21">
        <v>0</v>
      </c>
      <c r="AH404" s="20">
        <f>$G404*AG404</f>
        <v>0</v>
      </c>
      <c r="AI404" s="20">
        <f>$I404*AG404</f>
        <v>0</v>
      </c>
      <c r="AJ404" s="19">
        <v>0</v>
      </c>
      <c r="AK404" s="18">
        <f>IF(J404&gt;1,0,1)</f>
        <v>1</v>
      </c>
      <c r="AL404" s="17">
        <f>I404/G404</f>
        <v>0</v>
      </c>
    </row>
    <row r="405" spans="1:38">
      <c r="A405" s="18">
        <v>404</v>
      </c>
      <c r="B405" s="18" t="s">
        <v>269</v>
      </c>
      <c r="C405" s="18" t="s">
        <v>268</v>
      </c>
      <c r="D405" s="18" t="s">
        <v>19</v>
      </c>
      <c r="E405" s="18" t="s">
        <v>19</v>
      </c>
      <c r="F405" s="25">
        <v>0.66943698366209059</v>
      </c>
      <c r="G405" s="24">
        <v>23972</v>
      </c>
      <c r="H405" s="23">
        <v>8.517989865255009</v>
      </c>
      <c r="I405" s="24">
        <v>1750</v>
      </c>
      <c r="J405" s="23">
        <f>I405/$I$521*1000</f>
        <v>5.7022574422605707</v>
      </c>
      <c r="K405" s="19" t="s">
        <v>172</v>
      </c>
      <c r="L405" s="19" t="s">
        <v>149</v>
      </c>
      <c r="M405" s="21">
        <v>1</v>
      </c>
      <c r="N405" s="20">
        <f>$G405*M405</f>
        <v>23972</v>
      </c>
      <c r="O405" s="20">
        <f>$I405*M405</f>
        <v>1750</v>
      </c>
      <c r="P405" s="22"/>
      <c r="Q405" s="21">
        <v>0</v>
      </c>
      <c r="R405" s="20">
        <f>$G405*Q405</f>
        <v>0</v>
      </c>
      <c r="S405" s="20">
        <f>$I405*Q405</f>
        <v>0</v>
      </c>
      <c r="T405" s="22"/>
      <c r="U405" s="21">
        <v>0</v>
      </c>
      <c r="V405" s="20">
        <f>$G405*U405</f>
        <v>0</v>
      </c>
      <c r="W405" s="20">
        <f>$I405*U405</f>
        <v>0</v>
      </c>
      <c r="X405" s="19" t="s">
        <v>47</v>
      </c>
      <c r="Y405" s="21">
        <v>1</v>
      </c>
      <c r="Z405" s="20">
        <f>$G405*Y405</f>
        <v>23972</v>
      </c>
      <c r="AA405" s="20">
        <f>$I405*Y405</f>
        <v>1750</v>
      </c>
      <c r="AB405" s="19"/>
      <c r="AC405" s="21">
        <v>0</v>
      </c>
      <c r="AD405" s="20">
        <f>$G405*AC405</f>
        <v>0</v>
      </c>
      <c r="AE405" s="20">
        <f>$I405*AC405</f>
        <v>0</v>
      </c>
      <c r="AF405" s="19"/>
      <c r="AG405" s="21">
        <v>0</v>
      </c>
      <c r="AH405" s="20">
        <f>$G405*AG405</f>
        <v>0</v>
      </c>
      <c r="AI405" s="20">
        <f>$I405*AG405</f>
        <v>0</v>
      </c>
      <c r="AJ405" s="19">
        <v>0</v>
      </c>
      <c r="AK405" s="18">
        <f>IF(J405&gt;1,0,1)</f>
        <v>0</v>
      </c>
      <c r="AL405" s="17">
        <f>I405/G405</f>
        <v>7.3001835474720514E-2</v>
      </c>
    </row>
    <row r="406" spans="1:38">
      <c r="A406" s="18">
        <v>405</v>
      </c>
      <c r="B406" s="18" t="s">
        <v>267</v>
      </c>
      <c r="C406" s="18" t="s">
        <v>266</v>
      </c>
      <c r="D406" s="18" t="s">
        <v>19</v>
      </c>
      <c r="E406" s="18" t="s">
        <v>19</v>
      </c>
      <c r="F406" s="25">
        <v>0.87640397902546152</v>
      </c>
      <c r="G406" s="24">
        <v>5713</v>
      </c>
      <c r="H406" s="23">
        <v>2.0300048431587627</v>
      </c>
      <c r="I406" s="24">
        <v>546</v>
      </c>
      <c r="J406" s="23">
        <f>I406/$I$521*1000</f>
        <v>1.779104321985298</v>
      </c>
      <c r="K406" s="19" t="s">
        <v>172</v>
      </c>
      <c r="L406" s="19" t="s">
        <v>149</v>
      </c>
      <c r="M406" s="21">
        <v>1</v>
      </c>
      <c r="N406" s="20">
        <f>$G406*M406</f>
        <v>5713</v>
      </c>
      <c r="O406" s="20">
        <f>$I406*M406</f>
        <v>546</v>
      </c>
      <c r="P406" s="22"/>
      <c r="Q406" s="21">
        <v>0</v>
      </c>
      <c r="R406" s="20">
        <f>$G406*Q406</f>
        <v>0</v>
      </c>
      <c r="S406" s="20">
        <f>$I406*Q406</f>
        <v>0</v>
      </c>
      <c r="T406" s="22"/>
      <c r="U406" s="21">
        <v>0</v>
      </c>
      <c r="V406" s="20">
        <f>$G406*U406</f>
        <v>0</v>
      </c>
      <c r="W406" s="20">
        <f>$I406*U406</f>
        <v>0</v>
      </c>
      <c r="X406" s="19" t="s">
        <v>47</v>
      </c>
      <c r="Y406" s="21">
        <v>1</v>
      </c>
      <c r="Z406" s="20">
        <f>$G406*Y406</f>
        <v>5713</v>
      </c>
      <c r="AA406" s="20">
        <f>$I406*Y406</f>
        <v>546</v>
      </c>
      <c r="AB406" s="19"/>
      <c r="AC406" s="21">
        <v>0</v>
      </c>
      <c r="AD406" s="20">
        <f>$G406*AC406</f>
        <v>0</v>
      </c>
      <c r="AE406" s="20">
        <f>$I406*AC406</f>
        <v>0</v>
      </c>
      <c r="AF406" s="19"/>
      <c r="AG406" s="21">
        <v>0</v>
      </c>
      <c r="AH406" s="20">
        <f>$G406*AG406</f>
        <v>0</v>
      </c>
      <c r="AI406" s="20">
        <f>$I406*AG406</f>
        <v>0</v>
      </c>
      <c r="AJ406" s="19">
        <v>0</v>
      </c>
      <c r="AK406" s="18">
        <f>IF(J406&gt;1,0,1)</f>
        <v>0</v>
      </c>
      <c r="AL406" s="17">
        <f>I406/G406</f>
        <v>9.5571503588307363E-2</v>
      </c>
    </row>
    <row r="407" spans="1:38">
      <c r="A407" s="18">
        <v>406</v>
      </c>
      <c r="B407" s="18" t="s">
        <v>265</v>
      </c>
      <c r="C407" s="18" t="s">
        <v>264</v>
      </c>
      <c r="D407" s="18" t="s">
        <v>263</v>
      </c>
      <c r="E407" s="18" t="s">
        <v>19</v>
      </c>
      <c r="F407" s="25">
        <v>2.1060696368310592</v>
      </c>
      <c r="G407" s="24">
        <v>4881</v>
      </c>
      <c r="H407" s="23">
        <v>1.7343696200696519</v>
      </c>
      <c r="I407" s="24">
        <v>1121</v>
      </c>
      <c r="J407" s="23">
        <f>I407/$I$521*1000</f>
        <v>3.652703195870914</v>
      </c>
      <c r="K407" s="19" t="s">
        <v>172</v>
      </c>
      <c r="L407" s="19" t="s">
        <v>149</v>
      </c>
      <c r="M407" s="21">
        <v>0.6</v>
      </c>
      <c r="N407" s="20">
        <f>$G407*M407</f>
        <v>2928.6</v>
      </c>
      <c r="O407" s="20">
        <f>$I407*M407</f>
        <v>672.6</v>
      </c>
      <c r="P407" s="22" t="s">
        <v>208</v>
      </c>
      <c r="Q407" s="21">
        <v>0.4</v>
      </c>
      <c r="R407" s="20">
        <f>$G407*Q407</f>
        <v>1952.4</v>
      </c>
      <c r="S407" s="20">
        <f>$I407*Q407</f>
        <v>448.40000000000003</v>
      </c>
      <c r="T407" s="22"/>
      <c r="U407" s="21">
        <v>0</v>
      </c>
      <c r="V407" s="20">
        <f>$G407*U407</f>
        <v>0</v>
      </c>
      <c r="W407" s="20">
        <f>$I407*U407</f>
        <v>0</v>
      </c>
      <c r="X407" s="19" t="s">
        <v>47</v>
      </c>
      <c r="Y407" s="21">
        <v>0.6</v>
      </c>
      <c r="Z407" s="20">
        <f>$G407*Y407</f>
        <v>2928.6</v>
      </c>
      <c r="AA407" s="20">
        <f>$I407*Y407</f>
        <v>672.6</v>
      </c>
      <c r="AB407" s="19" t="s">
        <v>95</v>
      </c>
      <c r="AC407" s="21">
        <v>0.4</v>
      </c>
      <c r="AD407" s="20">
        <f>$G407*AC407</f>
        <v>1952.4</v>
      </c>
      <c r="AE407" s="20">
        <f>$I407*AC407</f>
        <v>448.40000000000003</v>
      </c>
      <c r="AF407" s="19"/>
      <c r="AG407" s="21">
        <v>0</v>
      </c>
      <c r="AH407" s="20">
        <f>$G407*AG407</f>
        <v>0</v>
      </c>
      <c r="AI407" s="20">
        <f>$I407*AG407</f>
        <v>0</v>
      </c>
      <c r="AJ407" s="19">
        <v>0</v>
      </c>
      <c r="AK407" s="18">
        <f>IF(J407&gt;1,0,1)</f>
        <v>0</v>
      </c>
      <c r="AL407" s="17">
        <f>I407/G407</f>
        <v>0.2296660520385167</v>
      </c>
    </row>
    <row r="408" spans="1:38">
      <c r="A408" s="18">
        <v>407</v>
      </c>
      <c r="B408" s="18" t="s">
        <v>262</v>
      </c>
      <c r="C408" s="18" t="s">
        <v>19</v>
      </c>
      <c r="D408" s="18" t="s">
        <v>19</v>
      </c>
      <c r="E408" s="18" t="s">
        <v>19</v>
      </c>
      <c r="F408" s="25">
        <v>0</v>
      </c>
      <c r="G408" s="24">
        <v>157</v>
      </c>
      <c r="H408" s="23">
        <v>5.5786935126190401E-2</v>
      </c>
      <c r="I408" s="24">
        <v>0</v>
      </c>
      <c r="J408" s="23">
        <f>I408/$I$521*1000</f>
        <v>0</v>
      </c>
      <c r="K408" s="19">
        <v>0</v>
      </c>
      <c r="L408" s="19">
        <v>0</v>
      </c>
      <c r="M408" s="21">
        <v>0</v>
      </c>
      <c r="N408" s="20">
        <f>$G408*M408</f>
        <v>0</v>
      </c>
      <c r="O408" s="20">
        <f>$I408*M408</f>
        <v>0</v>
      </c>
      <c r="P408" s="22"/>
      <c r="Q408" s="21">
        <v>0</v>
      </c>
      <c r="R408" s="20">
        <f>$G408*Q408</f>
        <v>0</v>
      </c>
      <c r="S408" s="20">
        <f>$I408*Q408</f>
        <v>0</v>
      </c>
      <c r="T408" s="22"/>
      <c r="U408" s="21">
        <v>0</v>
      </c>
      <c r="V408" s="20">
        <f>$G408*U408</f>
        <v>0</v>
      </c>
      <c r="W408" s="20">
        <f>$I408*U408</f>
        <v>0</v>
      </c>
      <c r="X408" s="19">
        <v>0</v>
      </c>
      <c r="Y408" s="21">
        <v>0</v>
      </c>
      <c r="Z408" s="20">
        <f>$G408*Y408</f>
        <v>0</v>
      </c>
      <c r="AA408" s="20">
        <f>$I408*Y408</f>
        <v>0</v>
      </c>
      <c r="AB408" s="19"/>
      <c r="AC408" s="21">
        <v>0</v>
      </c>
      <c r="AD408" s="20">
        <f>$G408*AC408</f>
        <v>0</v>
      </c>
      <c r="AE408" s="20">
        <f>$I408*AC408</f>
        <v>0</v>
      </c>
      <c r="AF408" s="19"/>
      <c r="AG408" s="21">
        <v>0</v>
      </c>
      <c r="AH408" s="20">
        <f>$G408*AG408</f>
        <v>0</v>
      </c>
      <c r="AI408" s="20">
        <f>$I408*AG408</f>
        <v>0</v>
      </c>
      <c r="AJ408" s="19">
        <v>0</v>
      </c>
      <c r="AK408" s="18">
        <f>IF(J408&gt;1,0,1)</f>
        <v>1</v>
      </c>
      <c r="AL408" s="17">
        <f>I408/G408</f>
        <v>0</v>
      </c>
    </row>
    <row r="409" spans="1:38">
      <c r="A409" s="18">
        <v>408</v>
      </c>
      <c r="B409" s="18" t="s">
        <v>261</v>
      </c>
      <c r="C409" s="18" t="s">
        <v>19</v>
      </c>
      <c r="D409" s="18" t="s">
        <v>19</v>
      </c>
      <c r="E409" s="18" t="s">
        <v>19</v>
      </c>
      <c r="F409" s="25">
        <v>0</v>
      </c>
      <c r="G409" s="24">
        <v>11</v>
      </c>
      <c r="H409" s="23">
        <v>3.9086387668031495E-3</v>
      </c>
      <c r="I409" s="24">
        <v>0</v>
      </c>
      <c r="J409" s="23">
        <f>I409/$I$521*1000</f>
        <v>0</v>
      </c>
      <c r="K409" s="19">
        <v>0</v>
      </c>
      <c r="L409" s="19">
        <v>0</v>
      </c>
      <c r="M409" s="21">
        <v>0</v>
      </c>
      <c r="N409" s="20">
        <f>$G409*M409</f>
        <v>0</v>
      </c>
      <c r="O409" s="20">
        <f>$I409*M409</f>
        <v>0</v>
      </c>
      <c r="P409" s="22"/>
      <c r="Q409" s="21">
        <v>0</v>
      </c>
      <c r="R409" s="20">
        <f>$G409*Q409</f>
        <v>0</v>
      </c>
      <c r="S409" s="20">
        <f>$I409*Q409</f>
        <v>0</v>
      </c>
      <c r="T409" s="22"/>
      <c r="U409" s="21">
        <v>0</v>
      </c>
      <c r="V409" s="20">
        <f>$G409*U409</f>
        <v>0</v>
      </c>
      <c r="W409" s="20">
        <f>$I409*U409</f>
        <v>0</v>
      </c>
      <c r="X409" s="19">
        <v>0</v>
      </c>
      <c r="Y409" s="21">
        <v>0</v>
      </c>
      <c r="Z409" s="20">
        <f>$G409*Y409</f>
        <v>0</v>
      </c>
      <c r="AA409" s="20">
        <f>$I409*Y409</f>
        <v>0</v>
      </c>
      <c r="AB409" s="19"/>
      <c r="AC409" s="21">
        <v>0</v>
      </c>
      <c r="AD409" s="20">
        <f>$G409*AC409</f>
        <v>0</v>
      </c>
      <c r="AE409" s="20">
        <f>$I409*AC409</f>
        <v>0</v>
      </c>
      <c r="AF409" s="19"/>
      <c r="AG409" s="21">
        <v>0</v>
      </c>
      <c r="AH409" s="20">
        <f>$G409*AG409</f>
        <v>0</v>
      </c>
      <c r="AI409" s="20">
        <f>$I409*AG409</f>
        <v>0</v>
      </c>
      <c r="AJ409" s="19">
        <v>0</v>
      </c>
      <c r="AK409" s="18">
        <f>IF(J409&gt;1,0,1)</f>
        <v>1</v>
      </c>
      <c r="AL409" s="17">
        <f>I409/G409</f>
        <v>0</v>
      </c>
    </row>
    <row r="410" spans="1:38">
      <c r="A410" s="18">
        <v>409</v>
      </c>
      <c r="B410" s="18" t="s">
        <v>260</v>
      </c>
      <c r="C410" s="18" t="s">
        <v>19</v>
      </c>
      <c r="D410" s="18" t="s">
        <v>19</v>
      </c>
      <c r="E410" s="18" t="s">
        <v>19</v>
      </c>
      <c r="F410" s="25">
        <v>0</v>
      </c>
      <c r="G410" s="24">
        <v>149</v>
      </c>
      <c r="H410" s="23">
        <v>5.2944288750333565E-2</v>
      </c>
      <c r="I410" s="24">
        <v>0</v>
      </c>
      <c r="J410" s="23">
        <f>I410/$I$521*1000</f>
        <v>0</v>
      </c>
      <c r="K410" s="19">
        <v>0</v>
      </c>
      <c r="L410" s="19">
        <v>0</v>
      </c>
      <c r="M410" s="21">
        <v>0</v>
      </c>
      <c r="N410" s="20">
        <f>$G410*M410</f>
        <v>0</v>
      </c>
      <c r="O410" s="20">
        <f>$I410*M410</f>
        <v>0</v>
      </c>
      <c r="P410" s="22"/>
      <c r="Q410" s="21">
        <v>0</v>
      </c>
      <c r="R410" s="20">
        <f>$G410*Q410</f>
        <v>0</v>
      </c>
      <c r="S410" s="20">
        <f>$I410*Q410</f>
        <v>0</v>
      </c>
      <c r="T410" s="22"/>
      <c r="U410" s="21">
        <v>0</v>
      </c>
      <c r="V410" s="20">
        <f>$G410*U410</f>
        <v>0</v>
      </c>
      <c r="W410" s="20">
        <f>$I410*U410</f>
        <v>0</v>
      </c>
      <c r="X410" s="19">
        <v>0</v>
      </c>
      <c r="Y410" s="21">
        <v>0</v>
      </c>
      <c r="Z410" s="20">
        <f>$G410*Y410</f>
        <v>0</v>
      </c>
      <c r="AA410" s="20">
        <f>$I410*Y410</f>
        <v>0</v>
      </c>
      <c r="AB410" s="19"/>
      <c r="AC410" s="21">
        <v>0</v>
      </c>
      <c r="AD410" s="20">
        <f>$G410*AC410</f>
        <v>0</v>
      </c>
      <c r="AE410" s="20">
        <f>$I410*AC410</f>
        <v>0</v>
      </c>
      <c r="AF410" s="19"/>
      <c r="AG410" s="21">
        <v>0</v>
      </c>
      <c r="AH410" s="20">
        <f>$G410*AG410</f>
        <v>0</v>
      </c>
      <c r="AI410" s="20">
        <f>$I410*AG410</f>
        <v>0</v>
      </c>
      <c r="AJ410" s="19">
        <v>0</v>
      </c>
      <c r="AK410" s="18">
        <f>IF(J410&gt;1,0,1)</f>
        <v>1</v>
      </c>
      <c r="AL410" s="17">
        <f>I410/G410</f>
        <v>0</v>
      </c>
    </row>
    <row r="411" spans="1:38">
      <c r="A411" s="18">
        <v>410</v>
      </c>
      <c r="B411" s="18" t="s">
        <v>259</v>
      </c>
      <c r="C411" s="18" t="s">
        <v>258</v>
      </c>
      <c r="D411" s="18" t="s">
        <v>19</v>
      </c>
      <c r="E411" s="18" t="s">
        <v>19</v>
      </c>
      <c r="F411" s="25">
        <v>0.4702635420468172</v>
      </c>
      <c r="G411" s="24">
        <v>78</v>
      </c>
      <c r="H411" s="23">
        <v>2.7715802164604147E-2</v>
      </c>
      <c r="I411" s="24">
        <v>4</v>
      </c>
      <c r="J411" s="23">
        <f>I411/$I$521*1000</f>
        <v>1.303373129659559E-2</v>
      </c>
      <c r="K411" s="19" t="s">
        <v>172</v>
      </c>
      <c r="L411" s="19" t="s">
        <v>149</v>
      </c>
      <c r="M411" s="21">
        <v>1</v>
      </c>
      <c r="N411" s="20">
        <f>$G411*M411</f>
        <v>78</v>
      </c>
      <c r="O411" s="20">
        <f>$I411*M411</f>
        <v>4</v>
      </c>
      <c r="P411" s="22"/>
      <c r="Q411" s="21">
        <v>0</v>
      </c>
      <c r="R411" s="20">
        <f>$G411*Q411</f>
        <v>0</v>
      </c>
      <c r="S411" s="20">
        <f>$I411*Q411</f>
        <v>0</v>
      </c>
      <c r="T411" s="22"/>
      <c r="U411" s="21">
        <v>0</v>
      </c>
      <c r="V411" s="20">
        <f>$G411*U411</f>
        <v>0</v>
      </c>
      <c r="W411" s="20">
        <f>$I411*U411</f>
        <v>0</v>
      </c>
      <c r="X411" s="19" t="s">
        <v>47</v>
      </c>
      <c r="Y411" s="21">
        <v>1</v>
      </c>
      <c r="Z411" s="20">
        <f>$G411*Y411</f>
        <v>78</v>
      </c>
      <c r="AA411" s="20">
        <f>$I411*Y411</f>
        <v>4</v>
      </c>
      <c r="AB411" s="19"/>
      <c r="AC411" s="21">
        <v>0</v>
      </c>
      <c r="AD411" s="20">
        <f>$G411*AC411</f>
        <v>0</v>
      </c>
      <c r="AE411" s="20">
        <f>$I411*AC411</f>
        <v>0</v>
      </c>
      <c r="AF411" s="19"/>
      <c r="AG411" s="21">
        <v>0</v>
      </c>
      <c r="AH411" s="20">
        <f>$G411*AG411</f>
        <v>0</v>
      </c>
      <c r="AI411" s="20">
        <f>$I411*AG411</f>
        <v>0</v>
      </c>
      <c r="AJ411" s="19">
        <v>0</v>
      </c>
      <c r="AK411" s="18">
        <f>IF(J411&gt;1,0,1)</f>
        <v>1</v>
      </c>
      <c r="AL411" s="17">
        <f>I411/G411</f>
        <v>5.128205128205128E-2</v>
      </c>
    </row>
    <row r="412" spans="1:38">
      <c r="A412" s="18">
        <v>411</v>
      </c>
      <c r="B412" s="18" t="s">
        <v>257</v>
      </c>
      <c r="C412" s="18" t="s">
        <v>256</v>
      </c>
      <c r="D412" s="18" t="s">
        <v>19</v>
      </c>
      <c r="E412" s="18" t="s">
        <v>19</v>
      </c>
      <c r="F412" s="25">
        <v>0.60095571574672146</v>
      </c>
      <c r="G412" s="24">
        <v>824</v>
      </c>
      <c r="H412" s="23">
        <v>0.29279257671325409</v>
      </c>
      <c r="I412" s="24">
        <v>54</v>
      </c>
      <c r="J412" s="23">
        <f>I412/$I$521*1000</f>
        <v>0.17595537250404047</v>
      </c>
      <c r="K412" s="19" t="s">
        <v>172</v>
      </c>
      <c r="L412" s="19" t="s">
        <v>149</v>
      </c>
      <c r="M412" s="21">
        <v>1</v>
      </c>
      <c r="N412" s="20">
        <f>$G412*M412</f>
        <v>824</v>
      </c>
      <c r="O412" s="20">
        <f>$I412*M412</f>
        <v>54</v>
      </c>
      <c r="P412" s="22"/>
      <c r="Q412" s="21">
        <v>0</v>
      </c>
      <c r="R412" s="20">
        <f>$G412*Q412</f>
        <v>0</v>
      </c>
      <c r="S412" s="20">
        <f>$I412*Q412</f>
        <v>0</v>
      </c>
      <c r="T412" s="22"/>
      <c r="U412" s="21">
        <v>0</v>
      </c>
      <c r="V412" s="20">
        <f>$G412*U412</f>
        <v>0</v>
      </c>
      <c r="W412" s="20">
        <f>$I412*U412</f>
        <v>0</v>
      </c>
      <c r="X412" s="19" t="s">
        <v>47</v>
      </c>
      <c r="Y412" s="21">
        <v>1</v>
      </c>
      <c r="Z412" s="20">
        <f>$G412*Y412</f>
        <v>824</v>
      </c>
      <c r="AA412" s="20">
        <f>$I412*Y412</f>
        <v>54</v>
      </c>
      <c r="AB412" s="19"/>
      <c r="AC412" s="21">
        <v>0</v>
      </c>
      <c r="AD412" s="20">
        <f>$G412*AC412</f>
        <v>0</v>
      </c>
      <c r="AE412" s="20">
        <f>$I412*AC412</f>
        <v>0</v>
      </c>
      <c r="AF412" s="19"/>
      <c r="AG412" s="21">
        <v>0</v>
      </c>
      <c r="AH412" s="20">
        <f>$G412*AG412</f>
        <v>0</v>
      </c>
      <c r="AI412" s="20">
        <f>$I412*AG412</f>
        <v>0</v>
      </c>
      <c r="AJ412" s="19">
        <v>0</v>
      </c>
      <c r="AK412" s="18">
        <f>IF(J412&gt;1,0,1)</f>
        <v>1</v>
      </c>
      <c r="AL412" s="17">
        <f>I412/G412</f>
        <v>6.553398058252427E-2</v>
      </c>
    </row>
    <row r="413" spans="1:38">
      <c r="A413" s="18">
        <v>412</v>
      </c>
      <c r="B413" s="18" t="s">
        <v>255</v>
      </c>
      <c r="C413" s="18" t="s">
        <v>19</v>
      </c>
      <c r="D413" s="18" t="s">
        <v>19</v>
      </c>
      <c r="E413" s="18" t="s">
        <v>19</v>
      </c>
      <c r="F413" s="25">
        <v>0</v>
      </c>
      <c r="G413" s="24">
        <v>43</v>
      </c>
      <c r="H413" s="23">
        <v>1.5279224270230492E-2</v>
      </c>
      <c r="I413" s="24">
        <v>0</v>
      </c>
      <c r="J413" s="23">
        <f>I413/$I$521*1000</f>
        <v>0</v>
      </c>
      <c r="K413" s="19">
        <v>0</v>
      </c>
      <c r="L413" s="19">
        <v>0</v>
      </c>
      <c r="M413" s="21">
        <v>0</v>
      </c>
      <c r="N413" s="20">
        <f>$G413*M413</f>
        <v>0</v>
      </c>
      <c r="O413" s="20">
        <f>$I413*M413</f>
        <v>0</v>
      </c>
      <c r="P413" s="22"/>
      <c r="Q413" s="21">
        <v>0</v>
      </c>
      <c r="R413" s="20">
        <f>$G413*Q413</f>
        <v>0</v>
      </c>
      <c r="S413" s="20">
        <f>$I413*Q413</f>
        <v>0</v>
      </c>
      <c r="T413" s="22"/>
      <c r="U413" s="21">
        <v>0</v>
      </c>
      <c r="V413" s="20">
        <f>$G413*U413</f>
        <v>0</v>
      </c>
      <c r="W413" s="20">
        <f>$I413*U413</f>
        <v>0</v>
      </c>
      <c r="X413" s="19">
        <v>0</v>
      </c>
      <c r="Y413" s="21">
        <v>0</v>
      </c>
      <c r="Z413" s="20">
        <f>$G413*Y413</f>
        <v>0</v>
      </c>
      <c r="AA413" s="20">
        <f>$I413*Y413</f>
        <v>0</v>
      </c>
      <c r="AB413" s="19"/>
      <c r="AC413" s="21">
        <v>0</v>
      </c>
      <c r="AD413" s="20">
        <f>$G413*AC413</f>
        <v>0</v>
      </c>
      <c r="AE413" s="20">
        <f>$I413*AC413</f>
        <v>0</v>
      </c>
      <c r="AF413" s="19"/>
      <c r="AG413" s="21">
        <v>0</v>
      </c>
      <c r="AH413" s="20">
        <f>$G413*AG413</f>
        <v>0</v>
      </c>
      <c r="AI413" s="20">
        <f>$I413*AG413</f>
        <v>0</v>
      </c>
      <c r="AJ413" s="19">
        <v>0</v>
      </c>
      <c r="AK413" s="18">
        <f>IF(J413&gt;1,0,1)</f>
        <v>1</v>
      </c>
      <c r="AL413" s="17">
        <f>I413/G413</f>
        <v>0</v>
      </c>
    </row>
    <row r="414" spans="1:38">
      <c r="A414" s="18">
        <v>413</v>
      </c>
      <c r="B414" s="18" t="s">
        <v>254</v>
      </c>
      <c r="C414" s="18" t="s">
        <v>253</v>
      </c>
      <c r="D414" s="18" t="s">
        <v>19</v>
      </c>
      <c r="E414" s="18" t="s">
        <v>19</v>
      </c>
      <c r="F414" s="25">
        <v>1.0391693210585888</v>
      </c>
      <c r="G414" s="24">
        <v>2162</v>
      </c>
      <c r="H414" s="23">
        <v>0.76822518307530985</v>
      </c>
      <c r="I414" s="24">
        <v>245</v>
      </c>
      <c r="J414" s="23">
        <f>I414/$I$521*1000</f>
        <v>0.79831604191647987</v>
      </c>
      <c r="K414" s="19" t="s">
        <v>172</v>
      </c>
      <c r="L414" s="19" t="s">
        <v>149</v>
      </c>
      <c r="M414" s="21">
        <v>1</v>
      </c>
      <c r="N414" s="20">
        <f>$G414*M414</f>
        <v>2162</v>
      </c>
      <c r="O414" s="20">
        <f>$I414*M414</f>
        <v>245</v>
      </c>
      <c r="P414" s="22"/>
      <c r="Q414" s="21">
        <v>0</v>
      </c>
      <c r="R414" s="20">
        <f>$G414*Q414</f>
        <v>0</v>
      </c>
      <c r="S414" s="20">
        <f>$I414*Q414</f>
        <v>0</v>
      </c>
      <c r="T414" s="22"/>
      <c r="U414" s="21">
        <v>0</v>
      </c>
      <c r="V414" s="20">
        <f>$G414*U414</f>
        <v>0</v>
      </c>
      <c r="W414" s="20">
        <f>$I414*U414</f>
        <v>0</v>
      </c>
      <c r="X414" s="19" t="s">
        <v>47</v>
      </c>
      <c r="Y414" s="21">
        <v>1</v>
      </c>
      <c r="Z414" s="20">
        <f>$G414*Y414</f>
        <v>2162</v>
      </c>
      <c r="AA414" s="20">
        <f>$I414*Y414</f>
        <v>245</v>
      </c>
      <c r="AB414" s="19"/>
      <c r="AC414" s="21">
        <v>0</v>
      </c>
      <c r="AD414" s="20">
        <f>$G414*AC414</f>
        <v>0</v>
      </c>
      <c r="AE414" s="20">
        <f>$I414*AC414</f>
        <v>0</v>
      </c>
      <c r="AF414" s="19"/>
      <c r="AG414" s="21">
        <v>0</v>
      </c>
      <c r="AH414" s="20">
        <f>$G414*AG414</f>
        <v>0</v>
      </c>
      <c r="AI414" s="20">
        <f>$I414*AG414</f>
        <v>0</v>
      </c>
      <c r="AJ414" s="19">
        <v>0</v>
      </c>
      <c r="AK414" s="18">
        <f>IF(J414&gt;1,0,1)</f>
        <v>1</v>
      </c>
      <c r="AL414" s="17">
        <f>I414/G414</f>
        <v>0.11332099907493062</v>
      </c>
    </row>
    <row r="415" spans="1:38">
      <c r="A415" s="18">
        <v>414</v>
      </c>
      <c r="B415" s="18" t="s">
        <v>252</v>
      </c>
      <c r="C415" s="18" t="s">
        <v>19</v>
      </c>
      <c r="D415" s="18" t="s">
        <v>19</v>
      </c>
      <c r="E415" s="18" t="s">
        <v>19</v>
      </c>
      <c r="F415" s="25">
        <v>0</v>
      </c>
      <c r="G415" s="24">
        <v>2</v>
      </c>
      <c r="H415" s="23">
        <v>7.10661593964209E-4</v>
      </c>
      <c r="I415" s="24">
        <v>0</v>
      </c>
      <c r="J415" s="23">
        <f>I415/$I$521*1000</f>
        <v>0</v>
      </c>
      <c r="K415" s="19">
        <v>0</v>
      </c>
      <c r="L415" s="19">
        <v>0</v>
      </c>
      <c r="M415" s="21">
        <v>0</v>
      </c>
      <c r="N415" s="20">
        <f>$G415*M415</f>
        <v>0</v>
      </c>
      <c r="O415" s="20">
        <f>$I415*M415</f>
        <v>0</v>
      </c>
      <c r="P415" s="22"/>
      <c r="Q415" s="21">
        <v>0</v>
      </c>
      <c r="R415" s="20">
        <f>$G415*Q415</f>
        <v>0</v>
      </c>
      <c r="S415" s="20">
        <f>$I415*Q415</f>
        <v>0</v>
      </c>
      <c r="T415" s="22"/>
      <c r="U415" s="21">
        <v>0</v>
      </c>
      <c r="V415" s="20">
        <f>$G415*U415</f>
        <v>0</v>
      </c>
      <c r="W415" s="20">
        <f>$I415*U415</f>
        <v>0</v>
      </c>
      <c r="X415" s="19">
        <v>0</v>
      </c>
      <c r="Y415" s="21">
        <v>0</v>
      </c>
      <c r="Z415" s="20">
        <f>$G415*Y415</f>
        <v>0</v>
      </c>
      <c r="AA415" s="20">
        <f>$I415*Y415</f>
        <v>0</v>
      </c>
      <c r="AB415" s="19"/>
      <c r="AC415" s="21">
        <v>0</v>
      </c>
      <c r="AD415" s="20">
        <f>$G415*AC415</f>
        <v>0</v>
      </c>
      <c r="AE415" s="20">
        <f>$I415*AC415</f>
        <v>0</v>
      </c>
      <c r="AF415" s="19"/>
      <c r="AG415" s="21">
        <v>0</v>
      </c>
      <c r="AH415" s="20">
        <f>$G415*AG415</f>
        <v>0</v>
      </c>
      <c r="AI415" s="20">
        <f>$I415*AG415</f>
        <v>0</v>
      </c>
      <c r="AJ415" s="19">
        <v>0</v>
      </c>
      <c r="AK415" s="18">
        <f>IF(J415&gt;1,0,1)</f>
        <v>1</v>
      </c>
      <c r="AL415" s="17">
        <f>I415/G415</f>
        <v>0</v>
      </c>
    </row>
    <row r="416" spans="1:38">
      <c r="A416" s="18">
        <v>415</v>
      </c>
      <c r="B416" s="18" t="s">
        <v>251</v>
      </c>
      <c r="C416" s="18" t="s">
        <v>19</v>
      </c>
      <c r="D416" s="18" t="s">
        <v>19</v>
      </c>
      <c r="E416" s="18" t="s">
        <v>19</v>
      </c>
      <c r="F416" s="25">
        <v>0</v>
      </c>
      <c r="G416" s="24">
        <v>9</v>
      </c>
      <c r="H416" s="23">
        <v>3.1979771728389401E-3</v>
      </c>
      <c r="I416" s="24">
        <v>0</v>
      </c>
      <c r="J416" s="23">
        <f>I416/$I$521*1000</f>
        <v>0</v>
      </c>
      <c r="K416" s="19">
        <v>0</v>
      </c>
      <c r="L416" s="19">
        <v>0</v>
      </c>
      <c r="M416" s="21">
        <v>0</v>
      </c>
      <c r="N416" s="20">
        <f>$G416*M416</f>
        <v>0</v>
      </c>
      <c r="O416" s="20">
        <f>$I416*M416</f>
        <v>0</v>
      </c>
      <c r="P416" s="22"/>
      <c r="Q416" s="21">
        <v>0</v>
      </c>
      <c r="R416" s="20">
        <f>$G416*Q416</f>
        <v>0</v>
      </c>
      <c r="S416" s="20">
        <f>$I416*Q416</f>
        <v>0</v>
      </c>
      <c r="T416" s="22"/>
      <c r="U416" s="21">
        <v>0</v>
      </c>
      <c r="V416" s="20">
        <f>$G416*U416</f>
        <v>0</v>
      </c>
      <c r="W416" s="20">
        <f>$I416*U416</f>
        <v>0</v>
      </c>
      <c r="X416" s="19">
        <v>0</v>
      </c>
      <c r="Y416" s="21">
        <v>0</v>
      </c>
      <c r="Z416" s="20">
        <f>$G416*Y416</f>
        <v>0</v>
      </c>
      <c r="AA416" s="20">
        <f>$I416*Y416</f>
        <v>0</v>
      </c>
      <c r="AB416" s="19"/>
      <c r="AC416" s="21">
        <v>0</v>
      </c>
      <c r="AD416" s="20">
        <f>$G416*AC416</f>
        <v>0</v>
      </c>
      <c r="AE416" s="20">
        <f>$I416*AC416</f>
        <v>0</v>
      </c>
      <c r="AF416" s="19"/>
      <c r="AG416" s="21">
        <v>0</v>
      </c>
      <c r="AH416" s="20">
        <f>$G416*AG416</f>
        <v>0</v>
      </c>
      <c r="AI416" s="20">
        <f>$I416*AG416</f>
        <v>0</v>
      </c>
      <c r="AJ416" s="19">
        <v>0</v>
      </c>
      <c r="AK416" s="18">
        <f>IF(J416&gt;1,0,1)</f>
        <v>1</v>
      </c>
      <c r="AL416" s="17">
        <f>I416/G416</f>
        <v>0</v>
      </c>
    </row>
    <row r="417" spans="1:38">
      <c r="A417" s="18">
        <v>416</v>
      </c>
      <c r="B417" s="18" t="s">
        <v>250</v>
      </c>
      <c r="C417" s="18" t="s">
        <v>249</v>
      </c>
      <c r="D417" s="18" t="s">
        <v>19</v>
      </c>
      <c r="E417" s="18" t="s">
        <v>19</v>
      </c>
      <c r="F417" s="25">
        <v>1.475654562974495</v>
      </c>
      <c r="G417" s="24">
        <v>87</v>
      </c>
      <c r="H417" s="23">
        <v>3.091377933744309E-2</v>
      </c>
      <c r="I417" s="24">
        <v>14</v>
      </c>
      <c r="J417" s="23">
        <f>I417/$I$521*1000</f>
        <v>4.5618059538084559E-2</v>
      </c>
      <c r="K417" s="19" t="s">
        <v>172</v>
      </c>
      <c r="L417" s="19" t="s">
        <v>149</v>
      </c>
      <c r="M417" s="21">
        <v>1</v>
      </c>
      <c r="N417" s="20">
        <f>$G417*M417</f>
        <v>87</v>
      </c>
      <c r="O417" s="20">
        <f>$I417*M417</f>
        <v>14</v>
      </c>
      <c r="P417" s="22"/>
      <c r="Q417" s="21">
        <v>0</v>
      </c>
      <c r="R417" s="20">
        <f>$G417*Q417</f>
        <v>0</v>
      </c>
      <c r="S417" s="20">
        <f>$I417*Q417</f>
        <v>0</v>
      </c>
      <c r="T417" s="22"/>
      <c r="U417" s="21">
        <v>0</v>
      </c>
      <c r="V417" s="20">
        <f>$G417*U417</f>
        <v>0</v>
      </c>
      <c r="W417" s="20">
        <f>$I417*U417</f>
        <v>0</v>
      </c>
      <c r="X417" s="19" t="s">
        <v>47</v>
      </c>
      <c r="Y417" s="21">
        <v>1</v>
      </c>
      <c r="Z417" s="20">
        <f>$G417*Y417</f>
        <v>87</v>
      </c>
      <c r="AA417" s="20">
        <f>$I417*Y417</f>
        <v>14</v>
      </c>
      <c r="AB417" s="19"/>
      <c r="AC417" s="21">
        <v>0</v>
      </c>
      <c r="AD417" s="20">
        <f>$G417*AC417</f>
        <v>0</v>
      </c>
      <c r="AE417" s="20">
        <f>$I417*AC417</f>
        <v>0</v>
      </c>
      <c r="AF417" s="19"/>
      <c r="AG417" s="21">
        <v>0</v>
      </c>
      <c r="AH417" s="20">
        <f>$G417*AG417</f>
        <v>0</v>
      </c>
      <c r="AI417" s="20">
        <f>$I417*AG417</f>
        <v>0</v>
      </c>
      <c r="AJ417" s="19">
        <v>0</v>
      </c>
      <c r="AK417" s="18">
        <f>IF(J417&gt;1,0,1)</f>
        <v>1</v>
      </c>
      <c r="AL417" s="17">
        <f>I417/G417</f>
        <v>0.16091954022988506</v>
      </c>
    </row>
    <row r="418" spans="1:38">
      <c r="A418" s="18">
        <v>417</v>
      </c>
      <c r="B418" s="18" t="s">
        <v>248</v>
      </c>
      <c r="C418" s="18" t="s">
        <v>247</v>
      </c>
      <c r="D418" s="18" t="s">
        <v>19</v>
      </c>
      <c r="E418" s="18" t="s">
        <v>19</v>
      </c>
      <c r="F418" s="25">
        <v>0.54991109495426027</v>
      </c>
      <c r="G418" s="24">
        <v>617</v>
      </c>
      <c r="H418" s="23">
        <v>0.21923910173795846</v>
      </c>
      <c r="I418" s="24">
        <v>37</v>
      </c>
      <c r="J418" s="23">
        <f>I418/$I$521*1000</f>
        <v>0.1205620144935092</v>
      </c>
      <c r="K418" s="19" t="s">
        <v>172</v>
      </c>
      <c r="L418" s="19" t="s">
        <v>149</v>
      </c>
      <c r="M418" s="21">
        <v>1</v>
      </c>
      <c r="N418" s="20">
        <f>$G418*M418</f>
        <v>617</v>
      </c>
      <c r="O418" s="20">
        <f>$I418*M418</f>
        <v>37</v>
      </c>
      <c r="P418" s="22"/>
      <c r="Q418" s="21">
        <v>0</v>
      </c>
      <c r="R418" s="20">
        <f>$G418*Q418</f>
        <v>0</v>
      </c>
      <c r="S418" s="20">
        <f>$I418*Q418</f>
        <v>0</v>
      </c>
      <c r="T418" s="22"/>
      <c r="U418" s="21">
        <v>0</v>
      </c>
      <c r="V418" s="20">
        <f>$G418*U418</f>
        <v>0</v>
      </c>
      <c r="W418" s="20">
        <f>$I418*U418</f>
        <v>0</v>
      </c>
      <c r="X418" s="19" t="s">
        <v>100</v>
      </c>
      <c r="Y418" s="21">
        <v>1</v>
      </c>
      <c r="Z418" s="20">
        <f>$G418*Y418</f>
        <v>617</v>
      </c>
      <c r="AA418" s="20">
        <f>$I418*Y418</f>
        <v>37</v>
      </c>
      <c r="AB418" s="19"/>
      <c r="AC418" s="21">
        <v>0</v>
      </c>
      <c r="AD418" s="20">
        <f>$G418*AC418</f>
        <v>0</v>
      </c>
      <c r="AE418" s="20">
        <f>$I418*AC418</f>
        <v>0</v>
      </c>
      <c r="AF418" s="19"/>
      <c r="AG418" s="21">
        <v>0</v>
      </c>
      <c r="AH418" s="20">
        <f>$G418*AG418</f>
        <v>0</v>
      </c>
      <c r="AI418" s="20">
        <f>$I418*AG418</f>
        <v>0</v>
      </c>
      <c r="AJ418" s="19">
        <v>0</v>
      </c>
      <c r="AK418" s="18">
        <f>IF(J418&gt;1,0,1)</f>
        <v>1</v>
      </c>
      <c r="AL418" s="17">
        <f>I418/G418</f>
        <v>5.9967585089141004E-2</v>
      </c>
    </row>
    <row r="419" spans="1:38">
      <c r="A419" s="18">
        <v>418</v>
      </c>
      <c r="B419" s="18" t="s">
        <v>246</v>
      </c>
      <c r="C419" s="18" t="s">
        <v>245</v>
      </c>
      <c r="D419" s="18" t="s">
        <v>19</v>
      </c>
      <c r="E419" s="18" t="s">
        <v>19</v>
      </c>
      <c r="F419" s="25">
        <v>0.7561002615784449</v>
      </c>
      <c r="G419" s="24">
        <v>946</v>
      </c>
      <c r="H419" s="23">
        <v>0.33614293394507083</v>
      </c>
      <c r="I419" s="24">
        <v>78</v>
      </c>
      <c r="J419" s="23">
        <f>I419/$I$521*1000</f>
        <v>0.25415776028361398</v>
      </c>
      <c r="K419" s="19" t="s">
        <v>172</v>
      </c>
      <c r="L419" s="19" t="s">
        <v>149</v>
      </c>
      <c r="M419" s="21">
        <v>1</v>
      </c>
      <c r="N419" s="20">
        <f>$G419*M419</f>
        <v>946</v>
      </c>
      <c r="O419" s="20">
        <f>$I419*M419</f>
        <v>78</v>
      </c>
      <c r="P419" s="22"/>
      <c r="Q419" s="21">
        <v>0</v>
      </c>
      <c r="R419" s="20">
        <f>$G419*Q419</f>
        <v>0</v>
      </c>
      <c r="S419" s="20">
        <f>$I419*Q419</f>
        <v>0</v>
      </c>
      <c r="T419" s="22"/>
      <c r="U419" s="21">
        <v>0</v>
      </c>
      <c r="V419" s="20">
        <f>$G419*U419</f>
        <v>0</v>
      </c>
      <c r="W419" s="20">
        <f>$I419*U419</f>
        <v>0</v>
      </c>
      <c r="X419" s="19" t="s">
        <v>47</v>
      </c>
      <c r="Y419" s="21">
        <v>1</v>
      </c>
      <c r="Z419" s="20">
        <f>$G419*Y419</f>
        <v>946</v>
      </c>
      <c r="AA419" s="20">
        <f>$I419*Y419</f>
        <v>78</v>
      </c>
      <c r="AB419" s="19"/>
      <c r="AC419" s="21">
        <v>0</v>
      </c>
      <c r="AD419" s="20">
        <f>$G419*AC419</f>
        <v>0</v>
      </c>
      <c r="AE419" s="20">
        <f>$I419*AC419</f>
        <v>0</v>
      </c>
      <c r="AF419" s="19"/>
      <c r="AG419" s="21">
        <v>0</v>
      </c>
      <c r="AH419" s="20">
        <f>$G419*AG419</f>
        <v>0</v>
      </c>
      <c r="AI419" s="20">
        <f>$I419*AG419</f>
        <v>0</v>
      </c>
      <c r="AJ419" s="19">
        <v>0</v>
      </c>
      <c r="AK419" s="18">
        <f>IF(J419&gt;1,0,1)</f>
        <v>1</v>
      </c>
      <c r="AL419" s="17">
        <f>I419/G419</f>
        <v>8.2452431289640596E-2</v>
      </c>
    </row>
    <row r="420" spans="1:38">
      <c r="A420" s="18">
        <v>419</v>
      </c>
      <c r="B420" s="18" t="s">
        <v>244</v>
      </c>
      <c r="C420" s="18" t="s">
        <v>243</v>
      </c>
      <c r="D420" s="18" t="s">
        <v>19</v>
      </c>
      <c r="E420" s="18" t="s">
        <v>19</v>
      </c>
      <c r="F420" s="25">
        <v>0.62670297161214028</v>
      </c>
      <c r="G420" s="24">
        <v>995</v>
      </c>
      <c r="H420" s="23">
        <v>0.35355414299719395</v>
      </c>
      <c r="I420" s="24">
        <v>68</v>
      </c>
      <c r="J420" s="23">
        <f>I420/$I$521*1000</f>
        <v>0.22157343204212504</v>
      </c>
      <c r="K420" s="19" t="s">
        <v>172</v>
      </c>
      <c r="L420" s="19" t="s">
        <v>149</v>
      </c>
      <c r="M420" s="21">
        <v>1</v>
      </c>
      <c r="N420" s="20">
        <f>$G420*M420</f>
        <v>995</v>
      </c>
      <c r="O420" s="20">
        <f>$I420*M420</f>
        <v>68</v>
      </c>
      <c r="P420" s="22"/>
      <c r="Q420" s="21">
        <v>0</v>
      </c>
      <c r="R420" s="20">
        <f>$G420*Q420</f>
        <v>0</v>
      </c>
      <c r="S420" s="20">
        <f>$I420*Q420</f>
        <v>0</v>
      </c>
      <c r="T420" s="22"/>
      <c r="U420" s="21">
        <v>0</v>
      </c>
      <c r="V420" s="20">
        <f>$G420*U420</f>
        <v>0</v>
      </c>
      <c r="W420" s="20">
        <f>$I420*U420</f>
        <v>0</v>
      </c>
      <c r="X420" s="19" t="s">
        <v>47</v>
      </c>
      <c r="Y420" s="21">
        <v>1</v>
      </c>
      <c r="Z420" s="20">
        <f>$G420*Y420</f>
        <v>995</v>
      </c>
      <c r="AA420" s="20">
        <f>$I420*Y420</f>
        <v>68</v>
      </c>
      <c r="AB420" s="19"/>
      <c r="AC420" s="21">
        <v>0</v>
      </c>
      <c r="AD420" s="20">
        <f>$G420*AC420</f>
        <v>0</v>
      </c>
      <c r="AE420" s="20">
        <f>$I420*AC420</f>
        <v>0</v>
      </c>
      <c r="AF420" s="19"/>
      <c r="AG420" s="21">
        <v>0</v>
      </c>
      <c r="AH420" s="20">
        <f>$G420*AG420</f>
        <v>0</v>
      </c>
      <c r="AI420" s="20">
        <f>$I420*AG420</f>
        <v>0</v>
      </c>
      <c r="AJ420" s="19">
        <v>0</v>
      </c>
      <c r="AK420" s="18">
        <f>IF(J420&gt;1,0,1)</f>
        <v>1</v>
      </c>
      <c r="AL420" s="17">
        <f>I420/G420</f>
        <v>6.834170854271357E-2</v>
      </c>
    </row>
    <row r="421" spans="1:38">
      <c r="A421" s="18">
        <v>420</v>
      </c>
      <c r="B421" s="18" t="s">
        <v>242</v>
      </c>
      <c r="C421" s="18" t="s">
        <v>19</v>
      </c>
      <c r="D421" s="18" t="s">
        <v>19</v>
      </c>
      <c r="E421" s="18" t="s">
        <v>19</v>
      </c>
      <c r="F421" s="25">
        <v>0</v>
      </c>
      <c r="G421" s="24">
        <v>5</v>
      </c>
      <c r="H421" s="23">
        <v>1.7766539849105223E-3</v>
      </c>
      <c r="I421" s="24">
        <v>0</v>
      </c>
      <c r="J421" s="23">
        <f>I421/$I$521*1000</f>
        <v>0</v>
      </c>
      <c r="K421" s="19">
        <v>0</v>
      </c>
      <c r="L421" s="19">
        <v>0</v>
      </c>
      <c r="M421" s="21">
        <v>0</v>
      </c>
      <c r="N421" s="20">
        <f>$G421*M421</f>
        <v>0</v>
      </c>
      <c r="O421" s="20">
        <f>$I421*M421</f>
        <v>0</v>
      </c>
      <c r="P421" s="22"/>
      <c r="Q421" s="21">
        <v>0</v>
      </c>
      <c r="R421" s="20">
        <f>$G421*Q421</f>
        <v>0</v>
      </c>
      <c r="S421" s="20">
        <f>$I421*Q421</f>
        <v>0</v>
      </c>
      <c r="T421" s="22"/>
      <c r="U421" s="21">
        <v>0</v>
      </c>
      <c r="V421" s="20">
        <f>$G421*U421</f>
        <v>0</v>
      </c>
      <c r="W421" s="20">
        <f>$I421*U421</f>
        <v>0</v>
      </c>
      <c r="X421" s="19">
        <v>0</v>
      </c>
      <c r="Y421" s="21">
        <v>0</v>
      </c>
      <c r="Z421" s="20">
        <f>$G421*Y421</f>
        <v>0</v>
      </c>
      <c r="AA421" s="20">
        <f>$I421*Y421</f>
        <v>0</v>
      </c>
      <c r="AB421" s="19"/>
      <c r="AC421" s="21">
        <v>0</v>
      </c>
      <c r="AD421" s="20">
        <f>$G421*AC421</f>
        <v>0</v>
      </c>
      <c r="AE421" s="20">
        <f>$I421*AC421</f>
        <v>0</v>
      </c>
      <c r="AF421" s="19"/>
      <c r="AG421" s="21">
        <v>0</v>
      </c>
      <c r="AH421" s="20">
        <f>$G421*AG421</f>
        <v>0</v>
      </c>
      <c r="AI421" s="20">
        <f>$I421*AG421</f>
        <v>0</v>
      </c>
      <c r="AJ421" s="19">
        <v>0</v>
      </c>
      <c r="AK421" s="18">
        <f>IF(J421&gt;1,0,1)</f>
        <v>1</v>
      </c>
      <c r="AL421" s="17">
        <f>I421/G421</f>
        <v>0</v>
      </c>
    </row>
    <row r="422" spans="1:38">
      <c r="A422" s="18">
        <v>421</v>
      </c>
      <c r="B422" s="18" t="s">
        <v>241</v>
      </c>
      <c r="C422" s="18" t="s">
        <v>19</v>
      </c>
      <c r="D422" s="18" t="s">
        <v>19</v>
      </c>
      <c r="E422" s="18" t="s">
        <v>19</v>
      </c>
      <c r="F422" s="25">
        <v>0</v>
      </c>
      <c r="G422" s="24">
        <v>347</v>
      </c>
      <c r="H422" s="23">
        <v>0.12329978655279025</v>
      </c>
      <c r="I422" s="24">
        <v>0</v>
      </c>
      <c r="J422" s="23">
        <f>I422/$I$521*1000</f>
        <v>0</v>
      </c>
      <c r="K422" s="19">
        <v>0</v>
      </c>
      <c r="L422" s="19">
        <v>0</v>
      </c>
      <c r="M422" s="21">
        <v>0</v>
      </c>
      <c r="N422" s="20">
        <f>$G422*M422</f>
        <v>0</v>
      </c>
      <c r="O422" s="20">
        <f>$I422*M422</f>
        <v>0</v>
      </c>
      <c r="P422" s="22"/>
      <c r="Q422" s="21">
        <v>0</v>
      </c>
      <c r="R422" s="20">
        <f>$G422*Q422</f>
        <v>0</v>
      </c>
      <c r="S422" s="20">
        <f>$I422*Q422</f>
        <v>0</v>
      </c>
      <c r="T422" s="22"/>
      <c r="U422" s="21">
        <v>0</v>
      </c>
      <c r="V422" s="20">
        <f>$G422*U422</f>
        <v>0</v>
      </c>
      <c r="W422" s="20">
        <f>$I422*U422</f>
        <v>0</v>
      </c>
      <c r="X422" s="19">
        <v>0</v>
      </c>
      <c r="Y422" s="21">
        <v>0</v>
      </c>
      <c r="Z422" s="20">
        <f>$G422*Y422</f>
        <v>0</v>
      </c>
      <c r="AA422" s="20">
        <f>$I422*Y422</f>
        <v>0</v>
      </c>
      <c r="AB422" s="19"/>
      <c r="AC422" s="21">
        <v>0</v>
      </c>
      <c r="AD422" s="20">
        <f>$G422*AC422</f>
        <v>0</v>
      </c>
      <c r="AE422" s="20">
        <f>$I422*AC422</f>
        <v>0</v>
      </c>
      <c r="AF422" s="19"/>
      <c r="AG422" s="21">
        <v>0</v>
      </c>
      <c r="AH422" s="20">
        <f>$G422*AG422</f>
        <v>0</v>
      </c>
      <c r="AI422" s="20">
        <f>$I422*AG422</f>
        <v>0</v>
      </c>
      <c r="AJ422" s="19">
        <v>0</v>
      </c>
      <c r="AK422" s="18">
        <f>IF(J422&gt;1,0,1)</f>
        <v>1</v>
      </c>
      <c r="AL422" s="17">
        <f>I422/G422</f>
        <v>0</v>
      </c>
    </row>
    <row r="423" spans="1:38">
      <c r="A423" s="18">
        <v>422</v>
      </c>
      <c r="B423" s="18" t="s">
        <v>240</v>
      </c>
      <c r="C423" s="18" t="s">
        <v>239</v>
      </c>
      <c r="D423" s="18" t="s">
        <v>19</v>
      </c>
      <c r="E423" s="18" t="s">
        <v>19</v>
      </c>
      <c r="F423" s="25">
        <v>1.3449537302538972</v>
      </c>
      <c r="G423" s="24">
        <v>75</v>
      </c>
      <c r="H423" s="23">
        <v>2.6649809773657836E-2</v>
      </c>
      <c r="I423" s="24">
        <v>11</v>
      </c>
      <c r="J423" s="23">
        <f>I423/$I$521*1000</f>
        <v>3.5842761065637871E-2</v>
      </c>
      <c r="K423" s="19" t="s">
        <v>172</v>
      </c>
      <c r="L423" s="19" t="s">
        <v>149</v>
      </c>
      <c r="M423" s="21">
        <v>1</v>
      </c>
      <c r="N423" s="20">
        <f>$G423*M423</f>
        <v>75</v>
      </c>
      <c r="O423" s="20">
        <f>$I423*M423</f>
        <v>11</v>
      </c>
      <c r="P423" s="22"/>
      <c r="Q423" s="21">
        <v>0</v>
      </c>
      <c r="R423" s="20">
        <f>$G423*Q423</f>
        <v>0</v>
      </c>
      <c r="S423" s="20">
        <f>$I423*Q423</f>
        <v>0</v>
      </c>
      <c r="T423" s="22"/>
      <c r="U423" s="21">
        <v>0</v>
      </c>
      <c r="V423" s="20">
        <f>$G423*U423</f>
        <v>0</v>
      </c>
      <c r="W423" s="20">
        <f>$I423*U423</f>
        <v>0</v>
      </c>
      <c r="X423" s="19" t="s">
        <v>47</v>
      </c>
      <c r="Y423" s="21">
        <v>1</v>
      </c>
      <c r="Z423" s="20">
        <f>$G423*Y423</f>
        <v>75</v>
      </c>
      <c r="AA423" s="20">
        <f>$I423*Y423</f>
        <v>11</v>
      </c>
      <c r="AB423" s="19"/>
      <c r="AC423" s="21">
        <v>0</v>
      </c>
      <c r="AD423" s="20">
        <f>$G423*AC423</f>
        <v>0</v>
      </c>
      <c r="AE423" s="20">
        <f>$I423*AC423</f>
        <v>0</v>
      </c>
      <c r="AF423" s="19"/>
      <c r="AG423" s="21">
        <v>0</v>
      </c>
      <c r="AH423" s="20">
        <f>$G423*AG423</f>
        <v>0</v>
      </c>
      <c r="AI423" s="20">
        <f>$I423*AG423</f>
        <v>0</v>
      </c>
      <c r="AJ423" s="19">
        <v>0</v>
      </c>
      <c r="AK423" s="18">
        <f>IF(J423&gt;1,0,1)</f>
        <v>1</v>
      </c>
      <c r="AL423" s="17">
        <f>I423/G423</f>
        <v>0.14666666666666667</v>
      </c>
    </row>
    <row r="424" spans="1:38">
      <c r="A424" s="18">
        <v>423</v>
      </c>
      <c r="B424" s="18" t="s">
        <v>238</v>
      </c>
      <c r="C424" s="18" t="s">
        <v>237</v>
      </c>
      <c r="D424" s="18" t="s">
        <v>19</v>
      </c>
      <c r="E424" s="18" t="s">
        <v>19</v>
      </c>
      <c r="F424" s="25">
        <v>0.72167724489532437</v>
      </c>
      <c r="G424" s="24">
        <v>4549</v>
      </c>
      <c r="H424" s="23">
        <v>1.6163997954715932</v>
      </c>
      <c r="I424" s="24">
        <v>358</v>
      </c>
      <c r="J424" s="23">
        <f>I424/$I$521*1000</f>
        <v>1.1665189510453053</v>
      </c>
      <c r="K424" s="19" t="s">
        <v>18</v>
      </c>
      <c r="L424" s="19" t="s">
        <v>101</v>
      </c>
      <c r="M424" s="21">
        <v>1</v>
      </c>
      <c r="N424" s="20">
        <f>$G424*M424</f>
        <v>4549</v>
      </c>
      <c r="O424" s="20">
        <f>$I424*M424</f>
        <v>358</v>
      </c>
      <c r="P424" s="22"/>
      <c r="Q424" s="21">
        <v>0</v>
      </c>
      <c r="R424" s="20">
        <f>$G424*Q424</f>
        <v>0</v>
      </c>
      <c r="S424" s="20">
        <f>$I424*Q424</f>
        <v>0</v>
      </c>
      <c r="T424" s="22"/>
      <c r="U424" s="21">
        <v>0</v>
      </c>
      <c r="V424" s="20">
        <f>$G424*U424</f>
        <v>0</v>
      </c>
      <c r="W424" s="20">
        <f>$I424*U424</f>
        <v>0</v>
      </c>
      <c r="X424" s="19" t="s">
        <v>100</v>
      </c>
      <c r="Y424" s="21">
        <v>1</v>
      </c>
      <c r="Z424" s="20">
        <f>$G424*Y424</f>
        <v>4549</v>
      </c>
      <c r="AA424" s="20">
        <f>$I424*Y424</f>
        <v>358</v>
      </c>
      <c r="AB424" s="19"/>
      <c r="AC424" s="21">
        <v>0</v>
      </c>
      <c r="AD424" s="20">
        <f>$G424*AC424</f>
        <v>0</v>
      </c>
      <c r="AE424" s="20">
        <f>$I424*AC424</f>
        <v>0</v>
      </c>
      <c r="AF424" s="19"/>
      <c r="AG424" s="21">
        <v>0</v>
      </c>
      <c r="AH424" s="20">
        <f>$G424*AG424</f>
        <v>0</v>
      </c>
      <c r="AI424" s="20">
        <f>$I424*AG424</f>
        <v>0</v>
      </c>
      <c r="AJ424" s="19">
        <v>0</v>
      </c>
      <c r="AK424" s="18">
        <f>IF(J424&gt;1,0,1)</f>
        <v>0</v>
      </c>
      <c r="AL424" s="17">
        <f>I424/G424</f>
        <v>7.8698615080237413E-2</v>
      </c>
    </row>
    <row r="425" spans="1:38">
      <c r="A425" s="18">
        <v>424</v>
      </c>
      <c r="B425" s="18" t="s">
        <v>236</v>
      </c>
      <c r="C425" s="18" t="s">
        <v>19</v>
      </c>
      <c r="D425" s="18" t="s">
        <v>19</v>
      </c>
      <c r="E425" s="18" t="s">
        <v>19</v>
      </c>
      <c r="F425" s="25">
        <v>0</v>
      </c>
      <c r="G425" s="24">
        <v>19</v>
      </c>
      <c r="H425" s="23">
        <v>6.7512851426599846E-3</v>
      </c>
      <c r="I425" s="24">
        <v>0</v>
      </c>
      <c r="J425" s="23">
        <f>I425/$I$521*1000</f>
        <v>0</v>
      </c>
      <c r="K425" s="19">
        <v>0</v>
      </c>
      <c r="L425" s="19">
        <v>0</v>
      </c>
      <c r="M425" s="21">
        <v>0</v>
      </c>
      <c r="N425" s="20">
        <f>$G425*M425</f>
        <v>0</v>
      </c>
      <c r="O425" s="20">
        <f>$I425*M425</f>
        <v>0</v>
      </c>
      <c r="P425" s="22"/>
      <c r="Q425" s="21">
        <v>0</v>
      </c>
      <c r="R425" s="20">
        <f>$G425*Q425</f>
        <v>0</v>
      </c>
      <c r="S425" s="20">
        <f>$I425*Q425</f>
        <v>0</v>
      </c>
      <c r="T425" s="22"/>
      <c r="U425" s="21">
        <v>0</v>
      </c>
      <c r="V425" s="20">
        <f>$G425*U425</f>
        <v>0</v>
      </c>
      <c r="W425" s="20">
        <f>$I425*U425</f>
        <v>0</v>
      </c>
      <c r="X425" s="19">
        <v>0</v>
      </c>
      <c r="Y425" s="21">
        <v>0</v>
      </c>
      <c r="Z425" s="20">
        <f>$G425*Y425</f>
        <v>0</v>
      </c>
      <c r="AA425" s="20">
        <f>$I425*Y425</f>
        <v>0</v>
      </c>
      <c r="AB425" s="19"/>
      <c r="AC425" s="21">
        <v>0</v>
      </c>
      <c r="AD425" s="20">
        <f>$G425*AC425</f>
        <v>0</v>
      </c>
      <c r="AE425" s="20">
        <f>$I425*AC425</f>
        <v>0</v>
      </c>
      <c r="AF425" s="19"/>
      <c r="AG425" s="21">
        <v>0</v>
      </c>
      <c r="AH425" s="20">
        <f>$G425*AG425</f>
        <v>0</v>
      </c>
      <c r="AI425" s="20">
        <f>$I425*AG425</f>
        <v>0</v>
      </c>
      <c r="AJ425" s="19">
        <v>0</v>
      </c>
      <c r="AK425" s="18">
        <f>IF(J425&gt;1,0,1)</f>
        <v>1</v>
      </c>
      <c r="AL425" s="17">
        <f>I425/G425</f>
        <v>0</v>
      </c>
    </row>
    <row r="426" spans="1:38">
      <c r="A426" s="18">
        <v>425</v>
      </c>
      <c r="B426" s="18" t="s">
        <v>235</v>
      </c>
      <c r="C426" s="18" t="s">
        <v>234</v>
      </c>
      <c r="D426" s="18" t="s">
        <v>19</v>
      </c>
      <c r="E426" s="18" t="s">
        <v>19</v>
      </c>
      <c r="F426" s="25">
        <v>0.26014578921738823</v>
      </c>
      <c r="G426" s="24">
        <v>423</v>
      </c>
      <c r="H426" s="23">
        <v>0.15030492712343019</v>
      </c>
      <c r="I426" s="24">
        <v>12</v>
      </c>
      <c r="J426" s="23">
        <f>I426/$I$521*1000</f>
        <v>3.9101193889786771E-2</v>
      </c>
      <c r="K426" s="19" t="s">
        <v>172</v>
      </c>
      <c r="L426" s="19" t="s">
        <v>149</v>
      </c>
      <c r="M426" s="21">
        <v>1</v>
      </c>
      <c r="N426" s="20">
        <f>$G426*M426</f>
        <v>423</v>
      </c>
      <c r="O426" s="20">
        <f>$I426*M426</f>
        <v>12</v>
      </c>
      <c r="P426" s="22"/>
      <c r="Q426" s="21">
        <v>0</v>
      </c>
      <c r="R426" s="20">
        <f>$G426*Q426</f>
        <v>0</v>
      </c>
      <c r="S426" s="20">
        <f>$I426*Q426</f>
        <v>0</v>
      </c>
      <c r="T426" s="22"/>
      <c r="U426" s="21">
        <v>0</v>
      </c>
      <c r="V426" s="20">
        <f>$G426*U426</f>
        <v>0</v>
      </c>
      <c r="W426" s="20">
        <f>$I426*U426</f>
        <v>0</v>
      </c>
      <c r="X426" s="19" t="s">
        <v>47</v>
      </c>
      <c r="Y426" s="21">
        <v>1</v>
      </c>
      <c r="Z426" s="20">
        <f>$G426*Y426</f>
        <v>423</v>
      </c>
      <c r="AA426" s="20">
        <f>$I426*Y426</f>
        <v>12</v>
      </c>
      <c r="AB426" s="19"/>
      <c r="AC426" s="21">
        <v>0</v>
      </c>
      <c r="AD426" s="20">
        <f>$G426*AC426</f>
        <v>0</v>
      </c>
      <c r="AE426" s="20">
        <f>$I426*AC426</f>
        <v>0</v>
      </c>
      <c r="AF426" s="19"/>
      <c r="AG426" s="21">
        <v>0</v>
      </c>
      <c r="AH426" s="20">
        <f>$G426*AG426</f>
        <v>0</v>
      </c>
      <c r="AI426" s="20">
        <f>$I426*AG426</f>
        <v>0</v>
      </c>
      <c r="AJ426" s="19">
        <v>0</v>
      </c>
      <c r="AK426" s="18">
        <f>IF(J426&gt;1,0,1)</f>
        <v>1</v>
      </c>
      <c r="AL426" s="17">
        <f>I426/G426</f>
        <v>2.8368794326241134E-2</v>
      </c>
    </row>
    <row r="427" spans="1:38">
      <c r="A427" s="18">
        <v>426</v>
      </c>
      <c r="B427" s="18" t="s">
        <v>233</v>
      </c>
      <c r="C427" s="18" t="s">
        <v>232</v>
      </c>
      <c r="D427" s="18" t="s">
        <v>19</v>
      </c>
      <c r="E427" s="18" t="s">
        <v>19</v>
      </c>
      <c r="F427" s="25">
        <v>0.82927863148622871</v>
      </c>
      <c r="G427" s="24">
        <v>763</v>
      </c>
      <c r="H427" s="23">
        <v>0.2711173980973457</v>
      </c>
      <c r="I427" s="24">
        <v>69</v>
      </c>
      <c r="J427" s="23">
        <f>I427/$I$521*1000</f>
        <v>0.22483186486627391</v>
      </c>
      <c r="K427" s="19" t="s">
        <v>172</v>
      </c>
      <c r="L427" s="19" t="s">
        <v>149</v>
      </c>
      <c r="M427" s="21">
        <v>1</v>
      </c>
      <c r="N427" s="20">
        <f>$G427*M427</f>
        <v>763</v>
      </c>
      <c r="O427" s="20">
        <f>$I427*M427</f>
        <v>69</v>
      </c>
      <c r="P427" s="22"/>
      <c r="Q427" s="21">
        <v>0</v>
      </c>
      <c r="R427" s="20">
        <f>$G427*Q427</f>
        <v>0</v>
      </c>
      <c r="S427" s="20">
        <f>$I427*Q427</f>
        <v>0</v>
      </c>
      <c r="T427" s="22"/>
      <c r="U427" s="21">
        <v>0</v>
      </c>
      <c r="V427" s="20">
        <f>$G427*U427</f>
        <v>0</v>
      </c>
      <c r="W427" s="20">
        <f>$I427*U427</f>
        <v>0</v>
      </c>
      <c r="X427" s="19" t="s">
        <v>47</v>
      </c>
      <c r="Y427" s="21">
        <v>1</v>
      </c>
      <c r="Z427" s="20">
        <f>$G427*Y427</f>
        <v>763</v>
      </c>
      <c r="AA427" s="20">
        <f>$I427*Y427</f>
        <v>69</v>
      </c>
      <c r="AB427" s="19"/>
      <c r="AC427" s="21">
        <v>0</v>
      </c>
      <c r="AD427" s="20">
        <f>$G427*AC427</f>
        <v>0</v>
      </c>
      <c r="AE427" s="20">
        <f>$I427*AC427</f>
        <v>0</v>
      </c>
      <c r="AF427" s="19"/>
      <c r="AG427" s="21">
        <v>0</v>
      </c>
      <c r="AH427" s="20">
        <f>$G427*AG427</f>
        <v>0</v>
      </c>
      <c r="AI427" s="20">
        <f>$I427*AG427</f>
        <v>0</v>
      </c>
      <c r="AJ427" s="19">
        <v>0</v>
      </c>
      <c r="AK427" s="18">
        <f>IF(J427&gt;1,0,1)</f>
        <v>1</v>
      </c>
      <c r="AL427" s="17">
        <f>I427/G427</f>
        <v>9.0432503276539969E-2</v>
      </c>
    </row>
    <row r="428" spans="1:38">
      <c r="A428" s="18">
        <v>427</v>
      </c>
      <c r="B428" s="18" t="s">
        <v>231</v>
      </c>
      <c r="C428" s="18" t="s">
        <v>230</v>
      </c>
      <c r="D428" s="18" t="s">
        <v>19</v>
      </c>
      <c r="E428" s="18" t="s">
        <v>19</v>
      </c>
      <c r="F428" s="25">
        <v>0.73829298353741846</v>
      </c>
      <c r="G428" s="24">
        <v>2037</v>
      </c>
      <c r="H428" s="23">
        <v>0.72380883345254676</v>
      </c>
      <c r="I428" s="24">
        <v>164</v>
      </c>
      <c r="J428" s="23">
        <f>I428/$I$521*1000</f>
        <v>0.53438298316041921</v>
      </c>
      <c r="K428" s="19" t="s">
        <v>172</v>
      </c>
      <c r="L428" s="19" t="s">
        <v>149</v>
      </c>
      <c r="M428" s="21">
        <v>1</v>
      </c>
      <c r="N428" s="20">
        <f>$G428*M428</f>
        <v>2037</v>
      </c>
      <c r="O428" s="20">
        <f>$I428*M428</f>
        <v>164</v>
      </c>
      <c r="P428" s="22"/>
      <c r="Q428" s="21">
        <v>0</v>
      </c>
      <c r="R428" s="20">
        <f>$G428*Q428</f>
        <v>0</v>
      </c>
      <c r="S428" s="20">
        <f>$I428*Q428</f>
        <v>0</v>
      </c>
      <c r="T428" s="22"/>
      <c r="U428" s="21">
        <v>0</v>
      </c>
      <c r="V428" s="20">
        <f>$G428*U428</f>
        <v>0</v>
      </c>
      <c r="W428" s="20">
        <f>$I428*U428</f>
        <v>0</v>
      </c>
      <c r="X428" s="19" t="s">
        <v>47</v>
      </c>
      <c r="Y428" s="21">
        <v>1</v>
      </c>
      <c r="Z428" s="20">
        <f>$G428*Y428</f>
        <v>2037</v>
      </c>
      <c r="AA428" s="20">
        <f>$I428*Y428</f>
        <v>164</v>
      </c>
      <c r="AB428" s="19"/>
      <c r="AC428" s="21">
        <v>0</v>
      </c>
      <c r="AD428" s="20">
        <f>$G428*AC428</f>
        <v>0</v>
      </c>
      <c r="AE428" s="20">
        <f>$I428*AC428</f>
        <v>0</v>
      </c>
      <c r="AF428" s="19"/>
      <c r="AG428" s="21">
        <v>0</v>
      </c>
      <c r="AH428" s="20">
        <f>$G428*AG428</f>
        <v>0</v>
      </c>
      <c r="AI428" s="20">
        <f>$I428*AG428</f>
        <v>0</v>
      </c>
      <c r="AJ428" s="19">
        <v>0</v>
      </c>
      <c r="AK428" s="18">
        <f>IF(J428&gt;1,0,1)</f>
        <v>1</v>
      </c>
      <c r="AL428" s="17">
        <f>I428/G428</f>
        <v>8.0510554737358866E-2</v>
      </c>
    </row>
    <row r="429" spans="1:38">
      <c r="A429" s="18">
        <v>428</v>
      </c>
      <c r="B429" s="18" t="s">
        <v>229</v>
      </c>
      <c r="C429" s="18" t="s">
        <v>228</v>
      </c>
      <c r="D429" s="18" t="s">
        <v>19</v>
      </c>
      <c r="E429" s="18" t="s">
        <v>19</v>
      </c>
      <c r="F429" s="25">
        <v>0.94873699229975894</v>
      </c>
      <c r="G429" s="24">
        <v>9308</v>
      </c>
      <c r="H429" s="23">
        <v>3.3074190583094283</v>
      </c>
      <c r="I429" s="24">
        <v>963</v>
      </c>
      <c r="J429" s="23">
        <f>I429/$I$521*1000</f>
        <v>3.137870809655388</v>
      </c>
      <c r="K429" s="19" t="s">
        <v>18</v>
      </c>
      <c r="L429" s="19" t="s">
        <v>149</v>
      </c>
      <c r="M429" s="21">
        <v>1</v>
      </c>
      <c r="N429" s="20">
        <f>$G429*M429</f>
        <v>9308</v>
      </c>
      <c r="O429" s="20">
        <f>$I429*M429</f>
        <v>963</v>
      </c>
      <c r="P429" s="22"/>
      <c r="Q429" s="21">
        <v>0</v>
      </c>
      <c r="R429" s="20">
        <f>$G429*Q429</f>
        <v>0</v>
      </c>
      <c r="S429" s="20">
        <f>$I429*Q429</f>
        <v>0</v>
      </c>
      <c r="T429" s="22"/>
      <c r="U429" s="21">
        <v>0</v>
      </c>
      <c r="V429" s="20">
        <f>$G429*U429</f>
        <v>0</v>
      </c>
      <c r="W429" s="20">
        <f>$I429*U429</f>
        <v>0</v>
      </c>
      <c r="X429" s="19" t="s">
        <v>47</v>
      </c>
      <c r="Y429" s="21">
        <v>1</v>
      </c>
      <c r="Z429" s="20">
        <f>$G429*Y429</f>
        <v>9308</v>
      </c>
      <c r="AA429" s="20">
        <f>$I429*Y429</f>
        <v>963</v>
      </c>
      <c r="AB429" s="19"/>
      <c r="AC429" s="21">
        <v>0</v>
      </c>
      <c r="AD429" s="20">
        <f>$G429*AC429</f>
        <v>0</v>
      </c>
      <c r="AE429" s="20">
        <f>$I429*AC429</f>
        <v>0</v>
      </c>
      <c r="AF429" s="19"/>
      <c r="AG429" s="21">
        <v>0</v>
      </c>
      <c r="AH429" s="20">
        <f>$G429*AG429</f>
        <v>0</v>
      </c>
      <c r="AI429" s="20">
        <f>$I429*AG429</f>
        <v>0</v>
      </c>
      <c r="AJ429" s="19">
        <v>0</v>
      </c>
      <c r="AK429" s="18">
        <f>IF(J429&gt;1,0,1)</f>
        <v>0</v>
      </c>
      <c r="AL429" s="17">
        <f>I429/G429</f>
        <v>0.10345938977223894</v>
      </c>
    </row>
    <row r="430" spans="1:38">
      <c r="A430" s="18">
        <v>429</v>
      </c>
      <c r="B430" s="18" t="s">
        <v>227</v>
      </c>
      <c r="C430" s="18" t="s">
        <v>226</v>
      </c>
      <c r="D430" s="18" t="s">
        <v>19</v>
      </c>
      <c r="E430" s="18" t="s">
        <v>19</v>
      </c>
      <c r="F430" s="25">
        <v>0.89891084143462385</v>
      </c>
      <c r="G430" s="24">
        <v>1469</v>
      </c>
      <c r="H430" s="23">
        <v>0.52198094076671142</v>
      </c>
      <c r="I430" s="24">
        <v>144</v>
      </c>
      <c r="J430" s="23">
        <f>I430/$I$521*1000</f>
        <v>0.46921432667744117</v>
      </c>
      <c r="K430" s="19" t="s">
        <v>18</v>
      </c>
      <c r="L430" s="19" t="s">
        <v>149</v>
      </c>
      <c r="M430" s="21">
        <v>1</v>
      </c>
      <c r="N430" s="20">
        <f>$G430*M430</f>
        <v>1469</v>
      </c>
      <c r="O430" s="20">
        <f>$I430*M430</f>
        <v>144</v>
      </c>
      <c r="P430" s="22"/>
      <c r="Q430" s="21">
        <v>0</v>
      </c>
      <c r="R430" s="20">
        <f>$G430*Q430</f>
        <v>0</v>
      </c>
      <c r="S430" s="20">
        <f>$I430*Q430</f>
        <v>0</v>
      </c>
      <c r="T430" s="22"/>
      <c r="U430" s="21">
        <v>0</v>
      </c>
      <c r="V430" s="20">
        <f>$G430*U430</f>
        <v>0</v>
      </c>
      <c r="W430" s="20">
        <f>$I430*U430</f>
        <v>0</v>
      </c>
      <c r="X430" s="19" t="s">
        <v>47</v>
      </c>
      <c r="Y430" s="21">
        <v>1</v>
      </c>
      <c r="Z430" s="20">
        <f>$G430*Y430</f>
        <v>1469</v>
      </c>
      <c r="AA430" s="20">
        <f>$I430*Y430</f>
        <v>144</v>
      </c>
      <c r="AB430" s="19"/>
      <c r="AC430" s="21">
        <v>0</v>
      </c>
      <c r="AD430" s="20">
        <f>$G430*AC430</f>
        <v>0</v>
      </c>
      <c r="AE430" s="20">
        <f>$I430*AC430</f>
        <v>0</v>
      </c>
      <c r="AF430" s="19"/>
      <c r="AG430" s="21">
        <v>0</v>
      </c>
      <c r="AH430" s="20">
        <f>$G430*AG430</f>
        <v>0</v>
      </c>
      <c r="AI430" s="20">
        <f>$I430*AG430</f>
        <v>0</v>
      </c>
      <c r="AJ430" s="19">
        <v>0</v>
      </c>
      <c r="AK430" s="18">
        <f>IF(J430&gt;1,0,1)</f>
        <v>1</v>
      </c>
      <c r="AL430" s="17">
        <f>I430/G430</f>
        <v>9.8025867937372363E-2</v>
      </c>
    </row>
    <row r="431" spans="1:38">
      <c r="A431" s="18">
        <v>430</v>
      </c>
      <c r="B431" s="18" t="s">
        <v>225</v>
      </c>
      <c r="C431" s="18" t="s">
        <v>224</v>
      </c>
      <c r="D431" s="18" t="s">
        <v>19</v>
      </c>
      <c r="E431" s="18" t="s">
        <v>19</v>
      </c>
      <c r="F431" s="25">
        <v>0.73080802631402209</v>
      </c>
      <c r="G431" s="24">
        <v>916</v>
      </c>
      <c r="H431" s="23">
        <v>0.3254830100356077</v>
      </c>
      <c r="I431" s="24">
        <v>73</v>
      </c>
      <c r="J431" s="23">
        <f>I431/$I$521*1000</f>
        <v>0.23786559616286951</v>
      </c>
      <c r="K431" s="19" t="s">
        <v>18</v>
      </c>
      <c r="L431" s="19" t="s">
        <v>149</v>
      </c>
      <c r="M431" s="21">
        <v>1</v>
      </c>
      <c r="N431" s="20">
        <f>$G431*M431</f>
        <v>916</v>
      </c>
      <c r="O431" s="20">
        <f>$I431*M431</f>
        <v>73</v>
      </c>
      <c r="P431" s="22"/>
      <c r="Q431" s="21">
        <v>0</v>
      </c>
      <c r="R431" s="20">
        <f>$G431*Q431</f>
        <v>0</v>
      </c>
      <c r="S431" s="20">
        <f>$I431*Q431</f>
        <v>0</v>
      </c>
      <c r="T431" s="22"/>
      <c r="U431" s="21">
        <v>0</v>
      </c>
      <c r="V431" s="20">
        <f>$G431*U431</f>
        <v>0</v>
      </c>
      <c r="W431" s="20">
        <f>$I431*U431</f>
        <v>0</v>
      </c>
      <c r="X431" s="19" t="s">
        <v>47</v>
      </c>
      <c r="Y431" s="21">
        <v>1</v>
      </c>
      <c r="Z431" s="20">
        <f>$G431*Y431</f>
        <v>916</v>
      </c>
      <c r="AA431" s="20">
        <f>$I431*Y431</f>
        <v>73</v>
      </c>
      <c r="AB431" s="19"/>
      <c r="AC431" s="21">
        <v>0</v>
      </c>
      <c r="AD431" s="20">
        <f>$G431*AC431</f>
        <v>0</v>
      </c>
      <c r="AE431" s="20">
        <f>$I431*AC431</f>
        <v>0</v>
      </c>
      <c r="AF431" s="19"/>
      <c r="AG431" s="21">
        <v>0</v>
      </c>
      <c r="AH431" s="20">
        <f>$G431*AG431</f>
        <v>0</v>
      </c>
      <c r="AI431" s="20">
        <f>$I431*AG431</f>
        <v>0</v>
      </c>
      <c r="AJ431" s="19">
        <v>0</v>
      </c>
      <c r="AK431" s="18">
        <f>IF(J431&gt;1,0,1)</f>
        <v>1</v>
      </c>
      <c r="AL431" s="17">
        <f>I431/G431</f>
        <v>7.9694323144104809E-2</v>
      </c>
    </row>
    <row r="432" spans="1:38">
      <c r="A432" s="18">
        <v>431</v>
      </c>
      <c r="B432" s="18" t="s">
        <v>223</v>
      </c>
      <c r="C432" s="18" t="s">
        <v>222</v>
      </c>
      <c r="D432" s="18" t="s">
        <v>19</v>
      </c>
      <c r="E432" s="18" t="s">
        <v>19</v>
      </c>
      <c r="F432" s="25">
        <v>0.46803582661230447</v>
      </c>
      <c r="G432" s="24">
        <v>6544</v>
      </c>
      <c r="H432" s="23">
        <v>2.3252847354508916</v>
      </c>
      <c r="I432" s="24">
        <v>334</v>
      </c>
      <c r="J432" s="23">
        <f>I432/$I$521*1000</f>
        <v>1.0883165632657317</v>
      </c>
      <c r="K432" s="19" t="s">
        <v>18</v>
      </c>
      <c r="L432" s="19" t="s">
        <v>23</v>
      </c>
      <c r="M432" s="21">
        <v>1</v>
      </c>
      <c r="N432" s="20">
        <f>$G432*M432</f>
        <v>6544</v>
      </c>
      <c r="O432" s="20">
        <f>$I432*M432</f>
        <v>334</v>
      </c>
      <c r="P432" s="22"/>
      <c r="Q432" s="21">
        <v>0</v>
      </c>
      <c r="R432" s="20">
        <f>$G432*Q432</f>
        <v>0</v>
      </c>
      <c r="S432" s="20">
        <f>$I432*Q432</f>
        <v>0</v>
      </c>
      <c r="T432" s="22"/>
      <c r="U432" s="21">
        <v>0</v>
      </c>
      <c r="V432" s="20">
        <f>$G432*U432</f>
        <v>0</v>
      </c>
      <c r="W432" s="20">
        <f>$I432*U432</f>
        <v>0</v>
      </c>
      <c r="X432" s="19" t="s">
        <v>22</v>
      </c>
      <c r="Y432" s="21">
        <v>1</v>
      </c>
      <c r="Z432" s="20">
        <f>$G432*Y432</f>
        <v>6544</v>
      </c>
      <c r="AA432" s="20">
        <f>$I432*Y432</f>
        <v>334</v>
      </c>
      <c r="AB432" s="19"/>
      <c r="AC432" s="21">
        <v>0</v>
      </c>
      <c r="AD432" s="20">
        <f>$G432*AC432</f>
        <v>0</v>
      </c>
      <c r="AE432" s="20">
        <f>$I432*AC432</f>
        <v>0</v>
      </c>
      <c r="AF432" s="19"/>
      <c r="AG432" s="21">
        <v>0</v>
      </c>
      <c r="AH432" s="20">
        <f>$G432*AG432</f>
        <v>0</v>
      </c>
      <c r="AI432" s="20">
        <f>$I432*AG432</f>
        <v>0</v>
      </c>
      <c r="AJ432" s="19">
        <v>0</v>
      </c>
      <c r="AK432" s="18">
        <f>IF(J432&gt;1,0,1)</f>
        <v>0</v>
      </c>
      <c r="AL432" s="17">
        <f>I432/G432</f>
        <v>5.1039119804400977E-2</v>
      </c>
    </row>
    <row r="433" spans="1:38">
      <c r="A433" s="18">
        <v>432</v>
      </c>
      <c r="B433" s="18" t="s">
        <v>221</v>
      </c>
      <c r="C433" s="18" t="s">
        <v>220</v>
      </c>
      <c r="D433" s="18" t="s">
        <v>19</v>
      </c>
      <c r="E433" s="18" t="s">
        <v>19</v>
      </c>
      <c r="F433" s="25">
        <v>0.67843753040512156</v>
      </c>
      <c r="G433" s="24">
        <v>28574</v>
      </c>
      <c r="H433" s="23">
        <v>10.153222192966654</v>
      </c>
      <c r="I433" s="24">
        <v>2114</v>
      </c>
      <c r="J433" s="23">
        <f>I433/$I$521*1000</f>
        <v>6.8883269902507687</v>
      </c>
      <c r="K433" s="19" t="s">
        <v>18</v>
      </c>
      <c r="L433" s="19" t="s">
        <v>23</v>
      </c>
      <c r="M433" s="21">
        <v>1</v>
      </c>
      <c r="N433" s="20">
        <f>$G433*M433</f>
        <v>28574</v>
      </c>
      <c r="O433" s="20">
        <f>$I433*M433</f>
        <v>2114</v>
      </c>
      <c r="P433" s="22"/>
      <c r="Q433" s="21">
        <v>0</v>
      </c>
      <c r="R433" s="20">
        <f>$G433*Q433</f>
        <v>0</v>
      </c>
      <c r="S433" s="20">
        <f>$I433*Q433</f>
        <v>0</v>
      </c>
      <c r="T433" s="22"/>
      <c r="U433" s="21">
        <v>0</v>
      </c>
      <c r="V433" s="20">
        <f>$G433*U433</f>
        <v>0</v>
      </c>
      <c r="W433" s="20">
        <f>$I433*U433</f>
        <v>0</v>
      </c>
      <c r="X433" s="19" t="s">
        <v>22</v>
      </c>
      <c r="Y433" s="21">
        <v>1</v>
      </c>
      <c r="Z433" s="20">
        <f>$G433*Y433</f>
        <v>28574</v>
      </c>
      <c r="AA433" s="20">
        <f>$I433*Y433</f>
        <v>2114</v>
      </c>
      <c r="AB433" s="19"/>
      <c r="AC433" s="21">
        <v>0</v>
      </c>
      <c r="AD433" s="20">
        <f>$G433*AC433</f>
        <v>0</v>
      </c>
      <c r="AE433" s="20">
        <f>$I433*AC433</f>
        <v>0</v>
      </c>
      <c r="AF433" s="19"/>
      <c r="AG433" s="21">
        <v>0</v>
      </c>
      <c r="AH433" s="20">
        <f>$G433*AG433</f>
        <v>0</v>
      </c>
      <c r="AI433" s="20">
        <f>$I433*AG433</f>
        <v>0</v>
      </c>
      <c r="AJ433" s="19">
        <v>0</v>
      </c>
      <c r="AK433" s="18">
        <f>IF(J433&gt;1,0,1)</f>
        <v>0</v>
      </c>
      <c r="AL433" s="17">
        <f>I433/G433</f>
        <v>7.3983341499265068E-2</v>
      </c>
    </row>
    <row r="434" spans="1:38">
      <c r="A434" s="18">
        <v>433</v>
      </c>
      <c r="B434" s="18" t="s">
        <v>219</v>
      </c>
      <c r="C434" s="18" t="s">
        <v>218</v>
      </c>
      <c r="D434" s="18" t="s">
        <v>217</v>
      </c>
      <c r="E434" s="18" t="s">
        <v>216</v>
      </c>
      <c r="F434" s="25">
        <v>0.48463162714651353</v>
      </c>
      <c r="G434" s="24">
        <v>2422</v>
      </c>
      <c r="H434" s="23">
        <v>0.86061119029065702</v>
      </c>
      <c r="I434" s="24">
        <v>128</v>
      </c>
      <c r="J434" s="23">
        <f>I434/$I$521*1000</f>
        <v>0.41707940149105888</v>
      </c>
      <c r="K434" s="19" t="s">
        <v>18</v>
      </c>
      <c r="L434" s="19" t="s">
        <v>149</v>
      </c>
      <c r="M434" s="21">
        <v>0.4</v>
      </c>
      <c r="N434" s="20">
        <f>$G434*M434</f>
        <v>968.80000000000007</v>
      </c>
      <c r="O434" s="20">
        <f>$I434*M434</f>
        <v>51.2</v>
      </c>
      <c r="P434" s="22" t="s">
        <v>36</v>
      </c>
      <c r="Q434" s="21">
        <v>0.3</v>
      </c>
      <c r="R434" s="20">
        <f>$G434*Q434</f>
        <v>726.6</v>
      </c>
      <c r="S434" s="20">
        <f>$I434*Q434</f>
        <v>38.4</v>
      </c>
      <c r="T434" s="22" t="s">
        <v>23</v>
      </c>
      <c r="U434" s="21">
        <v>0.3</v>
      </c>
      <c r="V434" s="20">
        <f>$G434*U434</f>
        <v>726.6</v>
      </c>
      <c r="W434" s="20">
        <f>$I434*U434</f>
        <v>38.4</v>
      </c>
      <c r="X434" s="19" t="s">
        <v>47</v>
      </c>
      <c r="Y434" s="21">
        <v>0.4</v>
      </c>
      <c r="Z434" s="20">
        <f>$G434*Y434</f>
        <v>968.80000000000007</v>
      </c>
      <c r="AA434" s="20">
        <f>$I434*Y434</f>
        <v>51.2</v>
      </c>
      <c r="AB434" s="19" t="s">
        <v>35</v>
      </c>
      <c r="AC434" s="21">
        <v>0.3</v>
      </c>
      <c r="AD434" s="20">
        <f>$G434*AC434</f>
        <v>726.6</v>
      </c>
      <c r="AE434" s="20">
        <f>$I434*AC434</f>
        <v>38.4</v>
      </c>
      <c r="AF434" s="19" t="s">
        <v>215</v>
      </c>
      <c r="AG434" s="21">
        <v>0.3</v>
      </c>
      <c r="AH434" s="20">
        <f>$G434*AG434</f>
        <v>726.6</v>
      </c>
      <c r="AI434" s="20">
        <f>$I434*AG434</f>
        <v>38.4</v>
      </c>
      <c r="AJ434" s="19">
        <v>0</v>
      </c>
      <c r="AK434" s="18">
        <f>IF(J434&gt;1,0,1)</f>
        <v>1</v>
      </c>
      <c r="AL434" s="17">
        <f>I434/G434</f>
        <v>5.2848885218827413E-2</v>
      </c>
    </row>
    <row r="435" spans="1:38">
      <c r="A435" s="18">
        <v>434</v>
      </c>
      <c r="B435" s="18" t="s">
        <v>214</v>
      </c>
      <c r="C435" s="18" t="s">
        <v>213</v>
      </c>
      <c r="D435" s="18" t="s">
        <v>19</v>
      </c>
      <c r="E435" s="18" t="s">
        <v>19</v>
      </c>
      <c r="F435" s="25">
        <v>0.79103436066341604</v>
      </c>
      <c r="G435" s="24">
        <v>313</v>
      </c>
      <c r="H435" s="23">
        <v>0.1112185394553987</v>
      </c>
      <c r="I435" s="24">
        <v>27</v>
      </c>
      <c r="J435" s="23">
        <f>I435/$I$521*1000</f>
        <v>8.7977686252020237E-2</v>
      </c>
      <c r="K435" s="19" t="s">
        <v>18</v>
      </c>
      <c r="L435" s="19" t="s">
        <v>149</v>
      </c>
      <c r="M435" s="21">
        <v>1</v>
      </c>
      <c r="N435" s="20">
        <f>$G435*M435</f>
        <v>313</v>
      </c>
      <c r="O435" s="20">
        <f>$I435*M435</f>
        <v>27</v>
      </c>
      <c r="P435" s="22"/>
      <c r="Q435" s="21">
        <v>0</v>
      </c>
      <c r="R435" s="20">
        <f>$G435*Q435</f>
        <v>0</v>
      </c>
      <c r="S435" s="20">
        <f>$I435*Q435</f>
        <v>0</v>
      </c>
      <c r="T435" s="22"/>
      <c r="U435" s="21">
        <v>0</v>
      </c>
      <c r="V435" s="20">
        <f>$G435*U435</f>
        <v>0</v>
      </c>
      <c r="W435" s="20">
        <f>$I435*U435</f>
        <v>0</v>
      </c>
      <c r="X435" s="19" t="s">
        <v>100</v>
      </c>
      <c r="Y435" s="21">
        <v>1</v>
      </c>
      <c r="Z435" s="20">
        <f>$G435*Y435</f>
        <v>313</v>
      </c>
      <c r="AA435" s="20">
        <f>$I435*Y435</f>
        <v>27</v>
      </c>
      <c r="AB435" s="19"/>
      <c r="AC435" s="21">
        <v>0</v>
      </c>
      <c r="AD435" s="20">
        <f>$G435*AC435</f>
        <v>0</v>
      </c>
      <c r="AE435" s="20">
        <f>$I435*AC435</f>
        <v>0</v>
      </c>
      <c r="AF435" s="19"/>
      <c r="AG435" s="21">
        <v>0</v>
      </c>
      <c r="AH435" s="20">
        <f>$G435*AG435</f>
        <v>0</v>
      </c>
      <c r="AI435" s="20">
        <f>$I435*AG435</f>
        <v>0</v>
      </c>
      <c r="AJ435" s="19">
        <v>0</v>
      </c>
      <c r="AK435" s="18">
        <f>IF(J435&gt;1,0,1)</f>
        <v>1</v>
      </c>
      <c r="AL435" s="17">
        <f>I435/G435</f>
        <v>8.6261980830670923E-2</v>
      </c>
    </row>
    <row r="436" spans="1:38">
      <c r="A436" s="18">
        <v>435</v>
      </c>
      <c r="B436" s="18" t="s">
        <v>212</v>
      </c>
      <c r="C436" s="18" t="s">
        <v>19</v>
      </c>
      <c r="D436" s="18" t="s">
        <v>19</v>
      </c>
      <c r="E436" s="18" t="s">
        <v>19</v>
      </c>
      <c r="F436" s="25">
        <v>0</v>
      </c>
      <c r="G436" s="24">
        <v>6</v>
      </c>
      <c r="H436" s="23">
        <v>2.131984781892627E-3</v>
      </c>
      <c r="I436" s="24">
        <v>0</v>
      </c>
      <c r="J436" s="23">
        <f>I436/$I$521*1000</f>
        <v>0</v>
      </c>
      <c r="K436" s="19">
        <v>0</v>
      </c>
      <c r="L436" s="19">
        <v>0</v>
      </c>
      <c r="M436" s="21">
        <v>0</v>
      </c>
      <c r="N436" s="20">
        <f>$G436*M436</f>
        <v>0</v>
      </c>
      <c r="O436" s="20">
        <f>$I436*M436</f>
        <v>0</v>
      </c>
      <c r="P436" s="22"/>
      <c r="Q436" s="21">
        <v>0</v>
      </c>
      <c r="R436" s="20">
        <f>$G436*Q436</f>
        <v>0</v>
      </c>
      <c r="S436" s="20">
        <f>$I436*Q436</f>
        <v>0</v>
      </c>
      <c r="T436" s="22"/>
      <c r="U436" s="21">
        <v>0</v>
      </c>
      <c r="V436" s="20">
        <f>$G436*U436</f>
        <v>0</v>
      </c>
      <c r="W436" s="20">
        <f>$I436*U436</f>
        <v>0</v>
      </c>
      <c r="X436" s="19">
        <v>0</v>
      </c>
      <c r="Y436" s="21">
        <v>0</v>
      </c>
      <c r="Z436" s="20">
        <f>$G436*Y436</f>
        <v>0</v>
      </c>
      <c r="AA436" s="20">
        <f>$I436*Y436</f>
        <v>0</v>
      </c>
      <c r="AB436" s="19"/>
      <c r="AC436" s="21">
        <v>0</v>
      </c>
      <c r="AD436" s="20">
        <f>$G436*AC436</f>
        <v>0</v>
      </c>
      <c r="AE436" s="20">
        <f>$I436*AC436</f>
        <v>0</v>
      </c>
      <c r="AF436" s="19"/>
      <c r="AG436" s="21">
        <v>0</v>
      </c>
      <c r="AH436" s="20">
        <f>$G436*AG436</f>
        <v>0</v>
      </c>
      <c r="AI436" s="20">
        <f>$I436*AG436</f>
        <v>0</v>
      </c>
      <c r="AJ436" s="19">
        <v>0</v>
      </c>
      <c r="AK436" s="18">
        <f>IF(J436&gt;1,0,1)</f>
        <v>1</v>
      </c>
      <c r="AL436" s="17">
        <f>I436/G436</f>
        <v>0</v>
      </c>
    </row>
    <row r="437" spans="1:38">
      <c r="A437" s="18">
        <v>436</v>
      </c>
      <c r="B437" s="18" t="s">
        <v>211</v>
      </c>
      <c r="C437" s="18" t="s">
        <v>19</v>
      </c>
      <c r="D437" s="18" t="s">
        <v>19</v>
      </c>
      <c r="E437" s="18" t="s">
        <v>19</v>
      </c>
      <c r="F437" s="25">
        <v>0</v>
      </c>
      <c r="G437" s="24">
        <v>2</v>
      </c>
      <c r="H437" s="23">
        <v>7.10661593964209E-4</v>
      </c>
      <c r="I437" s="24">
        <v>0</v>
      </c>
      <c r="J437" s="23">
        <f>I437/$I$521*1000</f>
        <v>0</v>
      </c>
      <c r="K437" s="19">
        <v>0</v>
      </c>
      <c r="L437" s="19">
        <v>0</v>
      </c>
      <c r="M437" s="21">
        <v>0</v>
      </c>
      <c r="N437" s="20">
        <f>$G437*M437</f>
        <v>0</v>
      </c>
      <c r="O437" s="20">
        <f>$I437*M437</f>
        <v>0</v>
      </c>
      <c r="P437" s="22"/>
      <c r="Q437" s="21">
        <v>0</v>
      </c>
      <c r="R437" s="20">
        <f>$G437*Q437</f>
        <v>0</v>
      </c>
      <c r="S437" s="20">
        <f>$I437*Q437</f>
        <v>0</v>
      </c>
      <c r="T437" s="22"/>
      <c r="U437" s="21">
        <v>0</v>
      </c>
      <c r="V437" s="20">
        <f>$G437*U437</f>
        <v>0</v>
      </c>
      <c r="W437" s="20">
        <f>$I437*U437</f>
        <v>0</v>
      </c>
      <c r="X437" s="19">
        <v>0</v>
      </c>
      <c r="Y437" s="21">
        <v>0</v>
      </c>
      <c r="Z437" s="20">
        <f>$G437*Y437</f>
        <v>0</v>
      </c>
      <c r="AA437" s="20">
        <f>$I437*Y437</f>
        <v>0</v>
      </c>
      <c r="AB437" s="19"/>
      <c r="AC437" s="21">
        <v>0</v>
      </c>
      <c r="AD437" s="20">
        <f>$G437*AC437</f>
        <v>0</v>
      </c>
      <c r="AE437" s="20">
        <f>$I437*AC437</f>
        <v>0</v>
      </c>
      <c r="AF437" s="19"/>
      <c r="AG437" s="21">
        <v>0</v>
      </c>
      <c r="AH437" s="20">
        <f>$G437*AG437</f>
        <v>0</v>
      </c>
      <c r="AI437" s="20">
        <f>$I437*AG437</f>
        <v>0</v>
      </c>
      <c r="AJ437" s="19">
        <v>0</v>
      </c>
      <c r="AK437" s="18">
        <f>IF(J437&gt;1,0,1)</f>
        <v>1</v>
      </c>
      <c r="AL437" s="17">
        <f>I437/G437</f>
        <v>0</v>
      </c>
    </row>
    <row r="438" spans="1:38">
      <c r="A438" s="18">
        <v>437</v>
      </c>
      <c r="B438" s="18" t="s">
        <v>210</v>
      </c>
      <c r="C438" s="18" t="s">
        <v>209</v>
      </c>
      <c r="D438" s="18" t="s">
        <v>19</v>
      </c>
      <c r="E438" s="18" t="s">
        <v>19</v>
      </c>
      <c r="F438" s="25">
        <v>0.83364900635572137</v>
      </c>
      <c r="G438" s="24">
        <v>297</v>
      </c>
      <c r="H438" s="23">
        <v>0.10553324670368502</v>
      </c>
      <c r="I438" s="24">
        <v>27</v>
      </c>
      <c r="J438" s="23">
        <f>I438/$I$521*1000</f>
        <v>8.7977686252020237E-2</v>
      </c>
      <c r="K438" s="19" t="s">
        <v>18</v>
      </c>
      <c r="L438" s="19" t="s">
        <v>208</v>
      </c>
      <c r="M438" s="21">
        <v>1</v>
      </c>
      <c r="N438" s="20">
        <f>$G438*M438</f>
        <v>297</v>
      </c>
      <c r="O438" s="20">
        <f>$I438*M438</f>
        <v>27</v>
      </c>
      <c r="P438" s="22"/>
      <c r="Q438" s="21">
        <v>0</v>
      </c>
      <c r="R438" s="20">
        <f>$G438*Q438</f>
        <v>0</v>
      </c>
      <c r="S438" s="20">
        <f>$I438*Q438</f>
        <v>0</v>
      </c>
      <c r="T438" s="22"/>
      <c r="U438" s="21">
        <v>0</v>
      </c>
      <c r="V438" s="20">
        <f>$G438*U438</f>
        <v>0</v>
      </c>
      <c r="W438" s="20">
        <f>$I438*U438</f>
        <v>0</v>
      </c>
      <c r="X438" s="19" t="s">
        <v>95</v>
      </c>
      <c r="Y438" s="21">
        <v>1</v>
      </c>
      <c r="Z438" s="20">
        <f>$G438*Y438</f>
        <v>297</v>
      </c>
      <c r="AA438" s="20">
        <f>$I438*Y438</f>
        <v>27</v>
      </c>
      <c r="AB438" s="19"/>
      <c r="AC438" s="21">
        <v>0</v>
      </c>
      <c r="AD438" s="20">
        <f>$G438*AC438</f>
        <v>0</v>
      </c>
      <c r="AE438" s="20">
        <f>$I438*AC438</f>
        <v>0</v>
      </c>
      <c r="AF438" s="19"/>
      <c r="AG438" s="21">
        <v>0</v>
      </c>
      <c r="AH438" s="20">
        <f>$G438*AG438</f>
        <v>0</v>
      </c>
      <c r="AI438" s="20">
        <f>$I438*AG438</f>
        <v>0</v>
      </c>
      <c r="AJ438" s="19">
        <v>0</v>
      </c>
      <c r="AK438" s="18">
        <f>IF(J438&gt;1,0,1)</f>
        <v>1</v>
      </c>
      <c r="AL438" s="17">
        <f>I438/G438</f>
        <v>9.0909090909090912E-2</v>
      </c>
    </row>
    <row r="439" spans="1:38">
      <c r="A439" s="18">
        <v>438</v>
      </c>
      <c r="B439" s="18" t="s">
        <v>207</v>
      </c>
      <c r="C439" s="18" t="s">
        <v>206</v>
      </c>
      <c r="D439" s="18" t="s">
        <v>19</v>
      </c>
      <c r="E439" s="18" t="s">
        <v>19</v>
      </c>
      <c r="F439" s="25">
        <v>0.34613006051508305</v>
      </c>
      <c r="G439" s="24">
        <v>1987</v>
      </c>
      <c r="H439" s="23">
        <v>0.70604229360344162</v>
      </c>
      <c r="I439" s="24">
        <v>75</v>
      </c>
      <c r="J439" s="23">
        <f>I439/$I$521*1000</f>
        <v>0.2443824618111673</v>
      </c>
      <c r="K439" s="19" t="s">
        <v>18</v>
      </c>
      <c r="L439" s="19" t="s">
        <v>167</v>
      </c>
      <c r="M439" s="21">
        <v>1</v>
      </c>
      <c r="N439" s="20">
        <f>$G439*M439</f>
        <v>1987</v>
      </c>
      <c r="O439" s="20">
        <f>$I439*M439</f>
        <v>75</v>
      </c>
      <c r="P439" s="22"/>
      <c r="Q439" s="21">
        <v>0</v>
      </c>
      <c r="R439" s="20">
        <f>$G439*Q439</f>
        <v>0</v>
      </c>
      <c r="S439" s="20">
        <f>$I439*Q439</f>
        <v>0</v>
      </c>
      <c r="T439" s="22"/>
      <c r="U439" s="21">
        <v>0</v>
      </c>
      <c r="V439" s="20">
        <f>$G439*U439</f>
        <v>0</v>
      </c>
      <c r="W439" s="20">
        <f>$I439*U439</f>
        <v>0</v>
      </c>
      <c r="X439" s="19" t="s">
        <v>100</v>
      </c>
      <c r="Y439" s="21">
        <v>1</v>
      </c>
      <c r="Z439" s="20">
        <f>$G439*Y439</f>
        <v>1987</v>
      </c>
      <c r="AA439" s="20">
        <f>$I439*Y439</f>
        <v>75</v>
      </c>
      <c r="AB439" s="19"/>
      <c r="AC439" s="21">
        <v>0</v>
      </c>
      <c r="AD439" s="20">
        <f>$G439*AC439</f>
        <v>0</v>
      </c>
      <c r="AE439" s="20">
        <f>$I439*AC439</f>
        <v>0</v>
      </c>
      <c r="AF439" s="19"/>
      <c r="AG439" s="21">
        <v>0</v>
      </c>
      <c r="AH439" s="20">
        <f>$G439*AG439</f>
        <v>0</v>
      </c>
      <c r="AI439" s="20">
        <f>$I439*AG439</f>
        <v>0</v>
      </c>
      <c r="AJ439" s="19">
        <v>0</v>
      </c>
      <c r="AK439" s="18">
        <f>IF(J439&gt;1,0,1)</f>
        <v>1</v>
      </c>
      <c r="AL439" s="17">
        <f>I439/G439</f>
        <v>3.7745344740815298E-2</v>
      </c>
    </row>
    <row r="440" spans="1:38">
      <c r="A440" s="18">
        <v>439</v>
      </c>
      <c r="B440" s="18" t="s">
        <v>205</v>
      </c>
      <c r="C440" s="18" t="s">
        <v>204</v>
      </c>
      <c r="D440" s="18" t="s">
        <v>19</v>
      </c>
      <c r="E440" s="18" t="s">
        <v>19</v>
      </c>
      <c r="F440" s="25">
        <v>0.22096720650392615</v>
      </c>
      <c r="G440" s="24">
        <v>498</v>
      </c>
      <c r="H440" s="23">
        <v>0.17695473689708802</v>
      </c>
      <c r="I440" s="24">
        <v>12</v>
      </c>
      <c r="J440" s="23">
        <f>I440/$I$521*1000</f>
        <v>3.9101193889786771E-2</v>
      </c>
      <c r="K440" s="19" t="s">
        <v>18</v>
      </c>
      <c r="L440" s="19" t="s">
        <v>68</v>
      </c>
      <c r="M440" s="21">
        <v>1</v>
      </c>
      <c r="N440" s="20">
        <f>$G440*M440</f>
        <v>498</v>
      </c>
      <c r="O440" s="20">
        <f>$I440*M440</f>
        <v>12</v>
      </c>
      <c r="P440" s="22"/>
      <c r="Q440" s="21">
        <v>0</v>
      </c>
      <c r="R440" s="20">
        <f>$G440*Q440</f>
        <v>0</v>
      </c>
      <c r="S440" s="20">
        <f>$I440*Q440</f>
        <v>0</v>
      </c>
      <c r="T440" s="22"/>
      <c r="U440" s="21">
        <v>0</v>
      </c>
      <c r="V440" s="20">
        <f>$G440*U440</f>
        <v>0</v>
      </c>
      <c r="W440" s="20">
        <f>$I440*U440</f>
        <v>0</v>
      </c>
      <c r="X440" s="19" t="s">
        <v>47</v>
      </c>
      <c r="Y440" s="21">
        <v>1</v>
      </c>
      <c r="Z440" s="20">
        <f>$G440*Y440</f>
        <v>498</v>
      </c>
      <c r="AA440" s="20">
        <f>$I440*Y440</f>
        <v>12</v>
      </c>
      <c r="AB440" s="19"/>
      <c r="AC440" s="21">
        <v>0</v>
      </c>
      <c r="AD440" s="20">
        <f>$G440*AC440</f>
        <v>0</v>
      </c>
      <c r="AE440" s="20">
        <f>$I440*AC440</f>
        <v>0</v>
      </c>
      <c r="AF440" s="19"/>
      <c r="AG440" s="21">
        <v>0</v>
      </c>
      <c r="AH440" s="20">
        <f>$G440*AG440</f>
        <v>0</v>
      </c>
      <c r="AI440" s="20">
        <f>$I440*AG440</f>
        <v>0</v>
      </c>
      <c r="AJ440" s="19">
        <v>0</v>
      </c>
      <c r="AK440" s="18">
        <f>IF(J440&gt;1,0,1)</f>
        <v>1</v>
      </c>
      <c r="AL440" s="17">
        <f>I440/G440</f>
        <v>2.4096385542168676E-2</v>
      </c>
    </row>
    <row r="441" spans="1:38">
      <c r="A441" s="18">
        <v>440</v>
      </c>
      <c r="B441" s="18" t="s">
        <v>203</v>
      </c>
      <c r="C441" s="18" t="s">
        <v>202</v>
      </c>
      <c r="D441" s="18" t="s">
        <v>19</v>
      </c>
      <c r="E441" s="18" t="s">
        <v>19</v>
      </c>
      <c r="F441" s="25">
        <v>0.53378421451732005</v>
      </c>
      <c r="G441" s="24">
        <v>2010</v>
      </c>
      <c r="H441" s="23">
        <v>0.71421490193403003</v>
      </c>
      <c r="I441" s="24">
        <v>117</v>
      </c>
      <c r="J441" s="23">
        <f>I441/$I$521*1000</f>
        <v>0.38123664042542099</v>
      </c>
      <c r="K441" s="19" t="s">
        <v>18</v>
      </c>
      <c r="L441" s="19" t="s">
        <v>68</v>
      </c>
      <c r="M441" s="21">
        <v>1</v>
      </c>
      <c r="N441" s="20">
        <f>$G441*M441</f>
        <v>2010</v>
      </c>
      <c r="O441" s="20">
        <f>$I441*M441</f>
        <v>117</v>
      </c>
      <c r="P441" s="22"/>
      <c r="Q441" s="21">
        <v>0</v>
      </c>
      <c r="R441" s="20">
        <f>$G441*Q441</f>
        <v>0</v>
      </c>
      <c r="S441" s="20">
        <f>$I441*Q441</f>
        <v>0</v>
      </c>
      <c r="T441" s="22"/>
      <c r="U441" s="21">
        <v>0</v>
      </c>
      <c r="V441" s="20">
        <f>$G441*U441</f>
        <v>0</v>
      </c>
      <c r="W441" s="20">
        <f>$I441*U441</f>
        <v>0</v>
      </c>
      <c r="X441" s="19" t="s">
        <v>47</v>
      </c>
      <c r="Y441" s="21">
        <v>1</v>
      </c>
      <c r="Z441" s="20">
        <f>$G441*Y441</f>
        <v>2010</v>
      </c>
      <c r="AA441" s="20">
        <f>$I441*Y441</f>
        <v>117</v>
      </c>
      <c r="AB441" s="19"/>
      <c r="AC441" s="21">
        <v>0</v>
      </c>
      <c r="AD441" s="20">
        <f>$G441*AC441</f>
        <v>0</v>
      </c>
      <c r="AE441" s="20">
        <f>$I441*AC441</f>
        <v>0</v>
      </c>
      <c r="AF441" s="19"/>
      <c r="AG441" s="21">
        <v>0</v>
      </c>
      <c r="AH441" s="20">
        <f>$G441*AG441</f>
        <v>0</v>
      </c>
      <c r="AI441" s="20">
        <f>$I441*AG441</f>
        <v>0</v>
      </c>
      <c r="AJ441" s="19">
        <v>0</v>
      </c>
      <c r="AK441" s="18">
        <f>IF(J441&gt;1,0,1)</f>
        <v>1</v>
      </c>
      <c r="AL441" s="17">
        <f>I441/G441</f>
        <v>5.8208955223880594E-2</v>
      </c>
    </row>
    <row r="442" spans="1:38">
      <c r="A442" s="18">
        <v>441</v>
      </c>
      <c r="B442" s="18" t="s">
        <v>201</v>
      </c>
      <c r="C442" s="18" t="s">
        <v>200</v>
      </c>
      <c r="D442" s="18" t="s">
        <v>19</v>
      </c>
      <c r="E442" s="18" t="s">
        <v>19</v>
      </c>
      <c r="F442" s="25">
        <v>1.260350867428792</v>
      </c>
      <c r="G442" s="24">
        <v>2110</v>
      </c>
      <c r="H442" s="23">
        <v>0.74974798163224043</v>
      </c>
      <c r="I442" s="24">
        <v>290</v>
      </c>
      <c r="J442" s="23">
        <f>I442/$I$521*1000</f>
        <v>0.94494551900318025</v>
      </c>
      <c r="K442" s="19" t="s">
        <v>18</v>
      </c>
      <c r="L442" s="19" t="s">
        <v>23</v>
      </c>
      <c r="M442" s="21">
        <v>1</v>
      </c>
      <c r="N442" s="20">
        <f>$G442*M442</f>
        <v>2110</v>
      </c>
      <c r="O442" s="20">
        <f>$I442*M442</f>
        <v>290</v>
      </c>
      <c r="P442" s="22"/>
      <c r="Q442" s="21">
        <v>0</v>
      </c>
      <c r="R442" s="20">
        <f>$G442*Q442</f>
        <v>0</v>
      </c>
      <c r="S442" s="20">
        <f>$I442*Q442</f>
        <v>0</v>
      </c>
      <c r="T442" s="22"/>
      <c r="U442" s="21">
        <v>0</v>
      </c>
      <c r="V442" s="20">
        <f>$G442*U442</f>
        <v>0</v>
      </c>
      <c r="W442" s="20">
        <f>$I442*U442</f>
        <v>0</v>
      </c>
      <c r="X442" s="19" t="s">
        <v>22</v>
      </c>
      <c r="Y442" s="21">
        <v>1</v>
      </c>
      <c r="Z442" s="20">
        <f>$G442*Y442</f>
        <v>2110</v>
      </c>
      <c r="AA442" s="20">
        <f>$I442*Y442</f>
        <v>290</v>
      </c>
      <c r="AB442" s="19"/>
      <c r="AC442" s="21">
        <v>0</v>
      </c>
      <c r="AD442" s="20">
        <f>$G442*AC442</f>
        <v>0</v>
      </c>
      <c r="AE442" s="20">
        <f>$I442*AC442</f>
        <v>0</v>
      </c>
      <c r="AF442" s="19"/>
      <c r="AG442" s="21">
        <v>0</v>
      </c>
      <c r="AH442" s="20">
        <f>$G442*AG442</f>
        <v>0</v>
      </c>
      <c r="AI442" s="20">
        <f>$I442*AG442</f>
        <v>0</v>
      </c>
      <c r="AJ442" s="19">
        <v>0</v>
      </c>
      <c r="AK442" s="18">
        <f>IF(J442&gt;1,0,1)</f>
        <v>1</v>
      </c>
      <c r="AL442" s="17">
        <f>I442/G442</f>
        <v>0.13744075829383887</v>
      </c>
    </row>
    <row r="443" spans="1:38">
      <c r="A443" s="18">
        <v>442</v>
      </c>
      <c r="B443" s="18" t="s">
        <v>199</v>
      </c>
      <c r="C443" s="18" t="s">
        <v>198</v>
      </c>
      <c r="D443" s="18" t="s">
        <v>19</v>
      </c>
      <c r="E443" s="18" t="s">
        <v>19</v>
      </c>
      <c r="F443" s="25">
        <v>0.32750496678260482</v>
      </c>
      <c r="G443" s="24">
        <v>1092</v>
      </c>
      <c r="H443" s="23">
        <v>0.38802123030445806</v>
      </c>
      <c r="I443" s="24">
        <v>39</v>
      </c>
      <c r="J443" s="23">
        <f>I443/$I$521*1000</f>
        <v>0.12707888014180699</v>
      </c>
      <c r="K443" s="19" t="s">
        <v>18</v>
      </c>
      <c r="L443" s="19" t="s">
        <v>68</v>
      </c>
      <c r="M443" s="21">
        <v>1</v>
      </c>
      <c r="N443" s="20">
        <f>$G443*M443</f>
        <v>1092</v>
      </c>
      <c r="O443" s="20">
        <f>$I443*M443</f>
        <v>39</v>
      </c>
      <c r="P443" s="22"/>
      <c r="Q443" s="21">
        <v>0</v>
      </c>
      <c r="R443" s="20">
        <f>$G443*Q443</f>
        <v>0</v>
      </c>
      <c r="S443" s="20">
        <f>$I443*Q443</f>
        <v>0</v>
      </c>
      <c r="T443" s="22"/>
      <c r="U443" s="21">
        <v>0</v>
      </c>
      <c r="V443" s="20">
        <f>$G443*U443</f>
        <v>0</v>
      </c>
      <c r="W443" s="20">
        <f>$I443*U443</f>
        <v>0</v>
      </c>
      <c r="X443" s="19" t="s">
        <v>47</v>
      </c>
      <c r="Y443" s="21">
        <v>1</v>
      </c>
      <c r="Z443" s="20">
        <f>$G443*Y443</f>
        <v>1092</v>
      </c>
      <c r="AA443" s="20">
        <f>$I443*Y443</f>
        <v>39</v>
      </c>
      <c r="AB443" s="19"/>
      <c r="AC443" s="21">
        <v>0</v>
      </c>
      <c r="AD443" s="20">
        <f>$G443*AC443</f>
        <v>0</v>
      </c>
      <c r="AE443" s="20">
        <f>$I443*AC443</f>
        <v>0</v>
      </c>
      <c r="AF443" s="19"/>
      <c r="AG443" s="21">
        <v>0</v>
      </c>
      <c r="AH443" s="20">
        <f>$G443*AG443</f>
        <v>0</v>
      </c>
      <c r="AI443" s="20">
        <f>$I443*AG443</f>
        <v>0</v>
      </c>
      <c r="AJ443" s="19">
        <v>0</v>
      </c>
      <c r="AK443" s="18">
        <f>IF(J443&gt;1,0,1)</f>
        <v>1</v>
      </c>
      <c r="AL443" s="17">
        <f>I443/G443</f>
        <v>3.5714285714285712E-2</v>
      </c>
    </row>
    <row r="444" spans="1:38">
      <c r="A444" s="18">
        <v>443</v>
      </c>
      <c r="B444" s="18" t="s">
        <v>197</v>
      </c>
      <c r="C444" s="18" t="s">
        <v>196</v>
      </c>
      <c r="D444" s="18" t="s">
        <v>19</v>
      </c>
      <c r="E444" s="18" t="s">
        <v>19</v>
      </c>
      <c r="F444" s="25">
        <v>0.8348973576680242</v>
      </c>
      <c r="G444" s="24">
        <v>3339</v>
      </c>
      <c r="H444" s="23">
        <v>1.1864495311232468</v>
      </c>
      <c r="I444" s="24">
        <v>304</v>
      </c>
      <c r="J444" s="23">
        <f>I444/$I$521*1000</f>
        <v>0.99056357854126487</v>
      </c>
      <c r="K444" s="19" t="s">
        <v>18</v>
      </c>
      <c r="L444" s="19" t="s">
        <v>68</v>
      </c>
      <c r="M444" s="21">
        <v>1</v>
      </c>
      <c r="N444" s="20">
        <f>$G444*M444</f>
        <v>3339</v>
      </c>
      <c r="O444" s="20">
        <f>$I444*M444</f>
        <v>304</v>
      </c>
      <c r="P444" s="22"/>
      <c r="Q444" s="21">
        <v>0</v>
      </c>
      <c r="R444" s="20">
        <f>$G444*Q444</f>
        <v>0</v>
      </c>
      <c r="S444" s="20">
        <f>$I444*Q444</f>
        <v>0</v>
      </c>
      <c r="T444" s="22"/>
      <c r="U444" s="21">
        <v>0</v>
      </c>
      <c r="V444" s="20">
        <f>$G444*U444</f>
        <v>0</v>
      </c>
      <c r="W444" s="20">
        <f>$I444*U444</f>
        <v>0</v>
      </c>
      <c r="X444" s="19" t="s">
        <v>47</v>
      </c>
      <c r="Y444" s="21">
        <v>1</v>
      </c>
      <c r="Z444" s="20">
        <f>$G444*Y444</f>
        <v>3339</v>
      </c>
      <c r="AA444" s="20">
        <f>$I444*Y444</f>
        <v>304</v>
      </c>
      <c r="AB444" s="19"/>
      <c r="AC444" s="21">
        <v>0</v>
      </c>
      <c r="AD444" s="20">
        <f>$G444*AC444</f>
        <v>0</v>
      </c>
      <c r="AE444" s="20">
        <f>$I444*AC444</f>
        <v>0</v>
      </c>
      <c r="AF444" s="19"/>
      <c r="AG444" s="21">
        <v>0</v>
      </c>
      <c r="AH444" s="20">
        <f>$G444*AG444</f>
        <v>0</v>
      </c>
      <c r="AI444" s="20">
        <f>$I444*AG444</f>
        <v>0</v>
      </c>
      <c r="AJ444" s="19">
        <v>0</v>
      </c>
      <c r="AK444" s="18">
        <f>IF(J444&gt;1,0,1)</f>
        <v>1</v>
      </c>
      <c r="AL444" s="17">
        <f>I444/G444</f>
        <v>9.1045223120694824E-2</v>
      </c>
    </row>
    <row r="445" spans="1:38">
      <c r="A445" s="18">
        <v>444</v>
      </c>
      <c r="B445" s="18" t="s">
        <v>195</v>
      </c>
      <c r="C445" s="18" t="s">
        <v>194</v>
      </c>
      <c r="D445" s="18" t="s">
        <v>19</v>
      </c>
      <c r="E445" s="18" t="s">
        <v>19</v>
      </c>
      <c r="F445" s="25">
        <v>0.31255495308285108</v>
      </c>
      <c r="G445" s="24">
        <v>3286</v>
      </c>
      <c r="H445" s="23">
        <v>1.1676169988831953</v>
      </c>
      <c r="I445" s="24">
        <v>112</v>
      </c>
      <c r="J445" s="23">
        <f>I445/$I$521*1000</f>
        <v>0.36494447630467647</v>
      </c>
      <c r="K445" s="19" t="s">
        <v>18</v>
      </c>
      <c r="L445" s="19" t="s">
        <v>149</v>
      </c>
      <c r="M445" s="21">
        <v>1</v>
      </c>
      <c r="N445" s="20">
        <f>$G445*M445</f>
        <v>3286</v>
      </c>
      <c r="O445" s="20">
        <f>$I445*M445</f>
        <v>112</v>
      </c>
      <c r="P445" s="22"/>
      <c r="Q445" s="21">
        <v>0</v>
      </c>
      <c r="R445" s="20">
        <f>$G445*Q445</f>
        <v>0</v>
      </c>
      <c r="S445" s="20">
        <f>$I445*Q445</f>
        <v>0</v>
      </c>
      <c r="T445" s="22"/>
      <c r="U445" s="21">
        <v>0</v>
      </c>
      <c r="V445" s="20">
        <f>$G445*U445</f>
        <v>0</v>
      </c>
      <c r="W445" s="20">
        <f>$I445*U445</f>
        <v>0</v>
      </c>
      <c r="X445" s="19" t="s">
        <v>47</v>
      </c>
      <c r="Y445" s="21">
        <v>1</v>
      </c>
      <c r="Z445" s="20">
        <f>$G445*Y445</f>
        <v>3286</v>
      </c>
      <c r="AA445" s="20">
        <f>$I445*Y445</f>
        <v>112</v>
      </c>
      <c r="AB445" s="19"/>
      <c r="AC445" s="21">
        <v>0</v>
      </c>
      <c r="AD445" s="20">
        <f>$G445*AC445</f>
        <v>0</v>
      </c>
      <c r="AE445" s="20">
        <f>$I445*AC445</f>
        <v>0</v>
      </c>
      <c r="AF445" s="19"/>
      <c r="AG445" s="21">
        <v>0</v>
      </c>
      <c r="AH445" s="20">
        <f>$G445*AG445</f>
        <v>0</v>
      </c>
      <c r="AI445" s="20">
        <f>$I445*AG445</f>
        <v>0</v>
      </c>
      <c r="AJ445" s="19">
        <v>0</v>
      </c>
      <c r="AK445" s="18">
        <f>IF(J445&gt;1,0,1)</f>
        <v>1</v>
      </c>
      <c r="AL445" s="17">
        <f>I445/G445</f>
        <v>3.4083992696287278E-2</v>
      </c>
    </row>
    <row r="446" spans="1:38">
      <c r="A446" s="18">
        <v>445</v>
      </c>
      <c r="B446" s="18" t="s">
        <v>193</v>
      </c>
      <c r="C446" s="18" t="s">
        <v>192</v>
      </c>
      <c r="D446" s="18" t="s">
        <v>19</v>
      </c>
      <c r="E446" s="18" t="s">
        <v>19</v>
      </c>
      <c r="F446" s="25">
        <v>0.60509074456937062</v>
      </c>
      <c r="G446" s="24">
        <v>4107</v>
      </c>
      <c r="H446" s="23">
        <v>1.4593435832055031</v>
      </c>
      <c r="I446" s="24">
        <v>271</v>
      </c>
      <c r="J446" s="23">
        <f>I446/$I$521*1000</f>
        <v>0.88303529534435121</v>
      </c>
      <c r="K446" s="19" t="s">
        <v>191</v>
      </c>
      <c r="L446" s="19" t="s">
        <v>149</v>
      </c>
      <c r="M446" s="21">
        <v>1</v>
      </c>
      <c r="N446" s="20">
        <f>$G446*M446</f>
        <v>4107</v>
      </c>
      <c r="O446" s="20">
        <f>$I446*M446</f>
        <v>271</v>
      </c>
      <c r="P446" s="22"/>
      <c r="Q446" s="21">
        <v>0</v>
      </c>
      <c r="R446" s="20">
        <f>$G446*Q446</f>
        <v>0</v>
      </c>
      <c r="S446" s="20">
        <f>$I446*Q446</f>
        <v>0</v>
      </c>
      <c r="T446" s="22"/>
      <c r="U446" s="21">
        <v>0</v>
      </c>
      <c r="V446" s="20">
        <f>$G446*U446</f>
        <v>0</v>
      </c>
      <c r="W446" s="20">
        <f>$I446*U446</f>
        <v>0</v>
      </c>
      <c r="X446" s="19" t="s">
        <v>47</v>
      </c>
      <c r="Y446" s="21">
        <v>1</v>
      </c>
      <c r="Z446" s="20">
        <f>$G446*Y446</f>
        <v>4107</v>
      </c>
      <c r="AA446" s="20">
        <f>$I446*Y446</f>
        <v>271</v>
      </c>
      <c r="AB446" s="19"/>
      <c r="AC446" s="21">
        <v>0</v>
      </c>
      <c r="AD446" s="20">
        <f>$G446*AC446</f>
        <v>0</v>
      </c>
      <c r="AE446" s="20">
        <f>$I446*AC446</f>
        <v>0</v>
      </c>
      <c r="AF446" s="19"/>
      <c r="AG446" s="21">
        <v>0</v>
      </c>
      <c r="AH446" s="20">
        <f>$G446*AG446</f>
        <v>0</v>
      </c>
      <c r="AI446" s="20">
        <f>$I446*AG446</f>
        <v>0</v>
      </c>
      <c r="AJ446" s="19">
        <v>0</v>
      </c>
      <c r="AK446" s="18">
        <f>IF(J446&gt;1,0,1)</f>
        <v>1</v>
      </c>
      <c r="AL446" s="17">
        <f>I446/G446</f>
        <v>6.5984903822741664E-2</v>
      </c>
    </row>
    <row r="447" spans="1:38">
      <c r="A447" s="18">
        <v>446</v>
      </c>
      <c r="B447" s="18" t="s">
        <v>190</v>
      </c>
      <c r="C447" s="18" t="s">
        <v>189</v>
      </c>
      <c r="D447" s="18" t="s">
        <v>19</v>
      </c>
      <c r="E447" s="18" t="s">
        <v>19</v>
      </c>
      <c r="F447" s="25">
        <v>0.74705817270166475</v>
      </c>
      <c r="G447" s="24">
        <v>491</v>
      </c>
      <c r="H447" s="23">
        <v>0.1744674213182133</v>
      </c>
      <c r="I447" s="24">
        <v>40</v>
      </c>
      <c r="J447" s="23">
        <f>I447/$I$521*1000</f>
        <v>0.13033731296595588</v>
      </c>
      <c r="K447" s="19" t="s">
        <v>172</v>
      </c>
      <c r="L447" s="19" t="s">
        <v>68</v>
      </c>
      <c r="M447" s="21">
        <v>1</v>
      </c>
      <c r="N447" s="20">
        <f>$G447*M447</f>
        <v>491</v>
      </c>
      <c r="O447" s="20">
        <f>$I447*M447</f>
        <v>40</v>
      </c>
      <c r="P447" s="22"/>
      <c r="Q447" s="21">
        <v>0</v>
      </c>
      <c r="R447" s="20">
        <f>$G447*Q447</f>
        <v>0</v>
      </c>
      <c r="S447" s="20">
        <f>$I447*Q447</f>
        <v>0</v>
      </c>
      <c r="T447" s="22"/>
      <c r="U447" s="21">
        <v>0</v>
      </c>
      <c r="V447" s="20">
        <f>$G447*U447</f>
        <v>0</v>
      </c>
      <c r="W447" s="20">
        <f>$I447*U447</f>
        <v>0</v>
      </c>
      <c r="X447" s="19" t="s">
        <v>47</v>
      </c>
      <c r="Y447" s="21">
        <v>1</v>
      </c>
      <c r="Z447" s="20">
        <f>$G447*Y447</f>
        <v>491</v>
      </c>
      <c r="AA447" s="20">
        <f>$I447*Y447</f>
        <v>40</v>
      </c>
      <c r="AB447" s="19"/>
      <c r="AC447" s="21">
        <v>0</v>
      </c>
      <c r="AD447" s="20">
        <f>$G447*AC447</f>
        <v>0</v>
      </c>
      <c r="AE447" s="20">
        <f>$I447*AC447</f>
        <v>0</v>
      </c>
      <c r="AF447" s="19"/>
      <c r="AG447" s="21">
        <v>0</v>
      </c>
      <c r="AH447" s="20">
        <f>$G447*AG447</f>
        <v>0</v>
      </c>
      <c r="AI447" s="20">
        <f>$I447*AG447</f>
        <v>0</v>
      </c>
      <c r="AJ447" s="19">
        <v>0</v>
      </c>
      <c r="AK447" s="18">
        <f>IF(J447&gt;1,0,1)</f>
        <v>1</v>
      </c>
      <c r="AL447" s="17">
        <f>I447/G447</f>
        <v>8.1466395112016296E-2</v>
      </c>
    </row>
    <row r="448" spans="1:38">
      <c r="A448" s="18">
        <v>447</v>
      </c>
      <c r="B448" s="18" t="s">
        <v>188</v>
      </c>
      <c r="C448" s="18" t="s">
        <v>187</v>
      </c>
      <c r="D448" s="18" t="s">
        <v>19</v>
      </c>
      <c r="E448" s="18" t="s">
        <v>19</v>
      </c>
      <c r="F448" s="25">
        <v>1.1273634238873473</v>
      </c>
      <c r="G448" s="24">
        <v>2668</v>
      </c>
      <c r="H448" s="23">
        <v>0.94802256634825477</v>
      </c>
      <c r="I448" s="24">
        <v>328</v>
      </c>
      <c r="J448" s="23">
        <f>I448/$I$521*1000</f>
        <v>1.0687659663208384</v>
      </c>
      <c r="K448" s="19" t="s">
        <v>163</v>
      </c>
      <c r="L448" s="19" t="s">
        <v>68</v>
      </c>
      <c r="M448" s="21">
        <v>1</v>
      </c>
      <c r="N448" s="20">
        <f>$G448*M448</f>
        <v>2668</v>
      </c>
      <c r="O448" s="20">
        <f>$I448*M448</f>
        <v>328</v>
      </c>
      <c r="P448" s="22"/>
      <c r="Q448" s="21">
        <v>0</v>
      </c>
      <c r="R448" s="20">
        <f>$G448*Q448</f>
        <v>0</v>
      </c>
      <c r="S448" s="20">
        <f>$I448*Q448</f>
        <v>0</v>
      </c>
      <c r="T448" s="22"/>
      <c r="U448" s="21">
        <v>0</v>
      </c>
      <c r="V448" s="20">
        <f>$G448*U448</f>
        <v>0</v>
      </c>
      <c r="W448" s="20">
        <f>$I448*U448</f>
        <v>0</v>
      </c>
      <c r="X448" s="19" t="s">
        <v>47</v>
      </c>
      <c r="Y448" s="21">
        <v>1</v>
      </c>
      <c r="Z448" s="20">
        <f>$G448*Y448</f>
        <v>2668</v>
      </c>
      <c r="AA448" s="20">
        <f>$I448*Y448</f>
        <v>328</v>
      </c>
      <c r="AB448" s="19"/>
      <c r="AC448" s="21">
        <v>0</v>
      </c>
      <c r="AD448" s="20">
        <f>$G448*AC448</f>
        <v>0</v>
      </c>
      <c r="AE448" s="20">
        <f>$I448*AC448</f>
        <v>0</v>
      </c>
      <c r="AF448" s="19"/>
      <c r="AG448" s="21">
        <v>0</v>
      </c>
      <c r="AH448" s="20">
        <f>$G448*AG448</f>
        <v>0</v>
      </c>
      <c r="AI448" s="20">
        <f>$I448*AG448</f>
        <v>0</v>
      </c>
      <c r="AJ448" s="19">
        <v>0</v>
      </c>
      <c r="AK448" s="18">
        <f>IF(J448&gt;1,0,1)</f>
        <v>0</v>
      </c>
      <c r="AL448" s="17">
        <f>I448/G448</f>
        <v>0.12293853073463268</v>
      </c>
    </row>
    <row r="449" spans="1:38">
      <c r="A449" s="18">
        <v>448</v>
      </c>
      <c r="B449" s="18" t="s">
        <v>186</v>
      </c>
      <c r="C449" s="18" t="s">
        <v>185</v>
      </c>
      <c r="D449" s="18" t="s">
        <v>19</v>
      </c>
      <c r="E449" s="18" t="s">
        <v>19</v>
      </c>
      <c r="F449" s="25">
        <v>0.42406267877098319</v>
      </c>
      <c r="G449" s="24">
        <v>5298</v>
      </c>
      <c r="H449" s="23">
        <v>1.8825425624111896</v>
      </c>
      <c r="I449" s="24">
        <v>245</v>
      </c>
      <c r="J449" s="23">
        <f>I449/$I$521*1000</f>
        <v>0.79831604191647987</v>
      </c>
      <c r="K449" s="19" t="s">
        <v>18</v>
      </c>
      <c r="L449" s="19" t="s">
        <v>68</v>
      </c>
      <c r="M449" s="21">
        <v>1</v>
      </c>
      <c r="N449" s="20">
        <f>$G449*M449</f>
        <v>5298</v>
      </c>
      <c r="O449" s="20">
        <f>$I449*M449</f>
        <v>245</v>
      </c>
      <c r="P449" s="22"/>
      <c r="Q449" s="21">
        <v>0</v>
      </c>
      <c r="R449" s="20">
        <f>$G449*Q449</f>
        <v>0</v>
      </c>
      <c r="S449" s="20">
        <f>$I449*Q449</f>
        <v>0</v>
      </c>
      <c r="T449" s="22"/>
      <c r="U449" s="21">
        <v>0</v>
      </c>
      <c r="V449" s="20">
        <f>$G449*U449</f>
        <v>0</v>
      </c>
      <c r="W449" s="20">
        <f>$I449*U449</f>
        <v>0</v>
      </c>
      <c r="X449" s="19" t="s">
        <v>47</v>
      </c>
      <c r="Y449" s="21">
        <v>1</v>
      </c>
      <c r="Z449" s="20">
        <f>$G449*Y449</f>
        <v>5298</v>
      </c>
      <c r="AA449" s="20">
        <f>$I449*Y449</f>
        <v>245</v>
      </c>
      <c r="AB449" s="19"/>
      <c r="AC449" s="21">
        <v>0</v>
      </c>
      <c r="AD449" s="20">
        <f>$G449*AC449</f>
        <v>0</v>
      </c>
      <c r="AE449" s="20">
        <f>$I449*AC449</f>
        <v>0</v>
      </c>
      <c r="AF449" s="19"/>
      <c r="AG449" s="21">
        <v>0</v>
      </c>
      <c r="AH449" s="20">
        <f>$G449*AG449</f>
        <v>0</v>
      </c>
      <c r="AI449" s="20">
        <f>$I449*AG449</f>
        <v>0</v>
      </c>
      <c r="AJ449" s="19">
        <v>0</v>
      </c>
      <c r="AK449" s="18">
        <f>IF(J449&gt;1,0,1)</f>
        <v>1</v>
      </c>
      <c r="AL449" s="17">
        <f>I449/G449</f>
        <v>4.6243865609664023E-2</v>
      </c>
    </row>
    <row r="450" spans="1:38">
      <c r="A450" s="18">
        <v>449</v>
      </c>
      <c r="B450" s="18" t="s">
        <v>184</v>
      </c>
      <c r="C450" s="18" t="s">
        <v>183</v>
      </c>
      <c r="D450" s="18" t="s">
        <v>19</v>
      </c>
      <c r="E450" s="18" t="s">
        <v>19</v>
      </c>
      <c r="F450" s="25">
        <v>0.39477843474409924</v>
      </c>
      <c r="G450" s="24">
        <v>1626</v>
      </c>
      <c r="H450" s="23">
        <v>0.57776787589290191</v>
      </c>
      <c r="I450" s="24">
        <v>70</v>
      </c>
      <c r="J450" s="23">
        <f>I450/$I$521*1000</f>
        <v>0.22809029769042283</v>
      </c>
      <c r="K450" s="19" t="s">
        <v>18</v>
      </c>
      <c r="L450" s="19" t="s">
        <v>114</v>
      </c>
      <c r="M450" s="21">
        <v>1</v>
      </c>
      <c r="N450" s="20">
        <f>$G450*M450</f>
        <v>1626</v>
      </c>
      <c r="O450" s="20">
        <f>$I450*M450</f>
        <v>70</v>
      </c>
      <c r="P450" s="22"/>
      <c r="Q450" s="21">
        <v>0</v>
      </c>
      <c r="R450" s="20">
        <f>$G450*Q450</f>
        <v>0</v>
      </c>
      <c r="S450" s="20">
        <f>$I450*Q450</f>
        <v>0</v>
      </c>
      <c r="T450" s="22"/>
      <c r="U450" s="21">
        <v>0</v>
      </c>
      <c r="V450" s="20">
        <f>$G450*U450</f>
        <v>0</v>
      </c>
      <c r="W450" s="20">
        <f>$I450*U450</f>
        <v>0</v>
      </c>
      <c r="X450" s="19" t="s">
        <v>100</v>
      </c>
      <c r="Y450" s="21">
        <v>1</v>
      </c>
      <c r="Z450" s="20">
        <f>$G450*Y450</f>
        <v>1626</v>
      </c>
      <c r="AA450" s="20">
        <f>$I450*Y450</f>
        <v>70</v>
      </c>
      <c r="AB450" s="19"/>
      <c r="AC450" s="21">
        <v>0</v>
      </c>
      <c r="AD450" s="20">
        <f>$G450*AC450</f>
        <v>0</v>
      </c>
      <c r="AE450" s="20">
        <f>$I450*AC450</f>
        <v>0</v>
      </c>
      <c r="AF450" s="19"/>
      <c r="AG450" s="21">
        <v>0</v>
      </c>
      <c r="AH450" s="20">
        <f>$G450*AG450</f>
        <v>0</v>
      </c>
      <c r="AI450" s="20">
        <f>$I450*AG450</f>
        <v>0</v>
      </c>
      <c r="AJ450" s="19">
        <v>0</v>
      </c>
      <c r="AK450" s="18">
        <f>IF(J450&gt;1,0,1)</f>
        <v>1</v>
      </c>
      <c r="AL450" s="17">
        <f>I450/G450</f>
        <v>4.3050430504305043E-2</v>
      </c>
    </row>
    <row r="451" spans="1:38">
      <c r="A451" s="18">
        <v>450</v>
      </c>
      <c r="B451" s="18" t="s">
        <v>182</v>
      </c>
      <c r="C451" s="18" t="s">
        <v>181</v>
      </c>
      <c r="D451" s="18" t="s">
        <v>19</v>
      </c>
      <c r="E451" s="18" t="s">
        <v>19</v>
      </c>
      <c r="F451" s="25">
        <v>0</v>
      </c>
      <c r="G451" s="24">
        <v>264</v>
      </c>
      <c r="H451" s="23">
        <v>9.3807330403275588E-2</v>
      </c>
      <c r="I451" s="24">
        <v>0</v>
      </c>
      <c r="J451" s="23">
        <f>I451/$I$521*1000</f>
        <v>0</v>
      </c>
      <c r="K451" s="19" t="s">
        <v>18</v>
      </c>
      <c r="L451" s="19" t="s">
        <v>114</v>
      </c>
      <c r="M451" s="21">
        <v>1</v>
      </c>
      <c r="N451" s="20">
        <f>$G451*M451</f>
        <v>264</v>
      </c>
      <c r="O451" s="20">
        <f>$I451*M451</f>
        <v>0</v>
      </c>
      <c r="P451" s="22"/>
      <c r="Q451" s="21">
        <v>0</v>
      </c>
      <c r="R451" s="20">
        <f>$G451*Q451</f>
        <v>0</v>
      </c>
      <c r="S451" s="20">
        <f>$I451*Q451</f>
        <v>0</v>
      </c>
      <c r="T451" s="22"/>
      <c r="U451" s="21">
        <v>0</v>
      </c>
      <c r="V451" s="20">
        <f>$G451*U451</f>
        <v>0</v>
      </c>
      <c r="W451" s="20">
        <f>$I451*U451</f>
        <v>0</v>
      </c>
      <c r="X451" s="19" t="s">
        <v>100</v>
      </c>
      <c r="Y451" s="21">
        <v>1</v>
      </c>
      <c r="Z451" s="20">
        <f>$G451*Y451</f>
        <v>264</v>
      </c>
      <c r="AA451" s="20">
        <f>$I451*Y451</f>
        <v>0</v>
      </c>
      <c r="AB451" s="19"/>
      <c r="AC451" s="21">
        <v>0</v>
      </c>
      <c r="AD451" s="20">
        <f>$G451*AC451</f>
        <v>0</v>
      </c>
      <c r="AE451" s="20">
        <f>$I451*AC451</f>
        <v>0</v>
      </c>
      <c r="AF451" s="19"/>
      <c r="AG451" s="21">
        <v>0</v>
      </c>
      <c r="AH451" s="20">
        <f>$G451*AG451</f>
        <v>0</v>
      </c>
      <c r="AI451" s="20">
        <f>$I451*AG451</f>
        <v>0</v>
      </c>
      <c r="AJ451" s="19">
        <v>0</v>
      </c>
      <c r="AK451" s="18">
        <f>IF(J451&gt;1,0,1)</f>
        <v>1</v>
      </c>
      <c r="AL451" s="17">
        <f>I451/G451</f>
        <v>0</v>
      </c>
    </row>
    <row r="452" spans="1:38">
      <c r="A452" s="18">
        <v>451</v>
      </c>
      <c r="B452" s="18" t="s">
        <v>180</v>
      </c>
      <c r="C452" s="18" t="s">
        <v>179</v>
      </c>
      <c r="D452" s="18" t="s">
        <v>19</v>
      </c>
      <c r="E452" s="18" t="s">
        <v>19</v>
      </c>
      <c r="F452" s="25">
        <v>0.8972711120186434</v>
      </c>
      <c r="G452" s="24">
        <v>12959</v>
      </c>
      <c r="H452" s="23">
        <v>4.604731798091092</v>
      </c>
      <c r="I452" s="24">
        <v>1268</v>
      </c>
      <c r="J452" s="23">
        <f>I452/$I$521*1000</f>
        <v>4.1316928210208017</v>
      </c>
      <c r="K452" s="19" t="s">
        <v>18</v>
      </c>
      <c r="L452" s="19" t="s">
        <v>149</v>
      </c>
      <c r="M452" s="21">
        <v>1</v>
      </c>
      <c r="N452" s="20">
        <f>$G452*M452</f>
        <v>12959</v>
      </c>
      <c r="O452" s="20">
        <f>$I452*M452</f>
        <v>1268</v>
      </c>
      <c r="P452" s="22"/>
      <c r="Q452" s="21">
        <v>0</v>
      </c>
      <c r="R452" s="20">
        <f>$G452*Q452</f>
        <v>0</v>
      </c>
      <c r="S452" s="20">
        <f>$I452*Q452</f>
        <v>0</v>
      </c>
      <c r="T452" s="22"/>
      <c r="U452" s="21">
        <v>0</v>
      </c>
      <c r="V452" s="20">
        <f>$G452*U452</f>
        <v>0</v>
      </c>
      <c r="W452" s="20">
        <f>$I452*U452</f>
        <v>0</v>
      </c>
      <c r="X452" s="19" t="s">
        <v>47</v>
      </c>
      <c r="Y452" s="21">
        <v>1</v>
      </c>
      <c r="Z452" s="20">
        <f>$G452*Y452</f>
        <v>12959</v>
      </c>
      <c r="AA452" s="20">
        <f>$I452*Y452</f>
        <v>1268</v>
      </c>
      <c r="AB452" s="19"/>
      <c r="AC452" s="21">
        <v>0</v>
      </c>
      <c r="AD452" s="20">
        <f>$G452*AC452</f>
        <v>0</v>
      </c>
      <c r="AE452" s="20">
        <f>$I452*AC452</f>
        <v>0</v>
      </c>
      <c r="AF452" s="19"/>
      <c r="AG452" s="21">
        <v>0</v>
      </c>
      <c r="AH452" s="20">
        <f>$G452*AG452</f>
        <v>0</v>
      </c>
      <c r="AI452" s="20">
        <f>$I452*AG452</f>
        <v>0</v>
      </c>
      <c r="AJ452" s="19">
        <v>0</v>
      </c>
      <c r="AK452" s="18">
        <f>IF(J452&gt;1,0,1)</f>
        <v>0</v>
      </c>
      <c r="AL452" s="17">
        <f>I452/G452</f>
        <v>9.7847056100007712E-2</v>
      </c>
    </row>
    <row r="453" spans="1:38">
      <c r="A453" s="18">
        <v>452</v>
      </c>
      <c r="B453" s="18" t="s">
        <v>178</v>
      </c>
      <c r="C453" s="18" t="s">
        <v>177</v>
      </c>
      <c r="D453" s="18" t="s">
        <v>19</v>
      </c>
      <c r="E453" s="18" t="s">
        <v>19</v>
      </c>
      <c r="F453" s="25">
        <v>1.1369061878202134</v>
      </c>
      <c r="G453" s="24">
        <v>15551</v>
      </c>
      <c r="H453" s="23">
        <v>5.5257492238687069</v>
      </c>
      <c r="I453" s="24">
        <v>1928</v>
      </c>
      <c r="J453" s="23">
        <f>I453/$I$521*1000</f>
        <v>6.2822584849590744</v>
      </c>
      <c r="K453" s="19" t="s">
        <v>18</v>
      </c>
      <c r="L453" s="19" t="s">
        <v>68</v>
      </c>
      <c r="M453" s="21">
        <v>1</v>
      </c>
      <c r="N453" s="20">
        <f>$G453*M453</f>
        <v>15551</v>
      </c>
      <c r="O453" s="20">
        <f>$I453*M453</f>
        <v>1928</v>
      </c>
      <c r="P453" s="22"/>
      <c r="Q453" s="21">
        <v>0</v>
      </c>
      <c r="R453" s="20">
        <f>$G453*Q453</f>
        <v>0</v>
      </c>
      <c r="S453" s="20">
        <f>$I453*Q453</f>
        <v>0</v>
      </c>
      <c r="T453" s="22"/>
      <c r="U453" s="21">
        <v>0</v>
      </c>
      <c r="V453" s="20">
        <f>$G453*U453</f>
        <v>0</v>
      </c>
      <c r="W453" s="20">
        <f>$I453*U453</f>
        <v>0</v>
      </c>
      <c r="X453" s="19" t="s">
        <v>47</v>
      </c>
      <c r="Y453" s="21">
        <v>1</v>
      </c>
      <c r="Z453" s="20">
        <f>$G453*Y453</f>
        <v>15551</v>
      </c>
      <c r="AA453" s="20">
        <f>$I453*Y453</f>
        <v>1928</v>
      </c>
      <c r="AB453" s="19"/>
      <c r="AC453" s="21">
        <v>0</v>
      </c>
      <c r="AD453" s="20">
        <f>$G453*AC453</f>
        <v>0</v>
      </c>
      <c r="AE453" s="20">
        <f>$I453*AC453</f>
        <v>0</v>
      </c>
      <c r="AF453" s="19"/>
      <c r="AG453" s="21">
        <v>0</v>
      </c>
      <c r="AH453" s="20">
        <f>$G453*AG453</f>
        <v>0</v>
      </c>
      <c r="AI453" s="20">
        <f>$I453*AG453</f>
        <v>0</v>
      </c>
      <c r="AJ453" s="19">
        <v>0</v>
      </c>
      <c r="AK453" s="18">
        <f>IF(J453&gt;1,0,1)</f>
        <v>0</v>
      </c>
      <c r="AL453" s="17">
        <f>I453/G453</f>
        <v>0.12397916532698862</v>
      </c>
    </row>
    <row r="454" spans="1:38">
      <c r="A454" s="18">
        <v>453</v>
      </c>
      <c r="B454" s="18" t="s">
        <v>176</v>
      </c>
      <c r="C454" s="18" t="s">
        <v>175</v>
      </c>
      <c r="D454" s="18" t="s">
        <v>19</v>
      </c>
      <c r="E454" s="18" t="s">
        <v>19</v>
      </c>
      <c r="F454" s="25">
        <v>0.37582537171774327</v>
      </c>
      <c r="G454" s="24">
        <v>122</v>
      </c>
      <c r="H454" s="23">
        <v>4.3350357231816745E-2</v>
      </c>
      <c r="I454" s="24">
        <v>5</v>
      </c>
      <c r="J454" s="23">
        <f>I454/$I$521*1000</f>
        <v>1.6292164120744485E-2</v>
      </c>
      <c r="K454" s="19" t="s">
        <v>18</v>
      </c>
      <c r="L454" s="19" t="s">
        <v>68</v>
      </c>
      <c r="M454" s="21">
        <v>1</v>
      </c>
      <c r="N454" s="20">
        <f>$G454*M454</f>
        <v>122</v>
      </c>
      <c r="O454" s="20">
        <f>$I454*M454</f>
        <v>5</v>
      </c>
      <c r="P454" s="22"/>
      <c r="Q454" s="21">
        <v>0</v>
      </c>
      <c r="R454" s="20">
        <f>$G454*Q454</f>
        <v>0</v>
      </c>
      <c r="S454" s="20">
        <f>$I454*Q454</f>
        <v>0</v>
      </c>
      <c r="T454" s="22"/>
      <c r="U454" s="21">
        <v>0</v>
      </c>
      <c r="V454" s="20">
        <f>$G454*U454</f>
        <v>0</v>
      </c>
      <c r="W454" s="20">
        <f>$I454*U454</f>
        <v>0</v>
      </c>
      <c r="X454" s="19" t="s">
        <v>47</v>
      </c>
      <c r="Y454" s="21">
        <v>1</v>
      </c>
      <c r="Z454" s="20">
        <f>$G454*Y454</f>
        <v>122</v>
      </c>
      <c r="AA454" s="20">
        <f>$I454*Y454</f>
        <v>5</v>
      </c>
      <c r="AB454" s="19"/>
      <c r="AC454" s="21">
        <v>0</v>
      </c>
      <c r="AD454" s="20">
        <f>$G454*AC454</f>
        <v>0</v>
      </c>
      <c r="AE454" s="20">
        <f>$I454*AC454</f>
        <v>0</v>
      </c>
      <c r="AF454" s="19"/>
      <c r="AG454" s="21">
        <v>0</v>
      </c>
      <c r="AH454" s="20">
        <f>$G454*AG454</f>
        <v>0</v>
      </c>
      <c r="AI454" s="20">
        <f>$I454*AG454</f>
        <v>0</v>
      </c>
      <c r="AJ454" s="19">
        <v>0</v>
      </c>
      <c r="AK454" s="18">
        <f>IF(J454&gt;1,0,1)</f>
        <v>1</v>
      </c>
      <c r="AL454" s="17">
        <f>I454/G454</f>
        <v>4.0983606557377046E-2</v>
      </c>
    </row>
    <row r="455" spans="1:38">
      <c r="A455" s="18">
        <v>454</v>
      </c>
      <c r="B455" s="18" t="s">
        <v>174</v>
      </c>
      <c r="C455" s="18" t="s">
        <v>173</v>
      </c>
      <c r="D455" s="18" t="s">
        <v>19</v>
      </c>
      <c r="E455" s="18" t="s">
        <v>19</v>
      </c>
      <c r="F455" s="25">
        <v>0.38306633795885231</v>
      </c>
      <c r="G455" s="24">
        <v>2346</v>
      </c>
      <c r="H455" s="23">
        <v>0.83360604972001706</v>
      </c>
      <c r="I455" s="24">
        <v>98</v>
      </c>
      <c r="J455" s="23">
        <f>I455/$I$521*1000</f>
        <v>0.3193264167665919</v>
      </c>
      <c r="K455" s="19" t="s">
        <v>172</v>
      </c>
      <c r="L455" s="19" t="s">
        <v>149</v>
      </c>
      <c r="M455" s="21">
        <v>1</v>
      </c>
      <c r="N455" s="20">
        <f>$G455*M455</f>
        <v>2346</v>
      </c>
      <c r="O455" s="20">
        <f>$I455*M455</f>
        <v>98</v>
      </c>
      <c r="P455" s="22"/>
      <c r="Q455" s="21">
        <v>0</v>
      </c>
      <c r="R455" s="20">
        <f>$G455*Q455</f>
        <v>0</v>
      </c>
      <c r="S455" s="20">
        <f>$I455*Q455</f>
        <v>0</v>
      </c>
      <c r="T455" s="22"/>
      <c r="U455" s="21">
        <v>0</v>
      </c>
      <c r="V455" s="20">
        <f>$G455*U455</f>
        <v>0</v>
      </c>
      <c r="W455" s="20">
        <f>$I455*U455</f>
        <v>0</v>
      </c>
      <c r="X455" s="19" t="s">
        <v>47</v>
      </c>
      <c r="Y455" s="21">
        <v>1</v>
      </c>
      <c r="Z455" s="20">
        <f>$G455*Y455</f>
        <v>2346</v>
      </c>
      <c r="AA455" s="20">
        <f>$I455*Y455</f>
        <v>98</v>
      </c>
      <c r="AB455" s="19"/>
      <c r="AC455" s="21">
        <v>0</v>
      </c>
      <c r="AD455" s="20">
        <f>$G455*AC455</f>
        <v>0</v>
      </c>
      <c r="AE455" s="20">
        <f>$I455*AC455</f>
        <v>0</v>
      </c>
      <c r="AF455" s="19"/>
      <c r="AG455" s="21">
        <v>0</v>
      </c>
      <c r="AH455" s="20">
        <f>$G455*AG455</f>
        <v>0</v>
      </c>
      <c r="AI455" s="20">
        <f>$I455*AG455</f>
        <v>0</v>
      </c>
      <c r="AJ455" s="19">
        <v>0</v>
      </c>
      <c r="AK455" s="18">
        <f>IF(J455&gt;1,0,1)</f>
        <v>1</v>
      </c>
      <c r="AL455" s="17">
        <f>I455/G455</f>
        <v>4.1773231031543054E-2</v>
      </c>
    </row>
    <row r="456" spans="1:38">
      <c r="A456" s="18">
        <v>455</v>
      </c>
      <c r="B456" s="18" t="s">
        <v>171</v>
      </c>
      <c r="C456" s="18" t="s">
        <v>170</v>
      </c>
      <c r="D456" s="18" t="s">
        <v>19</v>
      </c>
      <c r="E456" s="18" t="s">
        <v>19</v>
      </c>
      <c r="F456" s="25">
        <v>0.19734084078217454</v>
      </c>
      <c r="G456" s="24">
        <v>6645</v>
      </c>
      <c r="H456" s="23">
        <v>2.3611731459460841</v>
      </c>
      <c r="I456" s="24">
        <v>143</v>
      </c>
      <c r="J456" s="23">
        <f>I456/$I$521*1000</f>
        <v>0.46595589385329234</v>
      </c>
      <c r="K456" s="19" t="s">
        <v>18</v>
      </c>
      <c r="L456" s="19" t="s">
        <v>68</v>
      </c>
      <c r="M456" s="21">
        <v>1</v>
      </c>
      <c r="N456" s="20">
        <f>$G456*M456</f>
        <v>6645</v>
      </c>
      <c r="O456" s="20">
        <f>$I456*M456</f>
        <v>143</v>
      </c>
      <c r="P456" s="22"/>
      <c r="Q456" s="21">
        <v>0</v>
      </c>
      <c r="R456" s="20">
        <f>$G456*Q456</f>
        <v>0</v>
      </c>
      <c r="S456" s="20">
        <f>$I456*Q456</f>
        <v>0</v>
      </c>
      <c r="T456" s="22"/>
      <c r="U456" s="21">
        <v>0</v>
      </c>
      <c r="V456" s="20">
        <f>$G456*U456</f>
        <v>0</v>
      </c>
      <c r="W456" s="20">
        <f>$I456*U456</f>
        <v>0</v>
      </c>
      <c r="X456" s="19" t="s">
        <v>47</v>
      </c>
      <c r="Y456" s="21">
        <v>1</v>
      </c>
      <c r="Z456" s="20">
        <f>$G456*Y456</f>
        <v>6645</v>
      </c>
      <c r="AA456" s="20">
        <f>$I456*Y456</f>
        <v>143</v>
      </c>
      <c r="AB456" s="19"/>
      <c r="AC456" s="21">
        <v>0</v>
      </c>
      <c r="AD456" s="20">
        <f>$G456*AC456</f>
        <v>0</v>
      </c>
      <c r="AE456" s="20">
        <f>$I456*AC456</f>
        <v>0</v>
      </c>
      <c r="AF456" s="19"/>
      <c r="AG456" s="21">
        <v>0</v>
      </c>
      <c r="AH456" s="20">
        <f>$G456*AG456</f>
        <v>0</v>
      </c>
      <c r="AI456" s="20">
        <f>$I456*AG456</f>
        <v>0</v>
      </c>
      <c r="AJ456" s="19">
        <v>0</v>
      </c>
      <c r="AK456" s="18">
        <f>IF(J456&gt;1,0,1)</f>
        <v>1</v>
      </c>
      <c r="AL456" s="17">
        <f>I456/G456</f>
        <v>2.1519939804364185E-2</v>
      </c>
    </row>
    <row r="457" spans="1:38">
      <c r="A457" s="18">
        <v>456</v>
      </c>
      <c r="B457" s="18" t="s">
        <v>169</v>
      </c>
      <c r="C457" s="18" t="s">
        <v>168</v>
      </c>
      <c r="D457" s="18" t="s">
        <v>19</v>
      </c>
      <c r="E457" s="18" t="s">
        <v>19</v>
      </c>
      <c r="F457" s="25">
        <v>0.21174050807818323</v>
      </c>
      <c r="G457" s="24">
        <v>14465</v>
      </c>
      <c r="H457" s="23">
        <v>5.1398599783461414</v>
      </c>
      <c r="I457" s="24">
        <v>334</v>
      </c>
      <c r="J457" s="23">
        <f>I457/$I$521*1000</f>
        <v>1.0883165632657317</v>
      </c>
      <c r="K457" s="19" t="s">
        <v>18</v>
      </c>
      <c r="L457" s="19" t="s">
        <v>167</v>
      </c>
      <c r="M457" s="21">
        <v>1</v>
      </c>
      <c r="N457" s="20">
        <f>$G457*M457</f>
        <v>14465</v>
      </c>
      <c r="O457" s="20">
        <f>$I457*M457</f>
        <v>334</v>
      </c>
      <c r="P457" s="22"/>
      <c r="Q457" s="21">
        <v>0</v>
      </c>
      <c r="R457" s="20">
        <f>$G457*Q457</f>
        <v>0</v>
      </c>
      <c r="S457" s="20">
        <f>$I457*Q457</f>
        <v>0</v>
      </c>
      <c r="T457" s="22"/>
      <c r="U457" s="21">
        <v>0</v>
      </c>
      <c r="V457" s="20">
        <f>$G457*U457</f>
        <v>0</v>
      </c>
      <c r="W457" s="20">
        <f>$I457*U457</f>
        <v>0</v>
      </c>
      <c r="X457" s="19" t="s">
        <v>100</v>
      </c>
      <c r="Y457" s="21">
        <v>1</v>
      </c>
      <c r="Z457" s="20">
        <f>$G457*Y457</f>
        <v>14465</v>
      </c>
      <c r="AA457" s="20">
        <f>$I457*Y457</f>
        <v>334</v>
      </c>
      <c r="AB457" s="19"/>
      <c r="AC457" s="21">
        <v>0</v>
      </c>
      <c r="AD457" s="20">
        <f>$G457*AC457</f>
        <v>0</v>
      </c>
      <c r="AE457" s="20">
        <f>$I457*AC457</f>
        <v>0</v>
      </c>
      <c r="AF457" s="19"/>
      <c r="AG457" s="21">
        <v>0</v>
      </c>
      <c r="AH457" s="20">
        <f>$G457*AG457</f>
        <v>0</v>
      </c>
      <c r="AI457" s="20">
        <f>$I457*AG457</f>
        <v>0</v>
      </c>
      <c r="AJ457" s="19">
        <v>0</v>
      </c>
      <c r="AK457" s="18">
        <f>IF(J457&gt;1,0,1)</f>
        <v>0</v>
      </c>
      <c r="AL457" s="17">
        <f>I457/G457</f>
        <v>2.309021776702385E-2</v>
      </c>
    </row>
    <row r="458" spans="1:38">
      <c r="A458" s="18">
        <v>457</v>
      </c>
      <c r="B458" s="18" t="s">
        <v>166</v>
      </c>
      <c r="C458" s="18" t="s">
        <v>165</v>
      </c>
      <c r="D458" s="18" t="s">
        <v>164</v>
      </c>
      <c r="E458" s="18" t="s">
        <v>19</v>
      </c>
      <c r="F458" s="25">
        <v>1.0279028169399689</v>
      </c>
      <c r="G458" s="24">
        <v>1472</v>
      </c>
      <c r="H458" s="23">
        <v>0.52304693315765782</v>
      </c>
      <c r="I458" s="24">
        <v>165</v>
      </c>
      <c r="J458" s="23">
        <f>I458/$I$521*1000</f>
        <v>0.53764141598456805</v>
      </c>
      <c r="K458" s="19" t="s">
        <v>163</v>
      </c>
      <c r="L458" s="19" t="s">
        <v>149</v>
      </c>
      <c r="M458" s="21">
        <v>0.5</v>
      </c>
      <c r="N458" s="20">
        <f>$G458*M458</f>
        <v>736</v>
      </c>
      <c r="O458" s="20">
        <f>$I458*M458</f>
        <v>82.5</v>
      </c>
      <c r="P458" s="22" t="s">
        <v>162</v>
      </c>
      <c r="Q458" s="21">
        <v>0.5</v>
      </c>
      <c r="R458" s="20">
        <f>$G458*Q458</f>
        <v>736</v>
      </c>
      <c r="S458" s="20">
        <f>$I458*Q458</f>
        <v>82.5</v>
      </c>
      <c r="T458" s="22"/>
      <c r="U458" s="21">
        <v>0</v>
      </c>
      <c r="V458" s="20">
        <f>$G458*U458</f>
        <v>0</v>
      </c>
      <c r="W458" s="20">
        <f>$I458*U458</f>
        <v>0</v>
      </c>
      <c r="X458" s="19" t="s">
        <v>47</v>
      </c>
      <c r="Y458" s="21">
        <v>0.5</v>
      </c>
      <c r="Z458" s="20">
        <f>$G458*Y458</f>
        <v>736</v>
      </c>
      <c r="AA458" s="20">
        <f>$I458*Y458</f>
        <v>82.5</v>
      </c>
      <c r="AB458" s="19" t="s">
        <v>95</v>
      </c>
      <c r="AC458" s="21">
        <v>0.5</v>
      </c>
      <c r="AD458" s="20">
        <f>$G458*AC458</f>
        <v>736</v>
      </c>
      <c r="AE458" s="20">
        <f>$I458*AC458</f>
        <v>82.5</v>
      </c>
      <c r="AF458" s="19"/>
      <c r="AG458" s="21">
        <v>0</v>
      </c>
      <c r="AH458" s="20">
        <f>$G458*AG458</f>
        <v>0</v>
      </c>
      <c r="AI458" s="20">
        <f>$I458*AG458</f>
        <v>0</v>
      </c>
      <c r="AJ458" s="19">
        <v>0</v>
      </c>
      <c r="AK458" s="18">
        <f>IF(J458&gt;1,0,1)</f>
        <v>1</v>
      </c>
      <c r="AL458" s="17">
        <f>I458/G458</f>
        <v>0.11209239130434782</v>
      </c>
    </row>
    <row r="459" spans="1:38">
      <c r="A459" s="18">
        <v>458</v>
      </c>
      <c r="B459" s="18" t="s">
        <v>161</v>
      </c>
      <c r="C459" s="18" t="s">
        <v>160</v>
      </c>
      <c r="D459" s="18" t="s">
        <v>19</v>
      </c>
      <c r="E459" s="18" t="s">
        <v>19</v>
      </c>
      <c r="F459" s="25">
        <v>2.3670645063429356</v>
      </c>
      <c r="G459" s="24">
        <v>4614</v>
      </c>
      <c r="H459" s="23">
        <v>1.6394962972754301</v>
      </c>
      <c r="I459" s="24">
        <v>1191</v>
      </c>
      <c r="J459" s="23">
        <f>I459/$I$521*1000</f>
        <v>3.8807934935613368</v>
      </c>
      <c r="K459" s="19" t="s">
        <v>18</v>
      </c>
      <c r="L459" s="19" t="s">
        <v>68</v>
      </c>
      <c r="M459" s="21">
        <v>1</v>
      </c>
      <c r="N459" s="20">
        <f>$G459*M459</f>
        <v>4614</v>
      </c>
      <c r="O459" s="20">
        <f>$I459*M459</f>
        <v>1191</v>
      </c>
      <c r="P459" s="22"/>
      <c r="Q459" s="21">
        <v>0</v>
      </c>
      <c r="R459" s="20">
        <f>$G459*Q459</f>
        <v>0</v>
      </c>
      <c r="S459" s="20">
        <f>$I459*Q459</f>
        <v>0</v>
      </c>
      <c r="T459" s="22"/>
      <c r="U459" s="21">
        <v>0</v>
      </c>
      <c r="V459" s="20">
        <f>$G459*U459</f>
        <v>0</v>
      </c>
      <c r="W459" s="20">
        <f>$I459*U459</f>
        <v>0</v>
      </c>
      <c r="X459" s="19" t="s">
        <v>47</v>
      </c>
      <c r="Y459" s="21">
        <v>1</v>
      </c>
      <c r="Z459" s="20">
        <f>$G459*Y459</f>
        <v>4614</v>
      </c>
      <c r="AA459" s="20">
        <f>$I459*Y459</f>
        <v>1191</v>
      </c>
      <c r="AB459" s="19"/>
      <c r="AC459" s="21">
        <v>0</v>
      </c>
      <c r="AD459" s="20">
        <f>$G459*AC459</f>
        <v>0</v>
      </c>
      <c r="AE459" s="20">
        <f>$I459*AC459</f>
        <v>0</v>
      </c>
      <c r="AF459" s="19"/>
      <c r="AG459" s="21">
        <v>0</v>
      </c>
      <c r="AH459" s="20">
        <f>$G459*AG459</f>
        <v>0</v>
      </c>
      <c r="AI459" s="20">
        <f>$I459*AG459</f>
        <v>0</v>
      </c>
      <c r="AJ459" s="19">
        <v>0</v>
      </c>
      <c r="AK459" s="18">
        <f>IF(J459&gt;1,0,1)</f>
        <v>0</v>
      </c>
      <c r="AL459" s="17">
        <f>I459/G459</f>
        <v>0.25812743823146944</v>
      </c>
    </row>
    <row r="460" spans="1:38">
      <c r="A460" s="18">
        <v>459</v>
      </c>
      <c r="B460" s="18" t="s">
        <v>159</v>
      </c>
      <c r="C460" s="18" t="s">
        <v>158</v>
      </c>
      <c r="D460" s="18" t="s">
        <v>19</v>
      </c>
      <c r="E460" s="18" t="s">
        <v>19</v>
      </c>
      <c r="F460" s="25">
        <v>0.67458793877953616</v>
      </c>
      <c r="G460" s="24">
        <v>21111</v>
      </c>
      <c r="H460" s="23">
        <v>7.5013884550892076</v>
      </c>
      <c r="I460" s="24">
        <v>1553</v>
      </c>
      <c r="J460" s="23">
        <f>I460/$I$521*1000</f>
        <v>5.0603461759032378</v>
      </c>
      <c r="K460" s="19" t="s">
        <v>18</v>
      </c>
      <c r="L460" s="19" t="s">
        <v>68</v>
      </c>
      <c r="M460" s="21">
        <v>1</v>
      </c>
      <c r="N460" s="20">
        <f>$G460*M460</f>
        <v>21111</v>
      </c>
      <c r="O460" s="20">
        <f>$I460*M460</f>
        <v>1553</v>
      </c>
      <c r="P460" s="22"/>
      <c r="Q460" s="21">
        <v>0</v>
      </c>
      <c r="R460" s="20">
        <f>$G460*Q460</f>
        <v>0</v>
      </c>
      <c r="S460" s="20">
        <f>$I460*Q460</f>
        <v>0</v>
      </c>
      <c r="T460" s="22"/>
      <c r="U460" s="21">
        <v>0</v>
      </c>
      <c r="V460" s="20">
        <f>$G460*U460</f>
        <v>0</v>
      </c>
      <c r="W460" s="20">
        <f>$I460*U460</f>
        <v>0</v>
      </c>
      <c r="X460" s="19" t="s">
        <v>47</v>
      </c>
      <c r="Y460" s="21">
        <v>1</v>
      </c>
      <c r="Z460" s="20">
        <f>$G460*Y460</f>
        <v>21111</v>
      </c>
      <c r="AA460" s="20">
        <f>$I460*Y460</f>
        <v>1553</v>
      </c>
      <c r="AB460" s="19"/>
      <c r="AC460" s="21">
        <v>0</v>
      </c>
      <c r="AD460" s="20">
        <f>$G460*AC460</f>
        <v>0</v>
      </c>
      <c r="AE460" s="20">
        <f>$I460*AC460</f>
        <v>0</v>
      </c>
      <c r="AF460" s="19"/>
      <c r="AG460" s="21">
        <v>0</v>
      </c>
      <c r="AH460" s="20">
        <f>$G460*AG460</f>
        <v>0</v>
      </c>
      <c r="AI460" s="20">
        <f>$I460*AG460</f>
        <v>0</v>
      </c>
      <c r="AJ460" s="19">
        <v>0</v>
      </c>
      <c r="AK460" s="18">
        <f>IF(J460&gt;1,0,1)</f>
        <v>0</v>
      </c>
      <c r="AL460" s="17">
        <f>I460/G460</f>
        <v>7.3563545071289843E-2</v>
      </c>
    </row>
    <row r="461" spans="1:38">
      <c r="A461" s="18">
        <v>460</v>
      </c>
      <c r="B461" s="18" t="s">
        <v>157</v>
      </c>
      <c r="C461" s="18" t="s">
        <v>156</v>
      </c>
      <c r="D461" s="18" t="s">
        <v>19</v>
      </c>
      <c r="E461" s="18" t="s">
        <v>19</v>
      </c>
      <c r="F461" s="25">
        <v>0.35684903418830055</v>
      </c>
      <c r="G461" s="24">
        <v>29141</v>
      </c>
      <c r="H461" s="23">
        <v>10.354694754855506</v>
      </c>
      <c r="I461" s="24">
        <v>1134</v>
      </c>
      <c r="J461" s="23">
        <f>I461/$I$521*1000</f>
        <v>3.6950628225848496</v>
      </c>
      <c r="K461" s="19" t="s">
        <v>18</v>
      </c>
      <c r="L461" s="19" t="s">
        <v>149</v>
      </c>
      <c r="M461" s="21">
        <v>1</v>
      </c>
      <c r="N461" s="20">
        <f>$G461*M461</f>
        <v>29141</v>
      </c>
      <c r="O461" s="20">
        <f>$I461*M461</f>
        <v>1134</v>
      </c>
      <c r="P461" s="22"/>
      <c r="Q461" s="21">
        <v>0</v>
      </c>
      <c r="R461" s="20">
        <f>$G461*Q461</f>
        <v>0</v>
      </c>
      <c r="S461" s="20">
        <f>$I461*Q461</f>
        <v>0</v>
      </c>
      <c r="T461" s="22"/>
      <c r="U461" s="21">
        <v>0</v>
      </c>
      <c r="V461" s="20">
        <f>$G461*U461</f>
        <v>0</v>
      </c>
      <c r="W461" s="20">
        <f>$I461*U461</f>
        <v>0</v>
      </c>
      <c r="X461" s="19" t="s">
        <v>47</v>
      </c>
      <c r="Y461" s="21">
        <v>1</v>
      </c>
      <c r="Z461" s="20">
        <f>$G461*Y461</f>
        <v>29141</v>
      </c>
      <c r="AA461" s="20">
        <f>$I461*Y461</f>
        <v>1134</v>
      </c>
      <c r="AB461" s="19"/>
      <c r="AC461" s="21">
        <v>0</v>
      </c>
      <c r="AD461" s="20">
        <f>$G461*AC461</f>
        <v>0</v>
      </c>
      <c r="AE461" s="20">
        <f>$I461*AC461</f>
        <v>0</v>
      </c>
      <c r="AF461" s="19"/>
      <c r="AG461" s="21">
        <v>0</v>
      </c>
      <c r="AH461" s="20">
        <f>$G461*AG461</f>
        <v>0</v>
      </c>
      <c r="AI461" s="20">
        <f>$I461*AG461</f>
        <v>0</v>
      </c>
      <c r="AJ461" s="19">
        <v>0</v>
      </c>
      <c r="AK461" s="18">
        <f>IF(J461&gt;1,0,1)</f>
        <v>0</v>
      </c>
      <c r="AL461" s="17">
        <f>I461/G461</f>
        <v>3.8914244535190969E-2</v>
      </c>
    </row>
    <row r="462" spans="1:38">
      <c r="A462" s="18">
        <v>461</v>
      </c>
      <c r="B462" s="18" t="s">
        <v>155</v>
      </c>
      <c r="C462" s="18" t="s">
        <v>154</v>
      </c>
      <c r="D462" s="18" t="s">
        <v>19</v>
      </c>
      <c r="E462" s="18" t="s">
        <v>19</v>
      </c>
      <c r="F462" s="25">
        <v>0.60202932499938555</v>
      </c>
      <c r="G462" s="24">
        <v>28423</v>
      </c>
      <c r="H462" s="23">
        <v>10.099567242622355</v>
      </c>
      <c r="I462" s="24">
        <v>1866</v>
      </c>
      <c r="J462" s="23">
        <f>I462/$I$521*1000</f>
        <v>6.0802356498618417</v>
      </c>
      <c r="K462" s="19" t="s">
        <v>18</v>
      </c>
      <c r="L462" s="19" t="s">
        <v>23</v>
      </c>
      <c r="M462" s="21">
        <v>1</v>
      </c>
      <c r="N462" s="20">
        <f>$G462*M462</f>
        <v>28423</v>
      </c>
      <c r="O462" s="20">
        <f>$I462*M462</f>
        <v>1866</v>
      </c>
      <c r="P462" s="22"/>
      <c r="Q462" s="21">
        <v>0</v>
      </c>
      <c r="R462" s="20">
        <f>$G462*Q462</f>
        <v>0</v>
      </c>
      <c r="S462" s="20">
        <f>$I462*Q462</f>
        <v>0</v>
      </c>
      <c r="T462" s="22"/>
      <c r="U462" s="21">
        <v>0</v>
      </c>
      <c r="V462" s="20">
        <f>$G462*U462</f>
        <v>0</v>
      </c>
      <c r="W462" s="20">
        <f>$I462*U462</f>
        <v>0</v>
      </c>
      <c r="X462" s="19" t="s">
        <v>22</v>
      </c>
      <c r="Y462" s="21">
        <v>1</v>
      </c>
      <c r="Z462" s="20">
        <f>$G462*Y462</f>
        <v>28423</v>
      </c>
      <c r="AA462" s="20">
        <f>$I462*Y462</f>
        <v>1866</v>
      </c>
      <c r="AB462" s="19"/>
      <c r="AC462" s="21">
        <v>0</v>
      </c>
      <c r="AD462" s="20">
        <f>$G462*AC462</f>
        <v>0</v>
      </c>
      <c r="AE462" s="20">
        <f>$I462*AC462</f>
        <v>0</v>
      </c>
      <c r="AF462" s="19"/>
      <c r="AG462" s="21">
        <v>0</v>
      </c>
      <c r="AH462" s="20">
        <f>$G462*AG462</f>
        <v>0</v>
      </c>
      <c r="AI462" s="20">
        <f>$I462*AG462</f>
        <v>0</v>
      </c>
      <c r="AJ462" s="19">
        <v>0</v>
      </c>
      <c r="AK462" s="18">
        <f>IF(J462&gt;1,0,1)</f>
        <v>0</v>
      </c>
      <c r="AL462" s="17">
        <f>I462/G462</f>
        <v>6.5651057242374133E-2</v>
      </c>
    </row>
    <row r="463" spans="1:38">
      <c r="A463" s="18">
        <v>462</v>
      </c>
      <c r="B463" s="18" t="s">
        <v>153</v>
      </c>
      <c r="C463" s="18" t="s">
        <v>152</v>
      </c>
      <c r="D463" s="18" t="s">
        <v>19</v>
      </c>
      <c r="E463" s="18" t="s">
        <v>19</v>
      </c>
      <c r="F463" s="25">
        <v>0.99879438700075096</v>
      </c>
      <c r="G463" s="24">
        <v>1368</v>
      </c>
      <c r="H463" s="23">
        <v>0.48609253027151894</v>
      </c>
      <c r="I463" s="24">
        <v>149</v>
      </c>
      <c r="J463" s="23">
        <f>I463/$I$521*1000</f>
        <v>0.4855064907981857</v>
      </c>
      <c r="K463" s="19" t="s">
        <v>18</v>
      </c>
      <c r="L463" s="19" t="s">
        <v>23</v>
      </c>
      <c r="M463" s="21">
        <v>1</v>
      </c>
      <c r="N463" s="20">
        <f>$G463*M463</f>
        <v>1368</v>
      </c>
      <c r="O463" s="20">
        <f>$I463*M463</f>
        <v>149</v>
      </c>
      <c r="P463" s="22"/>
      <c r="Q463" s="21">
        <v>0</v>
      </c>
      <c r="R463" s="20">
        <f>$G463*Q463</f>
        <v>0</v>
      </c>
      <c r="S463" s="20">
        <f>$I463*Q463</f>
        <v>0</v>
      </c>
      <c r="T463" s="22"/>
      <c r="U463" s="21">
        <v>0</v>
      </c>
      <c r="V463" s="20">
        <f>$G463*U463</f>
        <v>0</v>
      </c>
      <c r="W463" s="20">
        <f>$I463*U463</f>
        <v>0</v>
      </c>
      <c r="X463" s="19" t="s">
        <v>22</v>
      </c>
      <c r="Y463" s="21">
        <v>1</v>
      </c>
      <c r="Z463" s="20">
        <f>$G463*Y463</f>
        <v>1368</v>
      </c>
      <c r="AA463" s="20">
        <f>$I463*Y463</f>
        <v>149</v>
      </c>
      <c r="AB463" s="19"/>
      <c r="AC463" s="21">
        <v>0</v>
      </c>
      <c r="AD463" s="20">
        <f>$G463*AC463</f>
        <v>0</v>
      </c>
      <c r="AE463" s="20">
        <f>$I463*AC463</f>
        <v>0</v>
      </c>
      <c r="AF463" s="19"/>
      <c r="AG463" s="21">
        <v>0</v>
      </c>
      <c r="AH463" s="20">
        <f>$G463*AG463</f>
        <v>0</v>
      </c>
      <c r="AI463" s="20">
        <f>$I463*AG463</f>
        <v>0</v>
      </c>
      <c r="AJ463" s="19">
        <v>0</v>
      </c>
      <c r="AK463" s="18">
        <f>IF(J463&gt;1,0,1)</f>
        <v>1</v>
      </c>
      <c r="AL463" s="17">
        <f>I463/G463</f>
        <v>0.10891812865497076</v>
      </c>
    </row>
    <row r="464" spans="1:38">
      <c r="A464" s="18">
        <v>463</v>
      </c>
      <c r="B464" s="18" t="s">
        <v>151</v>
      </c>
      <c r="C464" s="18" t="s">
        <v>150</v>
      </c>
      <c r="D464" s="18" t="s">
        <v>19</v>
      </c>
      <c r="E464" s="18" t="s">
        <v>19</v>
      </c>
      <c r="F464" s="25">
        <v>0.44732385706892364</v>
      </c>
      <c r="G464" s="24">
        <v>410</v>
      </c>
      <c r="H464" s="23">
        <v>0.14568562676266283</v>
      </c>
      <c r="I464" s="24">
        <v>20</v>
      </c>
      <c r="J464" s="23">
        <f>I464/$I$521*1000</f>
        <v>6.5168656482977941E-2</v>
      </c>
      <c r="K464" s="19" t="s">
        <v>18</v>
      </c>
      <c r="L464" s="19" t="s">
        <v>149</v>
      </c>
      <c r="M464" s="21">
        <v>1</v>
      </c>
      <c r="N464" s="20">
        <f>$G464*M464</f>
        <v>410</v>
      </c>
      <c r="O464" s="20">
        <f>$I464*M464</f>
        <v>20</v>
      </c>
      <c r="P464" s="22"/>
      <c r="Q464" s="21">
        <v>0</v>
      </c>
      <c r="R464" s="20">
        <f>$G464*Q464</f>
        <v>0</v>
      </c>
      <c r="S464" s="20">
        <f>$I464*Q464</f>
        <v>0</v>
      </c>
      <c r="T464" s="22"/>
      <c r="U464" s="21">
        <v>0</v>
      </c>
      <c r="V464" s="20">
        <f>$G464*U464</f>
        <v>0</v>
      </c>
      <c r="W464" s="20">
        <f>$I464*U464</f>
        <v>0</v>
      </c>
      <c r="X464" s="19" t="s">
        <v>47</v>
      </c>
      <c r="Y464" s="21">
        <v>1</v>
      </c>
      <c r="Z464" s="20">
        <f>$G464*Y464</f>
        <v>410</v>
      </c>
      <c r="AA464" s="20">
        <f>$I464*Y464</f>
        <v>20</v>
      </c>
      <c r="AB464" s="19"/>
      <c r="AC464" s="21">
        <v>0</v>
      </c>
      <c r="AD464" s="20">
        <f>$G464*AC464</f>
        <v>0</v>
      </c>
      <c r="AE464" s="20">
        <f>$I464*AC464</f>
        <v>0</v>
      </c>
      <c r="AF464" s="19"/>
      <c r="AG464" s="21">
        <v>0</v>
      </c>
      <c r="AH464" s="20">
        <f>$G464*AG464</f>
        <v>0</v>
      </c>
      <c r="AI464" s="20">
        <f>$I464*AG464</f>
        <v>0</v>
      </c>
      <c r="AJ464" s="19">
        <v>0</v>
      </c>
      <c r="AK464" s="18">
        <f>IF(J464&gt;1,0,1)</f>
        <v>1</v>
      </c>
      <c r="AL464" s="17">
        <f>I464/G464</f>
        <v>4.878048780487805E-2</v>
      </c>
    </row>
    <row r="465" spans="1:38">
      <c r="A465" s="18">
        <v>464</v>
      </c>
      <c r="B465" s="18" t="s">
        <v>148</v>
      </c>
      <c r="C465" s="18" t="s">
        <v>147</v>
      </c>
      <c r="D465" s="18" t="s">
        <v>19</v>
      </c>
      <c r="E465" s="18" t="s">
        <v>19</v>
      </c>
      <c r="F465" s="25">
        <v>0.49228559835603486</v>
      </c>
      <c r="G465" s="24">
        <v>55585</v>
      </c>
      <c r="H465" s="23">
        <v>19.751062350250276</v>
      </c>
      <c r="I465" s="24">
        <v>2984</v>
      </c>
      <c r="J465" s="23">
        <f>I465/$I$521*1000</f>
        <v>9.7231635472603095</v>
      </c>
      <c r="K465" s="19" t="s">
        <v>18</v>
      </c>
      <c r="L465" s="19" t="s">
        <v>68</v>
      </c>
      <c r="M465" s="21">
        <v>1</v>
      </c>
      <c r="N465" s="20">
        <f>$G465*M465</f>
        <v>55585</v>
      </c>
      <c r="O465" s="20">
        <f>$I465*M465</f>
        <v>2984</v>
      </c>
      <c r="P465" s="22"/>
      <c r="Q465" s="21">
        <v>0</v>
      </c>
      <c r="R465" s="20">
        <f>$G465*Q465</f>
        <v>0</v>
      </c>
      <c r="S465" s="20">
        <f>$I465*Q465</f>
        <v>0</v>
      </c>
      <c r="T465" s="22"/>
      <c r="U465" s="21">
        <v>0</v>
      </c>
      <c r="V465" s="20">
        <f>$G465*U465</f>
        <v>0</v>
      </c>
      <c r="W465" s="20">
        <f>$I465*U465</f>
        <v>0</v>
      </c>
      <c r="X465" s="19" t="s">
        <v>47</v>
      </c>
      <c r="Y465" s="21">
        <v>1</v>
      </c>
      <c r="Z465" s="20">
        <f>$G465*Y465</f>
        <v>55585</v>
      </c>
      <c r="AA465" s="20">
        <f>$I465*Y465</f>
        <v>2984</v>
      </c>
      <c r="AB465" s="19"/>
      <c r="AC465" s="21">
        <v>0</v>
      </c>
      <c r="AD465" s="20">
        <f>$G465*AC465</f>
        <v>0</v>
      </c>
      <c r="AE465" s="20">
        <f>$I465*AC465</f>
        <v>0</v>
      </c>
      <c r="AF465" s="19"/>
      <c r="AG465" s="21">
        <v>0</v>
      </c>
      <c r="AH465" s="20">
        <f>$G465*AG465</f>
        <v>0</v>
      </c>
      <c r="AI465" s="20">
        <f>$I465*AG465</f>
        <v>0</v>
      </c>
      <c r="AJ465" s="19">
        <v>0</v>
      </c>
      <c r="AK465" s="18">
        <f>IF(J465&gt;1,0,1)</f>
        <v>0</v>
      </c>
      <c r="AL465" s="17">
        <f>I465/G465</f>
        <v>5.3683547719708555E-2</v>
      </c>
    </row>
    <row r="466" spans="1:38">
      <c r="A466" s="18">
        <v>465</v>
      </c>
      <c r="B466" s="18" t="s">
        <v>146</v>
      </c>
      <c r="C466" s="18" t="s">
        <v>145</v>
      </c>
      <c r="D466" s="18" t="s">
        <v>19</v>
      </c>
      <c r="E466" s="18" t="s">
        <v>19</v>
      </c>
      <c r="F466" s="25">
        <v>0.87668725400986047</v>
      </c>
      <c r="G466" s="24">
        <v>400900</v>
      </c>
      <c r="H466" s="23">
        <v>142.45211651012568</v>
      </c>
      <c r="I466" s="24">
        <v>38327</v>
      </c>
      <c r="J466" s="23">
        <f>I466/$I$521*1000</f>
        <v>124.88595485115479</v>
      </c>
      <c r="K466" s="19" t="s">
        <v>90</v>
      </c>
      <c r="L466" s="19" t="s">
        <v>17</v>
      </c>
      <c r="M466" s="21">
        <v>1</v>
      </c>
      <c r="N466" s="20">
        <f>$G466*M466</f>
        <v>400900</v>
      </c>
      <c r="O466" s="20">
        <f>$I466*M466</f>
        <v>38327</v>
      </c>
      <c r="P466" s="22"/>
      <c r="Q466" s="21">
        <v>0</v>
      </c>
      <c r="R466" s="20">
        <f>$G466*Q466</f>
        <v>0</v>
      </c>
      <c r="S466" s="20">
        <f>$I466*Q466</f>
        <v>0</v>
      </c>
      <c r="T466" s="22"/>
      <c r="U466" s="21">
        <v>0</v>
      </c>
      <c r="V466" s="20">
        <f>$G466*U466</f>
        <v>0</v>
      </c>
      <c r="W466" s="20">
        <f>$I466*U466</f>
        <v>0</v>
      </c>
      <c r="X466" s="19" t="s">
        <v>16</v>
      </c>
      <c r="Y466" s="21">
        <v>1</v>
      </c>
      <c r="Z466" s="20">
        <f>$G466*Y466</f>
        <v>400900</v>
      </c>
      <c r="AA466" s="20">
        <f>$I466*Y466</f>
        <v>38327</v>
      </c>
      <c r="AB466" s="19"/>
      <c r="AC466" s="21">
        <v>0</v>
      </c>
      <c r="AD466" s="20">
        <f>$G466*AC466</f>
        <v>0</v>
      </c>
      <c r="AE466" s="20">
        <f>$I466*AC466</f>
        <v>0</v>
      </c>
      <c r="AF466" s="19"/>
      <c r="AG466" s="21">
        <v>0</v>
      </c>
      <c r="AH466" s="20">
        <f>$G466*AG466</f>
        <v>0</v>
      </c>
      <c r="AI466" s="20">
        <f>$I466*AG466</f>
        <v>0</v>
      </c>
      <c r="AJ466" s="19">
        <v>0</v>
      </c>
      <c r="AK466" s="18">
        <f>IF(J466&gt;1,0,1)</f>
        <v>0</v>
      </c>
      <c r="AL466" s="17">
        <f>I466/G466</f>
        <v>9.5602394612122721E-2</v>
      </c>
    </row>
    <row r="467" spans="1:38">
      <c r="A467" s="18">
        <v>466</v>
      </c>
      <c r="B467" s="18" t="s">
        <v>144</v>
      </c>
      <c r="C467" s="18" t="s">
        <v>143</v>
      </c>
      <c r="D467" s="18" t="s">
        <v>19</v>
      </c>
      <c r="E467" s="18" t="s">
        <v>19</v>
      </c>
      <c r="F467" s="25">
        <v>0.36519525301942385</v>
      </c>
      <c r="G467" s="24">
        <v>3189</v>
      </c>
      <c r="H467" s="23">
        <v>1.1331499115759311</v>
      </c>
      <c r="I467" s="24">
        <v>127</v>
      </c>
      <c r="J467" s="23">
        <f>I467/$I$521*1000</f>
        <v>0.41382096866690993</v>
      </c>
      <c r="K467" s="19" t="s">
        <v>90</v>
      </c>
      <c r="L467" s="19" t="s">
        <v>17</v>
      </c>
      <c r="M467" s="21">
        <v>1</v>
      </c>
      <c r="N467" s="20">
        <f>$G467*M467</f>
        <v>3189</v>
      </c>
      <c r="O467" s="20">
        <f>$I467*M467</f>
        <v>127</v>
      </c>
      <c r="P467" s="22"/>
      <c r="Q467" s="21">
        <v>0</v>
      </c>
      <c r="R467" s="20">
        <f>$G467*Q467</f>
        <v>0</v>
      </c>
      <c r="S467" s="20">
        <f>$I467*Q467</f>
        <v>0</v>
      </c>
      <c r="T467" s="22"/>
      <c r="U467" s="21">
        <v>0</v>
      </c>
      <c r="V467" s="20">
        <f>$G467*U467</f>
        <v>0</v>
      </c>
      <c r="W467" s="20">
        <f>$I467*U467</f>
        <v>0</v>
      </c>
      <c r="X467" s="19" t="s">
        <v>16</v>
      </c>
      <c r="Y467" s="21">
        <v>1</v>
      </c>
      <c r="Z467" s="20">
        <f>$G467*Y467</f>
        <v>3189</v>
      </c>
      <c r="AA467" s="20">
        <f>$I467*Y467</f>
        <v>127</v>
      </c>
      <c r="AB467" s="19"/>
      <c r="AC467" s="21">
        <v>0</v>
      </c>
      <c r="AD467" s="20">
        <f>$G467*AC467</f>
        <v>0</v>
      </c>
      <c r="AE467" s="20">
        <f>$I467*AC467</f>
        <v>0</v>
      </c>
      <c r="AF467" s="19"/>
      <c r="AG467" s="21">
        <v>0</v>
      </c>
      <c r="AH467" s="20">
        <f>$G467*AG467</f>
        <v>0</v>
      </c>
      <c r="AI467" s="20">
        <f>$I467*AG467</f>
        <v>0</v>
      </c>
      <c r="AJ467" s="19">
        <v>0</v>
      </c>
      <c r="AK467" s="18">
        <f>IF(J467&gt;1,0,1)</f>
        <v>1</v>
      </c>
      <c r="AL467" s="17">
        <f>I467/G467</f>
        <v>3.982439636249608E-2</v>
      </c>
    </row>
    <row r="468" spans="1:38">
      <c r="A468" s="18">
        <v>467</v>
      </c>
      <c r="B468" s="18" t="s">
        <v>142</v>
      </c>
      <c r="C468" s="18" t="s">
        <v>19</v>
      </c>
      <c r="D468" s="18" t="s">
        <v>19</v>
      </c>
      <c r="E468" s="18" t="s">
        <v>19</v>
      </c>
      <c r="F468" s="25">
        <v>0</v>
      </c>
      <c r="G468" s="24">
        <v>85</v>
      </c>
      <c r="H468" s="23">
        <v>3.0203117743478881E-2</v>
      </c>
      <c r="I468" s="24">
        <v>0</v>
      </c>
      <c r="J468" s="23">
        <f>I468/$I$521*1000</f>
        <v>0</v>
      </c>
      <c r="K468" s="19">
        <v>0</v>
      </c>
      <c r="L468" s="19">
        <v>0</v>
      </c>
      <c r="M468" s="21">
        <v>0</v>
      </c>
      <c r="N468" s="20">
        <f>$G468*M468</f>
        <v>0</v>
      </c>
      <c r="O468" s="20">
        <f>$I468*M468</f>
        <v>0</v>
      </c>
      <c r="P468" s="22"/>
      <c r="Q468" s="21">
        <v>0</v>
      </c>
      <c r="R468" s="20">
        <f>$G468*Q468</f>
        <v>0</v>
      </c>
      <c r="S468" s="20">
        <f>$I468*Q468</f>
        <v>0</v>
      </c>
      <c r="T468" s="22"/>
      <c r="U468" s="21">
        <v>0</v>
      </c>
      <c r="V468" s="20">
        <f>$G468*U468</f>
        <v>0</v>
      </c>
      <c r="W468" s="20">
        <f>$I468*U468</f>
        <v>0</v>
      </c>
      <c r="X468" s="19">
        <v>0</v>
      </c>
      <c r="Y468" s="21">
        <v>0</v>
      </c>
      <c r="Z468" s="20">
        <f>$G468*Y468</f>
        <v>0</v>
      </c>
      <c r="AA468" s="20">
        <f>$I468*Y468</f>
        <v>0</v>
      </c>
      <c r="AB468" s="19"/>
      <c r="AC468" s="21">
        <v>0</v>
      </c>
      <c r="AD468" s="20">
        <f>$G468*AC468</f>
        <v>0</v>
      </c>
      <c r="AE468" s="20">
        <f>$I468*AC468</f>
        <v>0</v>
      </c>
      <c r="AF468" s="19"/>
      <c r="AG468" s="21">
        <v>0</v>
      </c>
      <c r="AH468" s="20">
        <f>$G468*AG468</f>
        <v>0</v>
      </c>
      <c r="AI468" s="20">
        <f>$I468*AG468</f>
        <v>0</v>
      </c>
      <c r="AJ468" s="19">
        <v>0</v>
      </c>
      <c r="AK468" s="18">
        <f>IF(J468&gt;1,0,1)</f>
        <v>1</v>
      </c>
      <c r="AL468" s="17">
        <f>I468/G468</f>
        <v>0</v>
      </c>
    </row>
    <row r="469" spans="1:38">
      <c r="A469" s="18">
        <v>468</v>
      </c>
      <c r="B469" s="18" t="s">
        <v>141</v>
      </c>
      <c r="C469" s="18" t="s">
        <v>140</v>
      </c>
      <c r="D469" s="18" t="s">
        <v>19</v>
      </c>
      <c r="E469" s="18" t="s">
        <v>19</v>
      </c>
      <c r="F469" s="25">
        <v>0.259828073304812</v>
      </c>
      <c r="G469" s="24">
        <v>2047</v>
      </c>
      <c r="H469" s="23">
        <v>0.72736214142236788</v>
      </c>
      <c r="I469" s="24">
        <v>58</v>
      </c>
      <c r="J469" s="23">
        <f>I469/$I$521*1000</f>
        <v>0.18898910380063605</v>
      </c>
      <c r="K469" s="19" t="s">
        <v>90</v>
      </c>
      <c r="L469" s="19" t="s">
        <v>17</v>
      </c>
      <c r="M469" s="21">
        <v>1</v>
      </c>
      <c r="N469" s="20">
        <f>$G469*M469</f>
        <v>2047</v>
      </c>
      <c r="O469" s="20">
        <f>$I469*M469</f>
        <v>58</v>
      </c>
      <c r="P469" s="22"/>
      <c r="Q469" s="21">
        <v>0</v>
      </c>
      <c r="R469" s="20">
        <f>$G469*Q469</f>
        <v>0</v>
      </c>
      <c r="S469" s="20">
        <f>$I469*Q469</f>
        <v>0</v>
      </c>
      <c r="T469" s="22"/>
      <c r="U469" s="21">
        <v>0</v>
      </c>
      <c r="V469" s="20">
        <f>$G469*U469</f>
        <v>0</v>
      </c>
      <c r="W469" s="20">
        <f>$I469*U469</f>
        <v>0</v>
      </c>
      <c r="X469" s="19" t="s">
        <v>16</v>
      </c>
      <c r="Y469" s="21">
        <v>1</v>
      </c>
      <c r="Z469" s="20">
        <f>$G469*Y469</f>
        <v>2047</v>
      </c>
      <c r="AA469" s="20">
        <f>$I469*Y469</f>
        <v>58</v>
      </c>
      <c r="AB469" s="19"/>
      <c r="AC469" s="21">
        <v>0</v>
      </c>
      <c r="AD469" s="20">
        <f>$G469*AC469</f>
        <v>0</v>
      </c>
      <c r="AE469" s="20">
        <f>$I469*AC469</f>
        <v>0</v>
      </c>
      <c r="AF469" s="19"/>
      <c r="AG469" s="21">
        <v>0</v>
      </c>
      <c r="AH469" s="20">
        <f>$G469*AG469</f>
        <v>0</v>
      </c>
      <c r="AI469" s="20">
        <f>$I469*AG469</f>
        <v>0</v>
      </c>
      <c r="AJ469" s="19">
        <v>0</v>
      </c>
      <c r="AK469" s="18">
        <f>IF(J469&gt;1,0,1)</f>
        <v>1</v>
      </c>
      <c r="AL469" s="17">
        <f>I469/G469</f>
        <v>2.8334147532975085E-2</v>
      </c>
    </row>
    <row r="470" spans="1:38">
      <c r="A470" s="18">
        <v>469</v>
      </c>
      <c r="B470" s="18" t="s">
        <v>139</v>
      </c>
      <c r="C470" s="18" t="s">
        <v>138</v>
      </c>
      <c r="D470" s="18" t="s">
        <v>19</v>
      </c>
      <c r="E470" s="18" t="s">
        <v>19</v>
      </c>
      <c r="F470" s="25">
        <v>2.5257998086279959E-2</v>
      </c>
      <c r="G470" s="24">
        <v>6172</v>
      </c>
      <c r="H470" s="23">
        <v>2.1931016789735489</v>
      </c>
      <c r="I470" s="24">
        <v>17</v>
      </c>
      <c r="J470" s="23">
        <f>I470/$I$521*1000</f>
        <v>5.539335801053126E-2</v>
      </c>
      <c r="K470" s="19" t="s">
        <v>90</v>
      </c>
      <c r="L470" s="19" t="s">
        <v>17</v>
      </c>
      <c r="M470" s="21">
        <v>1</v>
      </c>
      <c r="N470" s="20">
        <f>$G470*M470</f>
        <v>6172</v>
      </c>
      <c r="O470" s="20">
        <f>$I470*M470</f>
        <v>17</v>
      </c>
      <c r="P470" s="22"/>
      <c r="Q470" s="21">
        <v>0</v>
      </c>
      <c r="R470" s="20">
        <f>$G470*Q470</f>
        <v>0</v>
      </c>
      <c r="S470" s="20">
        <f>$I470*Q470</f>
        <v>0</v>
      </c>
      <c r="T470" s="22"/>
      <c r="U470" s="21">
        <v>0</v>
      </c>
      <c r="V470" s="20">
        <f>$G470*U470</f>
        <v>0</v>
      </c>
      <c r="W470" s="20">
        <f>$I470*U470</f>
        <v>0</v>
      </c>
      <c r="X470" s="19" t="s">
        <v>16</v>
      </c>
      <c r="Y470" s="21">
        <v>1</v>
      </c>
      <c r="Z470" s="20">
        <f>$G470*Y470</f>
        <v>6172</v>
      </c>
      <c r="AA470" s="20">
        <f>$I470*Y470</f>
        <v>17</v>
      </c>
      <c r="AB470" s="19"/>
      <c r="AC470" s="21">
        <v>0</v>
      </c>
      <c r="AD470" s="20">
        <f>$G470*AC470</f>
        <v>0</v>
      </c>
      <c r="AE470" s="20">
        <f>$I470*AC470</f>
        <v>0</v>
      </c>
      <c r="AF470" s="19"/>
      <c r="AG470" s="21">
        <v>0</v>
      </c>
      <c r="AH470" s="20">
        <f>$G470*AG470</f>
        <v>0</v>
      </c>
      <c r="AI470" s="20">
        <f>$I470*AG470</f>
        <v>0</v>
      </c>
      <c r="AJ470" s="19">
        <v>0</v>
      </c>
      <c r="AK470" s="18">
        <f>IF(J470&gt;1,0,1)</f>
        <v>1</v>
      </c>
      <c r="AL470" s="17">
        <f>I470/G470</f>
        <v>2.7543745949449123E-3</v>
      </c>
    </row>
    <row r="471" spans="1:38">
      <c r="A471" s="18">
        <v>470</v>
      </c>
      <c r="B471" s="18" t="s">
        <v>137</v>
      </c>
      <c r="C471" s="18" t="s">
        <v>19</v>
      </c>
      <c r="D471" s="18" t="s">
        <v>19</v>
      </c>
      <c r="E471" s="18" t="s">
        <v>19</v>
      </c>
      <c r="F471" s="25">
        <v>0</v>
      </c>
      <c r="G471" s="24">
        <v>25050</v>
      </c>
      <c r="H471" s="23">
        <v>8.9010364644017166</v>
      </c>
      <c r="I471" s="24">
        <v>0</v>
      </c>
      <c r="J471" s="23">
        <f>I471/$I$521*1000</f>
        <v>0</v>
      </c>
      <c r="K471" s="19">
        <v>0</v>
      </c>
      <c r="L471" s="19">
        <v>0</v>
      </c>
      <c r="M471" s="21">
        <v>0</v>
      </c>
      <c r="N471" s="20">
        <f>$G471*M471</f>
        <v>0</v>
      </c>
      <c r="O471" s="20">
        <f>$I471*M471</f>
        <v>0</v>
      </c>
      <c r="P471" s="22"/>
      <c r="Q471" s="21">
        <v>0</v>
      </c>
      <c r="R471" s="20">
        <f>$G471*Q471</f>
        <v>0</v>
      </c>
      <c r="S471" s="20">
        <f>$I471*Q471</f>
        <v>0</v>
      </c>
      <c r="T471" s="22"/>
      <c r="U471" s="21">
        <v>0</v>
      </c>
      <c r="V471" s="20">
        <f>$G471*U471</f>
        <v>0</v>
      </c>
      <c r="W471" s="20">
        <f>$I471*U471</f>
        <v>0</v>
      </c>
      <c r="X471" s="19">
        <v>0</v>
      </c>
      <c r="Y471" s="21">
        <v>0</v>
      </c>
      <c r="Z471" s="20">
        <f>$G471*Y471</f>
        <v>0</v>
      </c>
      <c r="AA471" s="20">
        <f>$I471*Y471</f>
        <v>0</v>
      </c>
      <c r="AB471" s="19"/>
      <c r="AC471" s="21">
        <v>0</v>
      </c>
      <c r="AD471" s="20">
        <f>$G471*AC471</f>
        <v>0</v>
      </c>
      <c r="AE471" s="20">
        <f>$I471*AC471</f>
        <v>0</v>
      </c>
      <c r="AF471" s="19"/>
      <c r="AG471" s="21">
        <v>0</v>
      </c>
      <c r="AH471" s="20">
        <f>$G471*AG471</f>
        <v>0</v>
      </c>
      <c r="AI471" s="20">
        <f>$I471*AG471</f>
        <v>0</v>
      </c>
      <c r="AJ471" s="19">
        <v>0</v>
      </c>
      <c r="AK471" s="18">
        <f>IF(J471&gt;1,0,1)</f>
        <v>1</v>
      </c>
      <c r="AL471" s="17">
        <f>I471/G471</f>
        <v>0</v>
      </c>
    </row>
    <row r="472" spans="1:38">
      <c r="A472" s="18">
        <v>471</v>
      </c>
      <c r="B472" s="18" t="s">
        <v>136</v>
      </c>
      <c r="C472" s="18" t="s">
        <v>19</v>
      </c>
      <c r="D472" s="18" t="s">
        <v>19</v>
      </c>
      <c r="E472" s="18" t="s">
        <v>19</v>
      </c>
      <c r="F472" s="25">
        <v>0</v>
      </c>
      <c r="G472" s="24">
        <v>9</v>
      </c>
      <c r="H472" s="23">
        <v>3.1979771728389401E-3</v>
      </c>
      <c r="I472" s="24">
        <v>0</v>
      </c>
      <c r="J472" s="23">
        <f>I472/$I$521*1000</f>
        <v>0</v>
      </c>
      <c r="K472" s="19">
        <v>0</v>
      </c>
      <c r="L472" s="19">
        <v>0</v>
      </c>
      <c r="M472" s="21">
        <v>0</v>
      </c>
      <c r="N472" s="20">
        <f>$G472*M472</f>
        <v>0</v>
      </c>
      <c r="O472" s="20">
        <f>$I472*M472</f>
        <v>0</v>
      </c>
      <c r="P472" s="22"/>
      <c r="Q472" s="21">
        <v>0</v>
      </c>
      <c r="R472" s="20">
        <f>$G472*Q472</f>
        <v>0</v>
      </c>
      <c r="S472" s="20">
        <f>$I472*Q472</f>
        <v>0</v>
      </c>
      <c r="T472" s="22"/>
      <c r="U472" s="21">
        <v>0</v>
      </c>
      <c r="V472" s="20">
        <f>$G472*U472</f>
        <v>0</v>
      </c>
      <c r="W472" s="20">
        <f>$I472*U472</f>
        <v>0</v>
      </c>
      <c r="X472" s="19">
        <v>0</v>
      </c>
      <c r="Y472" s="21">
        <v>0</v>
      </c>
      <c r="Z472" s="20">
        <f>$G472*Y472</f>
        <v>0</v>
      </c>
      <c r="AA472" s="20">
        <f>$I472*Y472</f>
        <v>0</v>
      </c>
      <c r="AB472" s="19"/>
      <c r="AC472" s="21">
        <v>0</v>
      </c>
      <c r="AD472" s="20">
        <f>$G472*AC472</f>
        <v>0</v>
      </c>
      <c r="AE472" s="20">
        <f>$I472*AC472</f>
        <v>0</v>
      </c>
      <c r="AF472" s="19"/>
      <c r="AG472" s="21">
        <v>0</v>
      </c>
      <c r="AH472" s="20">
        <f>$G472*AG472</f>
        <v>0</v>
      </c>
      <c r="AI472" s="20">
        <f>$I472*AG472</f>
        <v>0</v>
      </c>
      <c r="AJ472" s="19">
        <v>0</v>
      </c>
      <c r="AK472" s="18">
        <f>IF(J472&gt;1,0,1)</f>
        <v>1</v>
      </c>
      <c r="AL472" s="17">
        <f>I472/G472</f>
        <v>0</v>
      </c>
    </row>
    <row r="473" spans="1:38">
      <c r="A473" s="18">
        <v>472</v>
      </c>
      <c r="B473" s="18" t="s">
        <v>135</v>
      </c>
      <c r="C473" s="18" t="s">
        <v>134</v>
      </c>
      <c r="D473" s="18" t="s">
        <v>19</v>
      </c>
      <c r="E473" s="18" t="s">
        <v>19</v>
      </c>
      <c r="F473" s="25">
        <v>1.2617736111542606</v>
      </c>
      <c r="G473" s="24">
        <v>1955</v>
      </c>
      <c r="H473" s="23">
        <v>0.69467170810001422</v>
      </c>
      <c r="I473" s="24">
        <v>269</v>
      </c>
      <c r="J473" s="23">
        <f>I473/$I$521*1000</f>
        <v>0.87651842969605342</v>
      </c>
      <c r="K473" s="19" t="s">
        <v>90</v>
      </c>
      <c r="L473" s="19" t="s">
        <v>17</v>
      </c>
      <c r="M473" s="21">
        <v>1</v>
      </c>
      <c r="N473" s="20">
        <f>$G473*M473</f>
        <v>1955</v>
      </c>
      <c r="O473" s="20">
        <f>$I473*M473</f>
        <v>269</v>
      </c>
      <c r="P473" s="22"/>
      <c r="Q473" s="21">
        <v>0</v>
      </c>
      <c r="R473" s="20">
        <f>$G473*Q473</f>
        <v>0</v>
      </c>
      <c r="S473" s="20">
        <f>$I473*Q473</f>
        <v>0</v>
      </c>
      <c r="T473" s="22"/>
      <c r="U473" s="21">
        <v>0</v>
      </c>
      <c r="V473" s="20">
        <f>$G473*U473</f>
        <v>0</v>
      </c>
      <c r="W473" s="20">
        <f>$I473*U473</f>
        <v>0</v>
      </c>
      <c r="X473" s="19" t="s">
        <v>16</v>
      </c>
      <c r="Y473" s="21">
        <v>1</v>
      </c>
      <c r="Z473" s="20">
        <f>$G473*Y473</f>
        <v>1955</v>
      </c>
      <c r="AA473" s="20">
        <f>$I473*Y473</f>
        <v>269</v>
      </c>
      <c r="AB473" s="19"/>
      <c r="AC473" s="21">
        <v>0</v>
      </c>
      <c r="AD473" s="20">
        <f>$G473*AC473</f>
        <v>0</v>
      </c>
      <c r="AE473" s="20">
        <f>$I473*AC473</f>
        <v>0</v>
      </c>
      <c r="AF473" s="19"/>
      <c r="AG473" s="21">
        <v>0</v>
      </c>
      <c r="AH473" s="20">
        <f>$G473*AG473</f>
        <v>0</v>
      </c>
      <c r="AI473" s="20">
        <f>$I473*AG473</f>
        <v>0</v>
      </c>
      <c r="AJ473" s="19">
        <v>0</v>
      </c>
      <c r="AK473" s="18">
        <f>IF(J473&gt;1,0,1)</f>
        <v>1</v>
      </c>
      <c r="AL473" s="17">
        <f>I473/G473</f>
        <v>0.13759590792838874</v>
      </c>
    </row>
    <row r="474" spans="1:38">
      <c r="A474" s="18">
        <v>473</v>
      </c>
      <c r="B474" s="18" t="s">
        <v>133</v>
      </c>
      <c r="C474" s="18" t="s">
        <v>132</v>
      </c>
      <c r="D474" s="18" t="s">
        <v>19</v>
      </c>
      <c r="E474" s="18" t="s">
        <v>19</v>
      </c>
      <c r="F474" s="25">
        <v>0.32905126029904774</v>
      </c>
      <c r="G474" s="24">
        <v>2118</v>
      </c>
      <c r="H474" s="23">
        <v>0.75259062800809728</v>
      </c>
      <c r="I474" s="24">
        <v>76</v>
      </c>
      <c r="J474" s="23">
        <f>I474/$I$521*1000</f>
        <v>0.24764089463531622</v>
      </c>
      <c r="K474" s="19" t="s">
        <v>18</v>
      </c>
      <c r="L474" s="19" t="s">
        <v>114</v>
      </c>
      <c r="M474" s="21">
        <v>1</v>
      </c>
      <c r="N474" s="20">
        <f>$G474*M474</f>
        <v>2118</v>
      </c>
      <c r="O474" s="20">
        <f>$I474*M474</f>
        <v>76</v>
      </c>
      <c r="P474" s="22"/>
      <c r="Q474" s="21">
        <v>0</v>
      </c>
      <c r="R474" s="20">
        <f>$G474*Q474</f>
        <v>0</v>
      </c>
      <c r="S474" s="20">
        <f>$I474*Q474</f>
        <v>0</v>
      </c>
      <c r="T474" s="22"/>
      <c r="U474" s="21">
        <v>0</v>
      </c>
      <c r="V474" s="20">
        <f>$G474*U474</f>
        <v>0</v>
      </c>
      <c r="W474" s="20">
        <f>$I474*U474</f>
        <v>0</v>
      </c>
      <c r="X474" s="19" t="s">
        <v>100</v>
      </c>
      <c r="Y474" s="21">
        <v>1</v>
      </c>
      <c r="Z474" s="20">
        <f>$G474*Y474</f>
        <v>2118</v>
      </c>
      <c r="AA474" s="20">
        <f>$I474*Y474</f>
        <v>76</v>
      </c>
      <c r="AB474" s="19"/>
      <c r="AC474" s="21">
        <v>0</v>
      </c>
      <c r="AD474" s="20">
        <f>$G474*AC474</f>
        <v>0</v>
      </c>
      <c r="AE474" s="20">
        <f>$I474*AC474</f>
        <v>0</v>
      </c>
      <c r="AF474" s="19"/>
      <c r="AG474" s="21">
        <v>0</v>
      </c>
      <c r="AH474" s="20">
        <f>$G474*AG474</f>
        <v>0</v>
      </c>
      <c r="AI474" s="20">
        <f>$I474*AG474</f>
        <v>0</v>
      </c>
      <c r="AJ474" s="19">
        <v>0</v>
      </c>
      <c r="AK474" s="18">
        <f>IF(J474&gt;1,0,1)</f>
        <v>1</v>
      </c>
      <c r="AL474" s="17">
        <f>I474/G474</f>
        <v>3.588290840415486E-2</v>
      </c>
    </row>
    <row r="475" spans="1:38">
      <c r="A475" s="18">
        <v>474</v>
      </c>
      <c r="B475" s="18" t="s">
        <v>131</v>
      </c>
      <c r="C475" s="18" t="s">
        <v>130</v>
      </c>
      <c r="D475" s="18" t="s">
        <v>19</v>
      </c>
      <c r="E475" s="18" t="s">
        <v>19</v>
      </c>
      <c r="F475" s="25">
        <v>0.71123306738528957</v>
      </c>
      <c r="G475" s="24">
        <v>9425</v>
      </c>
      <c r="H475" s="23">
        <v>3.3489927615563349</v>
      </c>
      <c r="I475" s="24">
        <v>731</v>
      </c>
      <c r="J475" s="23">
        <f>I475/$I$521*1000</f>
        <v>2.3819143944528438</v>
      </c>
      <c r="K475" s="19" t="s">
        <v>18</v>
      </c>
      <c r="L475" s="19" t="s">
        <v>114</v>
      </c>
      <c r="M475" s="21">
        <v>1</v>
      </c>
      <c r="N475" s="20">
        <f>$G475*M475</f>
        <v>9425</v>
      </c>
      <c r="O475" s="20">
        <f>$I475*M475</f>
        <v>731</v>
      </c>
      <c r="P475" s="22"/>
      <c r="Q475" s="21">
        <v>0</v>
      </c>
      <c r="R475" s="20">
        <f>$G475*Q475</f>
        <v>0</v>
      </c>
      <c r="S475" s="20">
        <f>$I475*Q475</f>
        <v>0</v>
      </c>
      <c r="T475" s="22"/>
      <c r="U475" s="21">
        <v>0</v>
      </c>
      <c r="V475" s="20">
        <f>$G475*U475</f>
        <v>0</v>
      </c>
      <c r="W475" s="20">
        <f>$I475*U475</f>
        <v>0</v>
      </c>
      <c r="X475" s="19" t="s">
        <v>100</v>
      </c>
      <c r="Y475" s="21">
        <v>1</v>
      </c>
      <c r="Z475" s="20">
        <f>$G475*Y475</f>
        <v>9425</v>
      </c>
      <c r="AA475" s="20">
        <f>$I475*Y475</f>
        <v>731</v>
      </c>
      <c r="AB475" s="19"/>
      <c r="AC475" s="21">
        <v>0</v>
      </c>
      <c r="AD475" s="20">
        <f>$G475*AC475</f>
        <v>0</v>
      </c>
      <c r="AE475" s="20">
        <f>$I475*AC475</f>
        <v>0</v>
      </c>
      <c r="AF475" s="19"/>
      <c r="AG475" s="21">
        <v>0</v>
      </c>
      <c r="AH475" s="20">
        <f>$G475*AG475</f>
        <v>0</v>
      </c>
      <c r="AI475" s="20">
        <f>$I475*AG475</f>
        <v>0</v>
      </c>
      <c r="AJ475" s="19">
        <v>0</v>
      </c>
      <c r="AK475" s="18">
        <f>IF(J475&gt;1,0,1)</f>
        <v>0</v>
      </c>
      <c r="AL475" s="17">
        <f>I475/G475</f>
        <v>7.7559681697612737E-2</v>
      </c>
    </row>
    <row r="476" spans="1:38">
      <c r="A476" s="18">
        <v>475</v>
      </c>
      <c r="B476" s="18" t="s">
        <v>129</v>
      </c>
      <c r="C476" s="18" t="s">
        <v>128</v>
      </c>
      <c r="D476" s="18" t="s">
        <v>19</v>
      </c>
      <c r="E476" s="18" t="s">
        <v>19</v>
      </c>
      <c r="F476" s="25">
        <v>1.1957686905616314</v>
      </c>
      <c r="G476" s="24">
        <v>13037</v>
      </c>
      <c r="H476" s="23">
        <v>4.6324476002556958</v>
      </c>
      <c r="I476" s="24">
        <v>1700</v>
      </c>
      <c r="J476" s="23">
        <f>I476/$I$521*1000</f>
        <v>5.5393358010531255</v>
      </c>
      <c r="K476" s="19" t="s">
        <v>18</v>
      </c>
      <c r="L476" s="19" t="s">
        <v>114</v>
      </c>
      <c r="M476" s="21">
        <v>1</v>
      </c>
      <c r="N476" s="20">
        <f>$G476*M476</f>
        <v>13037</v>
      </c>
      <c r="O476" s="20">
        <f>$I476*M476</f>
        <v>1700</v>
      </c>
      <c r="P476" s="22"/>
      <c r="Q476" s="21">
        <v>0</v>
      </c>
      <c r="R476" s="20">
        <f>$G476*Q476</f>
        <v>0</v>
      </c>
      <c r="S476" s="20">
        <f>$I476*Q476</f>
        <v>0</v>
      </c>
      <c r="T476" s="22"/>
      <c r="U476" s="21">
        <v>0</v>
      </c>
      <c r="V476" s="20">
        <f>$G476*U476</f>
        <v>0</v>
      </c>
      <c r="W476" s="20">
        <f>$I476*U476</f>
        <v>0</v>
      </c>
      <c r="X476" s="19" t="s">
        <v>22</v>
      </c>
      <c r="Y476" s="21">
        <v>1</v>
      </c>
      <c r="Z476" s="20">
        <f>$G476*Y476</f>
        <v>13037</v>
      </c>
      <c r="AA476" s="20">
        <f>$I476*Y476</f>
        <v>1700</v>
      </c>
      <c r="AB476" s="19"/>
      <c r="AC476" s="21">
        <v>0</v>
      </c>
      <c r="AD476" s="20">
        <f>$G476*AC476</f>
        <v>0</v>
      </c>
      <c r="AE476" s="20">
        <f>$I476*AC476</f>
        <v>0</v>
      </c>
      <c r="AF476" s="19"/>
      <c r="AG476" s="21">
        <v>0</v>
      </c>
      <c r="AH476" s="20">
        <f>$G476*AG476</f>
        <v>0</v>
      </c>
      <c r="AI476" s="20">
        <f>$I476*AG476</f>
        <v>0</v>
      </c>
      <c r="AJ476" s="19">
        <v>0</v>
      </c>
      <c r="AK476" s="18">
        <f>IF(J476&gt;1,0,1)</f>
        <v>0</v>
      </c>
      <c r="AL476" s="17">
        <f>I476/G476</f>
        <v>0.13039809772186853</v>
      </c>
    </row>
    <row r="477" spans="1:38">
      <c r="A477" s="18">
        <v>476</v>
      </c>
      <c r="B477" s="18" t="s">
        <v>127</v>
      </c>
      <c r="C477" s="18" t="s">
        <v>126</v>
      </c>
      <c r="D477" s="18" t="s">
        <v>19</v>
      </c>
      <c r="E477" s="18" t="s">
        <v>19</v>
      </c>
      <c r="F477" s="25">
        <v>1.0417823419202203</v>
      </c>
      <c r="G477" s="24">
        <v>6725</v>
      </c>
      <c r="H477" s="23">
        <v>2.3895996097046526</v>
      </c>
      <c r="I477" s="24">
        <v>764</v>
      </c>
      <c r="J477" s="23">
        <f>I477/$I$521*1000</f>
        <v>2.4894426776497576</v>
      </c>
      <c r="K477" s="19" t="s">
        <v>18</v>
      </c>
      <c r="L477" s="19" t="s">
        <v>114</v>
      </c>
      <c r="M477" s="21">
        <v>1</v>
      </c>
      <c r="N477" s="20">
        <f>$G477*M477</f>
        <v>6725</v>
      </c>
      <c r="O477" s="20">
        <f>$I477*M477</f>
        <v>764</v>
      </c>
      <c r="P477" s="22"/>
      <c r="Q477" s="21">
        <v>0</v>
      </c>
      <c r="R477" s="20">
        <f>$G477*Q477</f>
        <v>0</v>
      </c>
      <c r="S477" s="20">
        <f>$I477*Q477</f>
        <v>0</v>
      </c>
      <c r="T477" s="22"/>
      <c r="U477" s="21">
        <v>0</v>
      </c>
      <c r="V477" s="20">
        <f>$G477*U477</f>
        <v>0</v>
      </c>
      <c r="W477" s="20">
        <f>$I477*U477</f>
        <v>0</v>
      </c>
      <c r="X477" s="19" t="s">
        <v>100</v>
      </c>
      <c r="Y477" s="21">
        <v>1</v>
      </c>
      <c r="Z477" s="20">
        <f>$G477*Y477</f>
        <v>6725</v>
      </c>
      <c r="AA477" s="20">
        <f>$I477*Y477</f>
        <v>764</v>
      </c>
      <c r="AB477" s="19"/>
      <c r="AC477" s="21">
        <v>0</v>
      </c>
      <c r="AD477" s="20">
        <f>$G477*AC477</f>
        <v>0</v>
      </c>
      <c r="AE477" s="20">
        <f>$I477*AC477</f>
        <v>0</v>
      </c>
      <c r="AF477" s="19"/>
      <c r="AG477" s="21">
        <v>0</v>
      </c>
      <c r="AH477" s="20">
        <f>$G477*AG477</f>
        <v>0</v>
      </c>
      <c r="AI477" s="20">
        <f>$I477*AG477</f>
        <v>0</v>
      </c>
      <c r="AJ477" s="19">
        <v>0</v>
      </c>
      <c r="AK477" s="18">
        <f>IF(J477&gt;1,0,1)</f>
        <v>0</v>
      </c>
      <c r="AL477" s="17">
        <f>I477/G477</f>
        <v>0.11360594795539034</v>
      </c>
    </row>
    <row r="478" spans="1:38">
      <c r="A478" s="18">
        <v>477</v>
      </c>
      <c r="B478" s="18" t="s">
        <v>125</v>
      </c>
      <c r="C478" s="18" t="s">
        <v>124</v>
      </c>
      <c r="D478" s="18" t="s">
        <v>19</v>
      </c>
      <c r="E478" s="18" t="s">
        <v>19</v>
      </c>
      <c r="F478" s="25">
        <v>1.0363134829805896</v>
      </c>
      <c r="G478" s="24">
        <v>28210</v>
      </c>
      <c r="H478" s="23">
        <v>10.023881782865168</v>
      </c>
      <c r="I478" s="24">
        <v>3188</v>
      </c>
      <c r="J478" s="23">
        <f>I478/$I$521*1000</f>
        <v>10.387883843386684</v>
      </c>
      <c r="K478" s="19" t="s">
        <v>18</v>
      </c>
      <c r="L478" s="19" t="s">
        <v>114</v>
      </c>
      <c r="M478" s="21">
        <v>1</v>
      </c>
      <c r="N478" s="20">
        <f>$G478*M478</f>
        <v>28210</v>
      </c>
      <c r="O478" s="20">
        <f>$I478*M478</f>
        <v>3188</v>
      </c>
      <c r="P478" s="22"/>
      <c r="Q478" s="21">
        <v>0</v>
      </c>
      <c r="R478" s="20">
        <f>$G478*Q478</f>
        <v>0</v>
      </c>
      <c r="S478" s="20">
        <f>$I478*Q478</f>
        <v>0</v>
      </c>
      <c r="T478" s="22"/>
      <c r="U478" s="21">
        <v>0</v>
      </c>
      <c r="V478" s="20">
        <f>$G478*U478</f>
        <v>0</v>
      </c>
      <c r="W478" s="20">
        <f>$I478*U478</f>
        <v>0</v>
      </c>
      <c r="X478" s="19" t="s">
        <v>100</v>
      </c>
      <c r="Y478" s="21">
        <v>1</v>
      </c>
      <c r="Z478" s="20">
        <f>$G478*Y478</f>
        <v>28210</v>
      </c>
      <c r="AA478" s="20">
        <f>$I478*Y478</f>
        <v>3188</v>
      </c>
      <c r="AB478" s="19"/>
      <c r="AC478" s="21">
        <v>0</v>
      </c>
      <c r="AD478" s="20">
        <f>$G478*AC478</f>
        <v>0</v>
      </c>
      <c r="AE478" s="20">
        <f>$I478*AC478</f>
        <v>0</v>
      </c>
      <c r="AF478" s="19"/>
      <c r="AG478" s="21">
        <v>0</v>
      </c>
      <c r="AH478" s="20">
        <f>$G478*AG478</f>
        <v>0</v>
      </c>
      <c r="AI478" s="20">
        <f>$I478*AG478</f>
        <v>0</v>
      </c>
      <c r="AJ478" s="19">
        <v>0</v>
      </c>
      <c r="AK478" s="18">
        <f>IF(J478&gt;1,0,1)</f>
        <v>0</v>
      </c>
      <c r="AL478" s="17">
        <f>I478/G478</f>
        <v>0.1130095710740872</v>
      </c>
    </row>
    <row r="479" spans="1:38">
      <c r="A479" s="18">
        <v>478</v>
      </c>
      <c r="B479" s="18" t="s">
        <v>123</v>
      </c>
      <c r="C479" s="18" t="s">
        <v>122</v>
      </c>
      <c r="D479" s="18" t="s">
        <v>19</v>
      </c>
      <c r="E479" s="18" t="s">
        <v>19</v>
      </c>
      <c r="F479" s="25">
        <v>0.96799546021228933</v>
      </c>
      <c r="G479" s="24">
        <v>26639</v>
      </c>
      <c r="H479" s="23">
        <v>9.4656571008062809</v>
      </c>
      <c r="I479" s="24">
        <v>2812</v>
      </c>
      <c r="J479" s="23">
        <f>I479/$I$521*1000</f>
        <v>9.1627131015067</v>
      </c>
      <c r="K479" s="19" t="s">
        <v>18</v>
      </c>
      <c r="L479" s="19" t="s">
        <v>114</v>
      </c>
      <c r="M479" s="21">
        <v>1</v>
      </c>
      <c r="N479" s="20">
        <f>$G479*M479</f>
        <v>26639</v>
      </c>
      <c r="O479" s="20">
        <f>$I479*M479</f>
        <v>2812</v>
      </c>
      <c r="P479" s="22"/>
      <c r="Q479" s="21">
        <v>0</v>
      </c>
      <c r="R479" s="20">
        <f>$G479*Q479</f>
        <v>0</v>
      </c>
      <c r="S479" s="20">
        <f>$I479*Q479</f>
        <v>0</v>
      </c>
      <c r="T479" s="22"/>
      <c r="U479" s="21">
        <v>0</v>
      </c>
      <c r="V479" s="20">
        <f>$G479*U479</f>
        <v>0</v>
      </c>
      <c r="W479" s="20">
        <f>$I479*U479</f>
        <v>0</v>
      </c>
      <c r="X479" s="19" t="s">
        <v>100</v>
      </c>
      <c r="Y479" s="21">
        <v>1</v>
      </c>
      <c r="Z479" s="20">
        <f>$G479*Y479</f>
        <v>26639</v>
      </c>
      <c r="AA479" s="20">
        <f>$I479*Y479</f>
        <v>2812</v>
      </c>
      <c r="AB479" s="19"/>
      <c r="AC479" s="21">
        <v>0</v>
      </c>
      <c r="AD479" s="20">
        <f>$G479*AC479</f>
        <v>0</v>
      </c>
      <c r="AE479" s="20">
        <f>$I479*AC479</f>
        <v>0</v>
      </c>
      <c r="AF479" s="19"/>
      <c r="AG479" s="21">
        <v>0</v>
      </c>
      <c r="AH479" s="20">
        <f>$G479*AG479</f>
        <v>0</v>
      </c>
      <c r="AI479" s="20">
        <f>$I479*AG479</f>
        <v>0</v>
      </c>
      <c r="AJ479" s="19">
        <v>0</v>
      </c>
      <c r="AK479" s="18">
        <f>IF(J479&gt;1,0,1)</f>
        <v>0</v>
      </c>
      <c r="AL479" s="17">
        <f>I479/G479</f>
        <v>0.10555951799992493</v>
      </c>
    </row>
    <row r="480" spans="1:38">
      <c r="A480" s="18">
        <v>479</v>
      </c>
      <c r="B480" s="18" t="s">
        <v>121</v>
      </c>
      <c r="C480" s="18" t="s">
        <v>120</v>
      </c>
      <c r="D480" s="18" t="s">
        <v>19</v>
      </c>
      <c r="E480" s="18" t="s">
        <v>19</v>
      </c>
      <c r="F480" s="25">
        <v>0.77494132985179731</v>
      </c>
      <c r="G480" s="24">
        <v>568</v>
      </c>
      <c r="H480" s="23">
        <v>0.20182789268583534</v>
      </c>
      <c r="I480" s="24">
        <v>48</v>
      </c>
      <c r="J480" s="23">
        <f>I480/$I$521*1000</f>
        <v>0.15640477555914709</v>
      </c>
      <c r="K480" s="19" t="s">
        <v>18</v>
      </c>
      <c r="L480" s="19" t="s">
        <v>114</v>
      </c>
      <c r="M480" s="21">
        <v>1</v>
      </c>
      <c r="N480" s="20">
        <f>$G480*M480</f>
        <v>568</v>
      </c>
      <c r="O480" s="20">
        <f>$I480*M480</f>
        <v>48</v>
      </c>
      <c r="P480" s="22"/>
      <c r="Q480" s="21">
        <v>0</v>
      </c>
      <c r="R480" s="20">
        <f>$G480*Q480</f>
        <v>0</v>
      </c>
      <c r="S480" s="20">
        <f>$I480*Q480</f>
        <v>0</v>
      </c>
      <c r="T480" s="22"/>
      <c r="U480" s="21">
        <v>0</v>
      </c>
      <c r="V480" s="20">
        <f>$G480*U480</f>
        <v>0</v>
      </c>
      <c r="W480" s="20">
        <f>$I480*U480</f>
        <v>0</v>
      </c>
      <c r="X480" s="19" t="s">
        <v>100</v>
      </c>
      <c r="Y480" s="21">
        <v>1</v>
      </c>
      <c r="Z480" s="20">
        <f>$G480*Y480</f>
        <v>568</v>
      </c>
      <c r="AA480" s="20">
        <f>$I480*Y480</f>
        <v>48</v>
      </c>
      <c r="AB480" s="19"/>
      <c r="AC480" s="21">
        <v>0</v>
      </c>
      <c r="AD480" s="20">
        <f>$G480*AC480</f>
        <v>0</v>
      </c>
      <c r="AE480" s="20">
        <f>$I480*AC480</f>
        <v>0</v>
      </c>
      <c r="AF480" s="19"/>
      <c r="AG480" s="21">
        <v>0</v>
      </c>
      <c r="AH480" s="20">
        <f>$G480*AG480</f>
        <v>0</v>
      </c>
      <c r="AI480" s="20">
        <f>$I480*AG480</f>
        <v>0</v>
      </c>
      <c r="AJ480" s="19">
        <v>0</v>
      </c>
      <c r="AK480" s="18">
        <f>IF(J480&gt;1,0,1)</f>
        <v>1</v>
      </c>
      <c r="AL480" s="17">
        <f>I480/G480</f>
        <v>8.4507042253521125E-2</v>
      </c>
    </row>
    <row r="481" spans="1:38">
      <c r="A481" s="18">
        <v>480</v>
      </c>
      <c r="B481" s="18" t="s">
        <v>119</v>
      </c>
      <c r="C481" s="18" t="s">
        <v>118</v>
      </c>
      <c r="D481" s="18" t="s">
        <v>19</v>
      </c>
      <c r="E481" s="18" t="s">
        <v>19</v>
      </c>
      <c r="F481" s="25">
        <v>0.37440543429869994</v>
      </c>
      <c r="G481" s="24">
        <v>1641</v>
      </c>
      <c r="H481" s="23">
        <v>0.58309783784763347</v>
      </c>
      <c r="I481" s="24">
        <v>67</v>
      </c>
      <c r="J481" s="23">
        <f>I481/$I$521*1000</f>
        <v>0.21831499921797612</v>
      </c>
      <c r="K481" s="19" t="s">
        <v>18</v>
      </c>
      <c r="L481" s="19" t="s">
        <v>114</v>
      </c>
      <c r="M481" s="21">
        <v>1</v>
      </c>
      <c r="N481" s="20">
        <f>$G481*M481</f>
        <v>1641</v>
      </c>
      <c r="O481" s="20">
        <f>$I481*M481</f>
        <v>67</v>
      </c>
      <c r="P481" s="22"/>
      <c r="Q481" s="21">
        <v>0</v>
      </c>
      <c r="R481" s="20">
        <f>$G481*Q481</f>
        <v>0</v>
      </c>
      <c r="S481" s="20">
        <f>$I481*Q481</f>
        <v>0</v>
      </c>
      <c r="T481" s="22"/>
      <c r="U481" s="21">
        <v>0</v>
      </c>
      <c r="V481" s="20">
        <f>$G481*U481</f>
        <v>0</v>
      </c>
      <c r="W481" s="20">
        <f>$I481*U481</f>
        <v>0</v>
      </c>
      <c r="X481" s="19" t="s">
        <v>100</v>
      </c>
      <c r="Y481" s="21">
        <v>1</v>
      </c>
      <c r="Z481" s="20">
        <f>$G481*Y481</f>
        <v>1641</v>
      </c>
      <c r="AA481" s="20">
        <f>$I481*Y481</f>
        <v>67</v>
      </c>
      <c r="AB481" s="19"/>
      <c r="AC481" s="21">
        <v>0</v>
      </c>
      <c r="AD481" s="20">
        <f>$G481*AC481</f>
        <v>0</v>
      </c>
      <c r="AE481" s="20">
        <f>$I481*AC481</f>
        <v>0</v>
      </c>
      <c r="AF481" s="19"/>
      <c r="AG481" s="21">
        <v>0</v>
      </c>
      <c r="AH481" s="20">
        <f>$G481*AG481</f>
        <v>0</v>
      </c>
      <c r="AI481" s="20">
        <f>$I481*AG481</f>
        <v>0</v>
      </c>
      <c r="AJ481" s="19">
        <v>0</v>
      </c>
      <c r="AK481" s="18">
        <f>IF(J481&gt;1,0,1)</f>
        <v>1</v>
      </c>
      <c r="AL481" s="17">
        <f>I481/G481</f>
        <v>4.0828762949421088E-2</v>
      </c>
    </row>
    <row r="482" spans="1:38">
      <c r="A482" s="18">
        <v>481</v>
      </c>
      <c r="B482" s="18" t="s">
        <v>117</v>
      </c>
      <c r="C482" s="18" t="s">
        <v>19</v>
      </c>
      <c r="D482" s="18" t="s">
        <v>19</v>
      </c>
      <c r="E482" s="18" t="s">
        <v>19</v>
      </c>
      <c r="F482" s="25">
        <v>0</v>
      </c>
      <c r="G482" s="24">
        <v>211</v>
      </c>
      <c r="H482" s="23">
        <v>7.4974798163224041E-2</v>
      </c>
      <c r="I482" s="24">
        <v>0</v>
      </c>
      <c r="J482" s="23">
        <f>I482/$I$521*1000</f>
        <v>0</v>
      </c>
      <c r="K482" s="19">
        <v>0</v>
      </c>
      <c r="L482" s="19">
        <v>0</v>
      </c>
      <c r="M482" s="21">
        <v>0</v>
      </c>
      <c r="N482" s="20">
        <f>$G482*M482</f>
        <v>0</v>
      </c>
      <c r="O482" s="20">
        <f>$I482*M482</f>
        <v>0</v>
      </c>
      <c r="P482" s="22"/>
      <c r="Q482" s="21">
        <v>0</v>
      </c>
      <c r="R482" s="20">
        <f>$G482*Q482</f>
        <v>0</v>
      </c>
      <c r="S482" s="20">
        <f>$I482*Q482</f>
        <v>0</v>
      </c>
      <c r="T482" s="22"/>
      <c r="U482" s="21">
        <v>0</v>
      </c>
      <c r="V482" s="20">
        <f>$G482*U482</f>
        <v>0</v>
      </c>
      <c r="W482" s="20">
        <f>$I482*U482</f>
        <v>0</v>
      </c>
      <c r="X482" s="19">
        <v>0</v>
      </c>
      <c r="Y482" s="21">
        <v>0</v>
      </c>
      <c r="Z482" s="20">
        <f>$G482*Y482</f>
        <v>0</v>
      </c>
      <c r="AA482" s="20">
        <f>$I482*Y482</f>
        <v>0</v>
      </c>
      <c r="AB482" s="19"/>
      <c r="AC482" s="21">
        <v>0</v>
      </c>
      <c r="AD482" s="20">
        <f>$G482*AC482</f>
        <v>0</v>
      </c>
      <c r="AE482" s="20">
        <f>$I482*AC482</f>
        <v>0</v>
      </c>
      <c r="AF482" s="19"/>
      <c r="AG482" s="21">
        <v>0</v>
      </c>
      <c r="AH482" s="20">
        <f>$G482*AG482</f>
        <v>0</v>
      </c>
      <c r="AI482" s="20">
        <f>$I482*AG482</f>
        <v>0</v>
      </c>
      <c r="AJ482" s="19">
        <v>0</v>
      </c>
      <c r="AK482" s="18">
        <f>IF(J482&gt;1,0,1)</f>
        <v>1</v>
      </c>
      <c r="AL482" s="17">
        <f>I482/G482</f>
        <v>0</v>
      </c>
    </row>
    <row r="483" spans="1:38">
      <c r="A483" s="18">
        <v>482</v>
      </c>
      <c r="B483" s="18" t="s">
        <v>116</v>
      </c>
      <c r="C483" s="18" t="s">
        <v>115</v>
      </c>
      <c r="D483" s="18" t="s">
        <v>19</v>
      </c>
      <c r="E483" s="18" t="s">
        <v>19</v>
      </c>
      <c r="F483" s="25">
        <v>1.3472201089248215</v>
      </c>
      <c r="G483" s="24">
        <v>21094</v>
      </c>
      <c r="H483" s="23">
        <v>7.4953478315405118</v>
      </c>
      <c r="I483" s="24">
        <v>3099</v>
      </c>
      <c r="J483" s="23">
        <f>I483/$I$521*1000</f>
        <v>10.097883322037433</v>
      </c>
      <c r="K483" s="19" t="s">
        <v>18</v>
      </c>
      <c r="L483" s="19" t="s">
        <v>114</v>
      </c>
      <c r="M483" s="21">
        <v>1</v>
      </c>
      <c r="N483" s="20">
        <f>$G483*M483</f>
        <v>21094</v>
      </c>
      <c r="O483" s="20">
        <f>$I483*M483</f>
        <v>3099</v>
      </c>
      <c r="P483" s="22"/>
      <c r="Q483" s="21">
        <v>0</v>
      </c>
      <c r="R483" s="20">
        <f>$G483*Q483</f>
        <v>0</v>
      </c>
      <c r="S483" s="20">
        <f>$I483*Q483</f>
        <v>0</v>
      </c>
      <c r="T483" s="22"/>
      <c r="U483" s="21">
        <v>0</v>
      </c>
      <c r="V483" s="20">
        <f>$G483*U483</f>
        <v>0</v>
      </c>
      <c r="W483" s="20">
        <f>$I483*U483</f>
        <v>0</v>
      </c>
      <c r="X483" s="19" t="s">
        <v>100</v>
      </c>
      <c r="Y483" s="21">
        <v>1</v>
      </c>
      <c r="Z483" s="20">
        <f>$G483*Y483</f>
        <v>21094</v>
      </c>
      <c r="AA483" s="20">
        <f>$I483*Y483</f>
        <v>3099</v>
      </c>
      <c r="AB483" s="19"/>
      <c r="AC483" s="21">
        <v>0</v>
      </c>
      <c r="AD483" s="20">
        <f>$G483*AC483</f>
        <v>0</v>
      </c>
      <c r="AE483" s="20">
        <f>$I483*AC483</f>
        <v>0</v>
      </c>
      <c r="AF483" s="19"/>
      <c r="AG483" s="21">
        <v>0</v>
      </c>
      <c r="AH483" s="20">
        <f>$G483*AG483</f>
        <v>0</v>
      </c>
      <c r="AI483" s="20">
        <f>$I483*AG483</f>
        <v>0</v>
      </c>
      <c r="AJ483" s="19">
        <v>0</v>
      </c>
      <c r="AK483" s="18">
        <f>IF(J483&gt;1,0,1)</f>
        <v>0</v>
      </c>
      <c r="AL483" s="17">
        <f>I483/G483</f>
        <v>0.14691381435479284</v>
      </c>
    </row>
    <row r="484" spans="1:38">
      <c r="A484" s="18">
        <v>483</v>
      </c>
      <c r="B484" s="18" t="s">
        <v>113</v>
      </c>
      <c r="C484" s="18" t="s">
        <v>112</v>
      </c>
      <c r="D484" s="18" t="s">
        <v>19</v>
      </c>
      <c r="E484" s="18" t="s">
        <v>19</v>
      </c>
      <c r="F484" s="25">
        <v>1.0368353698785846</v>
      </c>
      <c r="G484" s="24">
        <v>43470</v>
      </c>
      <c r="H484" s="23">
        <v>15.446229744812081</v>
      </c>
      <c r="I484" s="24">
        <v>4915</v>
      </c>
      <c r="J484" s="23">
        <f>I484/$I$521*1000</f>
        <v>16.01519733069183</v>
      </c>
      <c r="K484" s="19" t="s">
        <v>18</v>
      </c>
      <c r="L484" s="19" t="s">
        <v>101</v>
      </c>
      <c r="M484" s="21">
        <v>1</v>
      </c>
      <c r="N484" s="20">
        <f>$G484*M484</f>
        <v>43470</v>
      </c>
      <c r="O484" s="20">
        <f>$I484*M484</f>
        <v>4915</v>
      </c>
      <c r="P484" s="22"/>
      <c r="Q484" s="21">
        <v>0</v>
      </c>
      <c r="R484" s="20">
        <f>$G484*Q484</f>
        <v>0</v>
      </c>
      <c r="S484" s="20">
        <f>$I484*Q484</f>
        <v>0</v>
      </c>
      <c r="T484" s="22"/>
      <c r="U484" s="21">
        <v>0</v>
      </c>
      <c r="V484" s="20">
        <f>$G484*U484</f>
        <v>0</v>
      </c>
      <c r="W484" s="20">
        <f>$I484*U484</f>
        <v>0</v>
      </c>
      <c r="X484" s="19" t="s">
        <v>100</v>
      </c>
      <c r="Y484" s="21">
        <v>1</v>
      </c>
      <c r="Z484" s="20">
        <f>$G484*Y484</f>
        <v>43470</v>
      </c>
      <c r="AA484" s="20">
        <f>$I484*Y484</f>
        <v>4915</v>
      </c>
      <c r="AB484" s="19"/>
      <c r="AC484" s="21">
        <v>0</v>
      </c>
      <c r="AD484" s="20">
        <f>$G484*AC484</f>
        <v>0</v>
      </c>
      <c r="AE484" s="20">
        <f>$I484*AC484</f>
        <v>0</v>
      </c>
      <c r="AF484" s="19"/>
      <c r="AG484" s="21">
        <v>0</v>
      </c>
      <c r="AH484" s="20">
        <f>$G484*AG484</f>
        <v>0</v>
      </c>
      <c r="AI484" s="20">
        <f>$I484*AG484</f>
        <v>0</v>
      </c>
      <c r="AJ484" s="19">
        <v>0</v>
      </c>
      <c r="AK484" s="18">
        <f>IF(J484&gt;1,0,1)</f>
        <v>0</v>
      </c>
      <c r="AL484" s="17">
        <f>I484/G484</f>
        <v>0.11306648263170002</v>
      </c>
    </row>
    <row r="485" spans="1:38">
      <c r="A485" s="18">
        <v>484</v>
      </c>
      <c r="B485" s="18" t="s">
        <v>111</v>
      </c>
      <c r="C485" s="18" t="s">
        <v>110</v>
      </c>
      <c r="D485" s="18" t="s">
        <v>19</v>
      </c>
      <c r="E485" s="18" t="s">
        <v>19</v>
      </c>
      <c r="F485" s="25">
        <v>0.68517429281499431</v>
      </c>
      <c r="G485" s="24">
        <v>7535</v>
      </c>
      <c r="H485" s="23">
        <v>2.6774175552601571</v>
      </c>
      <c r="I485" s="24">
        <v>563</v>
      </c>
      <c r="J485" s="23">
        <f>I485/$I$521*1000</f>
        <v>1.8344976799958292</v>
      </c>
      <c r="K485" s="19" t="s">
        <v>18</v>
      </c>
      <c r="L485" s="19" t="s">
        <v>101</v>
      </c>
      <c r="M485" s="21">
        <v>1</v>
      </c>
      <c r="N485" s="20">
        <f>$G485*M485</f>
        <v>7535</v>
      </c>
      <c r="O485" s="20">
        <f>$I485*M485</f>
        <v>563</v>
      </c>
      <c r="P485" s="22"/>
      <c r="Q485" s="21">
        <v>0</v>
      </c>
      <c r="R485" s="20">
        <f>$G485*Q485</f>
        <v>0</v>
      </c>
      <c r="S485" s="20">
        <f>$I485*Q485</f>
        <v>0</v>
      </c>
      <c r="T485" s="22"/>
      <c r="U485" s="21">
        <v>0</v>
      </c>
      <c r="V485" s="20">
        <f>$G485*U485</f>
        <v>0</v>
      </c>
      <c r="W485" s="20">
        <f>$I485*U485</f>
        <v>0</v>
      </c>
      <c r="X485" s="19" t="s">
        <v>100</v>
      </c>
      <c r="Y485" s="21">
        <v>1</v>
      </c>
      <c r="Z485" s="20">
        <f>$G485*Y485</f>
        <v>7535</v>
      </c>
      <c r="AA485" s="20">
        <f>$I485*Y485</f>
        <v>563</v>
      </c>
      <c r="AB485" s="19"/>
      <c r="AC485" s="21">
        <v>0</v>
      </c>
      <c r="AD485" s="20">
        <f>$G485*AC485</f>
        <v>0</v>
      </c>
      <c r="AE485" s="20">
        <f>$I485*AC485</f>
        <v>0</v>
      </c>
      <c r="AF485" s="19"/>
      <c r="AG485" s="21">
        <v>0</v>
      </c>
      <c r="AH485" s="20">
        <f>$G485*AG485</f>
        <v>0</v>
      </c>
      <c r="AI485" s="20">
        <f>$I485*AG485</f>
        <v>0</v>
      </c>
      <c r="AJ485" s="19">
        <v>0</v>
      </c>
      <c r="AK485" s="18">
        <f>IF(J485&gt;1,0,1)</f>
        <v>0</v>
      </c>
      <c r="AL485" s="17">
        <f>I485/G485</f>
        <v>7.4717982747179834E-2</v>
      </c>
    </row>
    <row r="486" spans="1:38">
      <c r="A486" s="18">
        <v>485</v>
      </c>
      <c r="B486" s="18" t="s">
        <v>109</v>
      </c>
      <c r="C486" s="18" t="s">
        <v>108</v>
      </c>
      <c r="D486" s="18" t="s">
        <v>19</v>
      </c>
      <c r="E486" s="18" t="s">
        <v>19</v>
      </c>
      <c r="F486" s="25">
        <v>1.0422785804176329</v>
      </c>
      <c r="G486" s="24">
        <v>15344</v>
      </c>
      <c r="H486" s="23">
        <v>5.452195748893411</v>
      </c>
      <c r="I486" s="24">
        <v>1744</v>
      </c>
      <c r="J486" s="23">
        <f>I486/$I$521*1000</f>
        <v>5.6827068453156766</v>
      </c>
      <c r="K486" s="19" t="s">
        <v>18</v>
      </c>
      <c r="L486" s="19" t="s">
        <v>101</v>
      </c>
      <c r="M486" s="21">
        <v>1</v>
      </c>
      <c r="N486" s="20">
        <f>$G486*M486</f>
        <v>15344</v>
      </c>
      <c r="O486" s="20">
        <f>$I486*M486</f>
        <v>1744</v>
      </c>
      <c r="P486" s="22"/>
      <c r="Q486" s="21">
        <v>0</v>
      </c>
      <c r="R486" s="20">
        <f>$G486*Q486</f>
        <v>0</v>
      </c>
      <c r="S486" s="20">
        <f>$I486*Q486</f>
        <v>0</v>
      </c>
      <c r="T486" s="22"/>
      <c r="U486" s="21">
        <v>0</v>
      </c>
      <c r="V486" s="20">
        <f>$G486*U486</f>
        <v>0</v>
      </c>
      <c r="W486" s="20">
        <f>$I486*U486</f>
        <v>0</v>
      </c>
      <c r="X486" s="19" t="s">
        <v>100</v>
      </c>
      <c r="Y486" s="21">
        <v>1</v>
      </c>
      <c r="Z486" s="20">
        <f>$G486*Y486</f>
        <v>15344</v>
      </c>
      <c r="AA486" s="20">
        <f>$I486*Y486</f>
        <v>1744</v>
      </c>
      <c r="AB486" s="19"/>
      <c r="AC486" s="21">
        <v>0</v>
      </c>
      <c r="AD486" s="20">
        <f>$G486*AC486</f>
        <v>0</v>
      </c>
      <c r="AE486" s="20">
        <f>$I486*AC486</f>
        <v>0</v>
      </c>
      <c r="AF486" s="19"/>
      <c r="AG486" s="21">
        <v>0</v>
      </c>
      <c r="AH486" s="20">
        <f>$G486*AG486</f>
        <v>0</v>
      </c>
      <c r="AI486" s="20">
        <f>$I486*AG486</f>
        <v>0</v>
      </c>
      <c r="AJ486" s="19">
        <v>0</v>
      </c>
      <c r="AK486" s="18">
        <f>IF(J486&gt;1,0,1)</f>
        <v>0</v>
      </c>
      <c r="AL486" s="17">
        <f>I486/G486</f>
        <v>0.11366006256517205</v>
      </c>
    </row>
    <row r="487" spans="1:38">
      <c r="A487" s="18">
        <v>486</v>
      </c>
      <c r="B487" s="18" t="s">
        <v>107</v>
      </c>
      <c r="C487" s="18" t="s">
        <v>106</v>
      </c>
      <c r="D487" s="18" t="s">
        <v>19</v>
      </c>
      <c r="E487" s="18" t="s">
        <v>19</v>
      </c>
      <c r="F487" s="25">
        <v>1.5108581544693538</v>
      </c>
      <c r="G487" s="24">
        <v>9171</v>
      </c>
      <c r="H487" s="23">
        <v>3.2587387391228799</v>
      </c>
      <c r="I487" s="24">
        <v>1511</v>
      </c>
      <c r="J487" s="23">
        <f>I487/$I$521*1000</f>
        <v>4.9234919972889832</v>
      </c>
      <c r="K487" s="19" t="s">
        <v>18</v>
      </c>
      <c r="L487" s="19" t="s">
        <v>101</v>
      </c>
      <c r="M487" s="21">
        <v>1</v>
      </c>
      <c r="N487" s="20">
        <f>$G487*M487</f>
        <v>9171</v>
      </c>
      <c r="O487" s="20">
        <f>$I487*M487</f>
        <v>1511</v>
      </c>
      <c r="P487" s="22"/>
      <c r="Q487" s="21">
        <v>0</v>
      </c>
      <c r="R487" s="20">
        <f>$G487*Q487</f>
        <v>0</v>
      </c>
      <c r="S487" s="20">
        <f>$I487*Q487</f>
        <v>0</v>
      </c>
      <c r="T487" s="22"/>
      <c r="U487" s="21">
        <v>0</v>
      </c>
      <c r="V487" s="20">
        <f>$G487*U487</f>
        <v>0</v>
      </c>
      <c r="W487" s="20">
        <f>$I487*U487</f>
        <v>0</v>
      </c>
      <c r="X487" s="19" t="s">
        <v>100</v>
      </c>
      <c r="Y487" s="21">
        <v>1</v>
      </c>
      <c r="Z487" s="20">
        <f>$G487*Y487</f>
        <v>9171</v>
      </c>
      <c r="AA487" s="20">
        <f>$I487*Y487</f>
        <v>1511</v>
      </c>
      <c r="AB487" s="19"/>
      <c r="AC487" s="21">
        <v>0</v>
      </c>
      <c r="AD487" s="20">
        <f>$G487*AC487</f>
        <v>0</v>
      </c>
      <c r="AE487" s="20">
        <f>$I487*AC487</f>
        <v>0</v>
      </c>
      <c r="AF487" s="19"/>
      <c r="AG487" s="21">
        <v>0</v>
      </c>
      <c r="AH487" s="20">
        <f>$G487*AG487</f>
        <v>0</v>
      </c>
      <c r="AI487" s="20">
        <f>$I487*AG487</f>
        <v>0</v>
      </c>
      <c r="AJ487" s="19">
        <v>0</v>
      </c>
      <c r="AK487" s="18">
        <f>IF(J487&gt;1,0,1)</f>
        <v>0</v>
      </c>
      <c r="AL487" s="17">
        <f>I487/G487</f>
        <v>0.16475847781048958</v>
      </c>
    </row>
    <row r="488" spans="1:38">
      <c r="A488" s="18">
        <v>487</v>
      </c>
      <c r="B488" s="18" t="s">
        <v>105</v>
      </c>
      <c r="C488" s="18" t="s">
        <v>104</v>
      </c>
      <c r="D488" s="18" t="s">
        <v>19</v>
      </c>
      <c r="E488" s="18" t="s">
        <v>19</v>
      </c>
      <c r="F488" s="25">
        <v>0.20323045241167251</v>
      </c>
      <c r="G488" s="24">
        <v>14439</v>
      </c>
      <c r="H488" s="23">
        <v>5.1306213776246068</v>
      </c>
      <c r="I488" s="24">
        <v>320</v>
      </c>
      <c r="J488" s="23">
        <f>I488/$I$521*1000</f>
        <v>1.0426985037276471</v>
      </c>
      <c r="K488" s="19" t="s">
        <v>18</v>
      </c>
      <c r="L488" s="19" t="s">
        <v>101</v>
      </c>
      <c r="M488" s="21">
        <v>1</v>
      </c>
      <c r="N488" s="20">
        <f>$G488*M488</f>
        <v>14439</v>
      </c>
      <c r="O488" s="20">
        <f>$I488*M488</f>
        <v>320</v>
      </c>
      <c r="P488" s="22"/>
      <c r="Q488" s="21">
        <v>0</v>
      </c>
      <c r="R488" s="20">
        <f>$G488*Q488</f>
        <v>0</v>
      </c>
      <c r="S488" s="20">
        <f>$I488*Q488</f>
        <v>0</v>
      </c>
      <c r="T488" s="22"/>
      <c r="U488" s="21">
        <v>0</v>
      </c>
      <c r="V488" s="20">
        <f>$G488*U488</f>
        <v>0</v>
      </c>
      <c r="W488" s="20">
        <f>$I488*U488</f>
        <v>0</v>
      </c>
      <c r="X488" s="19" t="s">
        <v>100</v>
      </c>
      <c r="Y488" s="21">
        <v>1</v>
      </c>
      <c r="Z488" s="20">
        <f>$G488*Y488</f>
        <v>14439</v>
      </c>
      <c r="AA488" s="20">
        <f>$I488*Y488</f>
        <v>320</v>
      </c>
      <c r="AB488" s="19"/>
      <c r="AC488" s="21">
        <v>0</v>
      </c>
      <c r="AD488" s="20">
        <f>$G488*AC488</f>
        <v>0</v>
      </c>
      <c r="AE488" s="20">
        <f>$I488*AC488</f>
        <v>0</v>
      </c>
      <c r="AF488" s="19"/>
      <c r="AG488" s="21">
        <v>0</v>
      </c>
      <c r="AH488" s="20">
        <f>$G488*AG488</f>
        <v>0</v>
      </c>
      <c r="AI488" s="20">
        <f>$I488*AG488</f>
        <v>0</v>
      </c>
      <c r="AJ488" s="19">
        <v>0</v>
      </c>
      <c r="AK488" s="18">
        <f>IF(J488&gt;1,0,1)</f>
        <v>0</v>
      </c>
      <c r="AL488" s="17">
        <f>I488/G488</f>
        <v>2.2162199598310131E-2</v>
      </c>
    </row>
    <row r="489" spans="1:38">
      <c r="A489" s="18">
        <v>488</v>
      </c>
      <c r="B489" s="18" t="s">
        <v>103</v>
      </c>
      <c r="C489" s="18" t="s">
        <v>102</v>
      </c>
      <c r="D489" s="18" t="s">
        <v>19</v>
      </c>
      <c r="E489" s="18" t="s">
        <v>19</v>
      </c>
      <c r="F489" s="25">
        <v>0.77415447326506059</v>
      </c>
      <c r="G489" s="24">
        <v>3447</v>
      </c>
      <c r="H489" s="23">
        <v>1.2248252571973142</v>
      </c>
      <c r="I489" s="24">
        <v>291</v>
      </c>
      <c r="J489" s="23">
        <f>I489/$I$521*1000</f>
        <v>0.94820395182732908</v>
      </c>
      <c r="K489" s="19" t="s">
        <v>18</v>
      </c>
      <c r="L489" s="19" t="s">
        <v>101</v>
      </c>
      <c r="M489" s="21">
        <v>1</v>
      </c>
      <c r="N489" s="20">
        <f>$G489*M489</f>
        <v>3447</v>
      </c>
      <c r="O489" s="20">
        <f>$I489*M489</f>
        <v>291</v>
      </c>
      <c r="P489" s="22"/>
      <c r="Q489" s="21">
        <v>0</v>
      </c>
      <c r="R489" s="20">
        <f>$G489*Q489</f>
        <v>0</v>
      </c>
      <c r="S489" s="20">
        <f>$I489*Q489</f>
        <v>0</v>
      </c>
      <c r="T489" s="22"/>
      <c r="U489" s="21">
        <v>0</v>
      </c>
      <c r="V489" s="20">
        <f>$G489*U489</f>
        <v>0</v>
      </c>
      <c r="W489" s="20">
        <f>$I489*U489</f>
        <v>0</v>
      </c>
      <c r="X489" s="19" t="s">
        <v>100</v>
      </c>
      <c r="Y489" s="21">
        <v>1</v>
      </c>
      <c r="Z489" s="20">
        <f>$G489*Y489</f>
        <v>3447</v>
      </c>
      <c r="AA489" s="20">
        <f>$I489*Y489</f>
        <v>291</v>
      </c>
      <c r="AB489" s="19"/>
      <c r="AC489" s="21">
        <v>0</v>
      </c>
      <c r="AD489" s="20">
        <f>$G489*AC489</f>
        <v>0</v>
      </c>
      <c r="AE489" s="20">
        <f>$I489*AC489</f>
        <v>0</v>
      </c>
      <c r="AF489" s="19"/>
      <c r="AG489" s="21">
        <v>0</v>
      </c>
      <c r="AH489" s="20">
        <f>$G489*AG489</f>
        <v>0</v>
      </c>
      <c r="AI489" s="20">
        <f>$I489*AG489</f>
        <v>0</v>
      </c>
      <c r="AJ489" s="19">
        <v>0</v>
      </c>
      <c r="AK489" s="18">
        <f>IF(J489&gt;1,0,1)</f>
        <v>1</v>
      </c>
      <c r="AL489" s="17">
        <f>I489/G489</f>
        <v>8.4421235857267185E-2</v>
      </c>
    </row>
    <row r="490" spans="1:38">
      <c r="A490" s="18">
        <v>489</v>
      </c>
      <c r="B490" s="18" t="s">
        <v>99</v>
      </c>
      <c r="C490" s="18" t="s">
        <v>98</v>
      </c>
      <c r="D490" s="18" t="s">
        <v>97</v>
      </c>
      <c r="E490" s="18" t="s">
        <v>19</v>
      </c>
      <c r="F490" s="25">
        <v>2.2518388840318746</v>
      </c>
      <c r="G490" s="24">
        <v>338</v>
      </c>
      <c r="H490" s="23">
        <v>0.12010180937995131</v>
      </c>
      <c r="I490" s="24">
        <v>83</v>
      </c>
      <c r="J490" s="23">
        <f>I490/$I$521*1000</f>
        <v>0.2704499244043585</v>
      </c>
      <c r="K490" s="19" t="s">
        <v>18</v>
      </c>
      <c r="L490" s="19" t="s">
        <v>96</v>
      </c>
      <c r="M490" s="21">
        <v>0.7</v>
      </c>
      <c r="N490" s="20">
        <f>$G490*M490</f>
        <v>236.6</v>
      </c>
      <c r="O490" s="20">
        <f>$I490*M490</f>
        <v>58.099999999999994</v>
      </c>
      <c r="P490" s="22" t="s">
        <v>23</v>
      </c>
      <c r="Q490" s="21">
        <v>0.3</v>
      </c>
      <c r="R490" s="20">
        <f>$G490*Q490</f>
        <v>101.39999999999999</v>
      </c>
      <c r="S490" s="20">
        <f>$I490*Q490</f>
        <v>24.9</v>
      </c>
      <c r="T490" s="22"/>
      <c r="U490" s="21">
        <v>0</v>
      </c>
      <c r="V490" s="20">
        <f>$G490*U490</f>
        <v>0</v>
      </c>
      <c r="W490" s="20">
        <f>$I490*U490</f>
        <v>0</v>
      </c>
      <c r="X490" s="19" t="s">
        <v>95</v>
      </c>
      <c r="Y490" s="21">
        <v>0.7</v>
      </c>
      <c r="Z490" s="20">
        <f>$G490*Y490</f>
        <v>236.6</v>
      </c>
      <c r="AA490" s="20">
        <f>$I490*Y490</f>
        <v>58.099999999999994</v>
      </c>
      <c r="AB490" s="19" t="s">
        <v>22</v>
      </c>
      <c r="AC490" s="21">
        <v>0.3</v>
      </c>
      <c r="AD490" s="20">
        <f>$G490*AC490</f>
        <v>101.39999999999999</v>
      </c>
      <c r="AE490" s="20">
        <f>$I490*AC490</f>
        <v>24.9</v>
      </c>
      <c r="AF490" s="19"/>
      <c r="AG490" s="21">
        <v>0</v>
      </c>
      <c r="AH490" s="20">
        <f>$G490*AG490</f>
        <v>0</v>
      </c>
      <c r="AI490" s="20">
        <f>$I490*AG490</f>
        <v>0</v>
      </c>
      <c r="AJ490" s="19">
        <v>0</v>
      </c>
      <c r="AK490" s="18">
        <f>IF(J490&gt;1,0,1)</f>
        <v>1</v>
      </c>
      <c r="AL490" s="17">
        <f>I490/G490</f>
        <v>0.2455621301775148</v>
      </c>
    </row>
    <row r="491" spans="1:38">
      <c r="A491" s="18">
        <v>490</v>
      </c>
      <c r="B491" s="18" t="s">
        <v>94</v>
      </c>
      <c r="C491" s="18" t="s">
        <v>93</v>
      </c>
      <c r="D491" s="18" t="s">
        <v>19</v>
      </c>
      <c r="E491" s="18" t="s">
        <v>19</v>
      </c>
      <c r="F491" s="25">
        <v>0.45996871849085069</v>
      </c>
      <c r="G491" s="24">
        <v>4705</v>
      </c>
      <c r="H491" s="23">
        <v>1.6718313998008016</v>
      </c>
      <c r="I491" s="24">
        <v>236</v>
      </c>
      <c r="J491" s="23">
        <f>I491/$I$521*1000</f>
        <v>0.76899014649913977</v>
      </c>
      <c r="K491" s="19" t="s">
        <v>18</v>
      </c>
      <c r="L491" s="19" t="s">
        <v>73</v>
      </c>
      <c r="M491" s="21">
        <v>1</v>
      </c>
      <c r="N491" s="20">
        <f>$G491*M491</f>
        <v>4705</v>
      </c>
      <c r="O491" s="20">
        <f>$I491*M491</f>
        <v>236</v>
      </c>
      <c r="P491" s="22"/>
      <c r="Q491" s="21">
        <v>0</v>
      </c>
      <c r="R491" s="20">
        <f>$G491*Q491</f>
        <v>0</v>
      </c>
      <c r="S491" s="20">
        <f>$I491*Q491</f>
        <v>0</v>
      </c>
      <c r="T491" s="22"/>
      <c r="U491" s="21">
        <v>0</v>
      </c>
      <c r="V491" s="20">
        <f>$G491*U491</f>
        <v>0</v>
      </c>
      <c r="W491" s="20">
        <f>$I491*U491</f>
        <v>0</v>
      </c>
      <c r="X491" s="19" t="s">
        <v>47</v>
      </c>
      <c r="Y491" s="21">
        <v>1</v>
      </c>
      <c r="Z491" s="20">
        <f>$G491*Y491</f>
        <v>4705</v>
      </c>
      <c r="AA491" s="20">
        <f>$I491*Y491</f>
        <v>236</v>
      </c>
      <c r="AB491" s="19"/>
      <c r="AC491" s="21">
        <v>0</v>
      </c>
      <c r="AD491" s="20">
        <f>$G491*AC491</f>
        <v>0</v>
      </c>
      <c r="AE491" s="20">
        <f>$I491*AC491</f>
        <v>0</v>
      </c>
      <c r="AF491" s="19"/>
      <c r="AG491" s="21">
        <v>0</v>
      </c>
      <c r="AH491" s="20">
        <f>$G491*AG491</f>
        <v>0</v>
      </c>
      <c r="AI491" s="20">
        <f>$I491*AG491</f>
        <v>0</v>
      </c>
      <c r="AJ491" s="19">
        <v>0</v>
      </c>
      <c r="AK491" s="18">
        <f>IF(J491&gt;1,0,1)</f>
        <v>1</v>
      </c>
      <c r="AL491" s="17">
        <f>I491/G491</f>
        <v>5.0159404888416581E-2</v>
      </c>
    </row>
    <row r="492" spans="1:38">
      <c r="A492" s="18">
        <v>491</v>
      </c>
      <c r="B492" s="18" t="s">
        <v>92</v>
      </c>
      <c r="C492" s="18" t="s">
        <v>91</v>
      </c>
      <c r="D492" s="18" t="s">
        <v>19</v>
      </c>
      <c r="E492" s="18" t="s">
        <v>19</v>
      </c>
      <c r="F492" s="25">
        <v>0.79580218574240069</v>
      </c>
      <c r="G492" s="24">
        <v>5727</v>
      </c>
      <c r="H492" s="23">
        <v>2.0349794743165122</v>
      </c>
      <c r="I492" s="24">
        <v>497</v>
      </c>
      <c r="J492" s="23">
        <f>I492/$I$521*1000</f>
        <v>1.6194411136020022</v>
      </c>
      <c r="K492" s="19" t="s">
        <v>90</v>
      </c>
      <c r="L492" s="19" t="s">
        <v>17</v>
      </c>
      <c r="M492" s="21">
        <v>1</v>
      </c>
      <c r="N492" s="20">
        <f>$G492*M492</f>
        <v>5727</v>
      </c>
      <c r="O492" s="20">
        <f>$I492*M492</f>
        <v>497</v>
      </c>
      <c r="P492" s="22"/>
      <c r="Q492" s="21">
        <v>0</v>
      </c>
      <c r="R492" s="20">
        <f>$G492*Q492</f>
        <v>0</v>
      </c>
      <c r="S492" s="20">
        <f>$I492*Q492</f>
        <v>0</v>
      </c>
      <c r="T492" s="22"/>
      <c r="U492" s="21">
        <v>0</v>
      </c>
      <c r="V492" s="20">
        <f>$G492*U492</f>
        <v>0</v>
      </c>
      <c r="W492" s="20">
        <f>$I492*U492</f>
        <v>0</v>
      </c>
      <c r="X492" s="19" t="s">
        <v>16</v>
      </c>
      <c r="Y492" s="21">
        <v>1</v>
      </c>
      <c r="Z492" s="20">
        <f>$G492*Y492</f>
        <v>5727</v>
      </c>
      <c r="AA492" s="20">
        <f>$I492*Y492</f>
        <v>497</v>
      </c>
      <c r="AB492" s="19"/>
      <c r="AC492" s="21">
        <v>0</v>
      </c>
      <c r="AD492" s="20">
        <f>$G492*AC492</f>
        <v>0</v>
      </c>
      <c r="AE492" s="20">
        <f>$I492*AC492</f>
        <v>0</v>
      </c>
      <c r="AF492" s="19"/>
      <c r="AG492" s="21">
        <v>0</v>
      </c>
      <c r="AH492" s="20">
        <f>$G492*AG492</f>
        <v>0</v>
      </c>
      <c r="AI492" s="20">
        <f>$I492*AG492</f>
        <v>0</v>
      </c>
      <c r="AJ492" s="19">
        <v>0</v>
      </c>
      <c r="AK492" s="18">
        <f>IF(J492&gt;1,0,1)</f>
        <v>0</v>
      </c>
      <c r="AL492" s="17">
        <f>I492/G492</f>
        <v>8.6781910249694436E-2</v>
      </c>
    </row>
    <row r="493" spans="1:38">
      <c r="A493" s="18">
        <v>492</v>
      </c>
      <c r="B493" s="18" t="s">
        <v>89</v>
      </c>
      <c r="C493" s="18" t="s">
        <v>88</v>
      </c>
      <c r="D493" s="18" t="s">
        <v>19</v>
      </c>
      <c r="E493" s="18" t="s">
        <v>19</v>
      </c>
      <c r="F493" s="25">
        <v>1.1057223723536684</v>
      </c>
      <c r="G493" s="24">
        <v>8227</v>
      </c>
      <c r="H493" s="23">
        <v>2.9233064667717734</v>
      </c>
      <c r="I493" s="24">
        <v>992</v>
      </c>
      <c r="J493" s="23">
        <f>I493/$I$521*1000</f>
        <v>3.232365361555706</v>
      </c>
      <c r="K493" s="19" t="s">
        <v>87</v>
      </c>
      <c r="L493" s="19" t="s">
        <v>86</v>
      </c>
      <c r="M493" s="21">
        <v>1</v>
      </c>
      <c r="N493" s="20">
        <f>$G493*M493</f>
        <v>8227</v>
      </c>
      <c r="O493" s="20">
        <f>$I493*M493</f>
        <v>992</v>
      </c>
      <c r="P493" s="22"/>
      <c r="Q493" s="21">
        <v>0</v>
      </c>
      <c r="R493" s="20">
        <f>$G493*Q493</f>
        <v>0</v>
      </c>
      <c r="S493" s="20">
        <f>$I493*Q493</f>
        <v>0</v>
      </c>
      <c r="T493" s="22"/>
      <c r="U493" s="21">
        <v>0</v>
      </c>
      <c r="V493" s="20">
        <f>$G493*U493</f>
        <v>0</v>
      </c>
      <c r="W493" s="20">
        <f>$I493*U493</f>
        <v>0</v>
      </c>
      <c r="X493" s="19" t="s">
        <v>47</v>
      </c>
      <c r="Y493" s="21">
        <v>1</v>
      </c>
      <c r="Z493" s="20">
        <f>$G493*Y493</f>
        <v>8227</v>
      </c>
      <c r="AA493" s="20">
        <f>$I493*Y493</f>
        <v>992</v>
      </c>
      <c r="AB493" s="19"/>
      <c r="AC493" s="21">
        <v>0</v>
      </c>
      <c r="AD493" s="20">
        <f>$G493*AC493</f>
        <v>0</v>
      </c>
      <c r="AE493" s="20">
        <f>$I493*AC493</f>
        <v>0</v>
      </c>
      <c r="AF493" s="19"/>
      <c r="AG493" s="21">
        <v>0</v>
      </c>
      <c r="AH493" s="20">
        <f>$G493*AG493</f>
        <v>0</v>
      </c>
      <c r="AI493" s="20">
        <f>$I493*AG493</f>
        <v>0</v>
      </c>
      <c r="AJ493" s="19">
        <v>0</v>
      </c>
      <c r="AK493" s="18">
        <f>IF(J493&gt;1,0,1)</f>
        <v>0</v>
      </c>
      <c r="AL493" s="17">
        <f>I493/G493</f>
        <v>0.12057858271544913</v>
      </c>
    </row>
    <row r="494" spans="1:38">
      <c r="A494" s="18">
        <v>493</v>
      </c>
      <c r="B494" s="18" t="s">
        <v>85</v>
      </c>
      <c r="C494" s="18" t="s">
        <v>84</v>
      </c>
      <c r="D494" s="18" t="s">
        <v>19</v>
      </c>
      <c r="E494" s="18" t="s">
        <v>19</v>
      </c>
      <c r="F494" s="25">
        <v>1.6192317636963378</v>
      </c>
      <c r="G494" s="24">
        <v>2220</v>
      </c>
      <c r="H494" s="23">
        <v>0.78883436930027195</v>
      </c>
      <c r="I494" s="24">
        <v>392</v>
      </c>
      <c r="J494" s="23">
        <f>I494/$I$521*1000</f>
        <v>1.2773056670663676</v>
      </c>
      <c r="K494" s="19" t="s">
        <v>18</v>
      </c>
      <c r="L494" s="19" t="s">
        <v>73</v>
      </c>
      <c r="M494" s="21">
        <v>1</v>
      </c>
      <c r="N494" s="20">
        <f>$G494*M494</f>
        <v>2220</v>
      </c>
      <c r="O494" s="20">
        <f>$I494*M494</f>
        <v>392</v>
      </c>
      <c r="P494" s="22"/>
      <c r="Q494" s="21">
        <v>0</v>
      </c>
      <c r="R494" s="20">
        <f>$G494*Q494</f>
        <v>0</v>
      </c>
      <c r="S494" s="20">
        <f>$I494*Q494</f>
        <v>0</v>
      </c>
      <c r="T494" s="22"/>
      <c r="U494" s="21">
        <v>0</v>
      </c>
      <c r="V494" s="20">
        <f>$G494*U494</f>
        <v>0</v>
      </c>
      <c r="W494" s="20">
        <f>$I494*U494</f>
        <v>0</v>
      </c>
      <c r="X494" s="19" t="s">
        <v>47</v>
      </c>
      <c r="Y494" s="21">
        <v>1</v>
      </c>
      <c r="Z494" s="20">
        <f>$G494*Y494</f>
        <v>2220</v>
      </c>
      <c r="AA494" s="20">
        <f>$I494*Y494</f>
        <v>392</v>
      </c>
      <c r="AB494" s="19"/>
      <c r="AC494" s="21">
        <v>0</v>
      </c>
      <c r="AD494" s="20">
        <f>$G494*AC494</f>
        <v>0</v>
      </c>
      <c r="AE494" s="20">
        <f>$I494*AC494</f>
        <v>0</v>
      </c>
      <c r="AF494" s="19"/>
      <c r="AG494" s="21">
        <v>0</v>
      </c>
      <c r="AH494" s="20">
        <f>$G494*AG494</f>
        <v>0</v>
      </c>
      <c r="AI494" s="20">
        <f>$I494*AG494</f>
        <v>0</v>
      </c>
      <c r="AJ494" s="19">
        <v>0</v>
      </c>
      <c r="AK494" s="18">
        <f>IF(J494&gt;1,0,1)</f>
        <v>0</v>
      </c>
      <c r="AL494" s="17">
        <f>I494/G494</f>
        <v>0.17657657657657658</v>
      </c>
    </row>
    <row r="495" spans="1:38">
      <c r="A495" s="18">
        <v>494</v>
      </c>
      <c r="B495" s="18" t="s">
        <v>83</v>
      </c>
      <c r="C495" s="18" t="s">
        <v>82</v>
      </c>
      <c r="D495" s="18" t="s">
        <v>19</v>
      </c>
      <c r="E495" s="18" t="s">
        <v>19</v>
      </c>
      <c r="F495" s="25">
        <v>0.16273538722117009</v>
      </c>
      <c r="G495" s="24">
        <v>3381</v>
      </c>
      <c r="H495" s="23">
        <v>1.2013734245964953</v>
      </c>
      <c r="I495" s="24">
        <v>60</v>
      </c>
      <c r="J495" s="23">
        <f>I495/$I$521*1000</f>
        <v>0.19550596944893384</v>
      </c>
      <c r="K495" s="19" t="s">
        <v>18</v>
      </c>
      <c r="L495" s="19" t="s">
        <v>73</v>
      </c>
      <c r="M495" s="21">
        <v>1</v>
      </c>
      <c r="N495" s="20">
        <f>$G495*M495</f>
        <v>3381</v>
      </c>
      <c r="O495" s="20">
        <f>$I495*M495</f>
        <v>60</v>
      </c>
      <c r="P495" s="22"/>
      <c r="Q495" s="21">
        <v>0</v>
      </c>
      <c r="R495" s="20">
        <f>$G495*Q495</f>
        <v>0</v>
      </c>
      <c r="S495" s="20">
        <f>$I495*Q495</f>
        <v>0</v>
      </c>
      <c r="T495" s="22"/>
      <c r="U495" s="21">
        <v>0</v>
      </c>
      <c r="V495" s="20">
        <f>$G495*U495</f>
        <v>0</v>
      </c>
      <c r="W495" s="20">
        <f>$I495*U495</f>
        <v>0</v>
      </c>
      <c r="X495" s="19" t="s">
        <v>47</v>
      </c>
      <c r="Y495" s="21">
        <v>1</v>
      </c>
      <c r="Z495" s="20">
        <f>$G495*Y495</f>
        <v>3381</v>
      </c>
      <c r="AA495" s="20">
        <f>$I495*Y495</f>
        <v>60</v>
      </c>
      <c r="AB495" s="19"/>
      <c r="AC495" s="21">
        <v>0</v>
      </c>
      <c r="AD495" s="20">
        <f>$G495*AC495</f>
        <v>0</v>
      </c>
      <c r="AE495" s="20">
        <f>$I495*AC495</f>
        <v>0</v>
      </c>
      <c r="AF495" s="19"/>
      <c r="AG495" s="21">
        <v>0</v>
      </c>
      <c r="AH495" s="20">
        <f>$G495*AG495</f>
        <v>0</v>
      </c>
      <c r="AI495" s="20">
        <f>$I495*AG495</f>
        <v>0</v>
      </c>
      <c r="AJ495" s="19">
        <v>0</v>
      </c>
      <c r="AK495" s="18">
        <f>IF(J495&gt;1,0,1)</f>
        <v>1</v>
      </c>
      <c r="AL495" s="17">
        <f>I495/G495</f>
        <v>1.774622892635315E-2</v>
      </c>
    </row>
    <row r="496" spans="1:38">
      <c r="A496" s="18">
        <v>495</v>
      </c>
      <c r="B496" s="18" t="s">
        <v>81</v>
      </c>
      <c r="C496" s="18" t="s">
        <v>80</v>
      </c>
      <c r="D496" s="18" t="s">
        <v>19</v>
      </c>
      <c r="E496" s="18" t="s">
        <v>19</v>
      </c>
      <c r="F496" s="25">
        <v>2.2966673823408157</v>
      </c>
      <c r="G496" s="24">
        <v>17197</v>
      </c>
      <c r="H496" s="23">
        <v>6.1106237157012506</v>
      </c>
      <c r="I496" s="24">
        <v>4307</v>
      </c>
      <c r="J496" s="23">
        <f>I496/$I$521*1000</f>
        <v>14.034070173609301</v>
      </c>
      <c r="K496" s="19" t="s">
        <v>18</v>
      </c>
      <c r="L496" s="19" t="s">
        <v>73</v>
      </c>
      <c r="M496" s="21">
        <v>1</v>
      </c>
      <c r="N496" s="20">
        <f>$G496*M496</f>
        <v>17197</v>
      </c>
      <c r="O496" s="20">
        <f>$I496*M496</f>
        <v>4307</v>
      </c>
      <c r="P496" s="22"/>
      <c r="Q496" s="21">
        <v>0</v>
      </c>
      <c r="R496" s="20">
        <f>$G496*Q496</f>
        <v>0</v>
      </c>
      <c r="S496" s="20">
        <f>$I496*Q496</f>
        <v>0</v>
      </c>
      <c r="T496" s="22"/>
      <c r="U496" s="21">
        <v>0</v>
      </c>
      <c r="V496" s="20">
        <f>$G496*U496</f>
        <v>0</v>
      </c>
      <c r="W496" s="20">
        <f>$I496*U496</f>
        <v>0</v>
      </c>
      <c r="X496" s="19" t="s">
        <v>47</v>
      </c>
      <c r="Y496" s="21">
        <v>1</v>
      </c>
      <c r="Z496" s="20">
        <f>$G496*Y496</f>
        <v>17197</v>
      </c>
      <c r="AA496" s="20">
        <f>$I496*Y496</f>
        <v>4307</v>
      </c>
      <c r="AB496" s="19"/>
      <c r="AC496" s="21">
        <v>0</v>
      </c>
      <c r="AD496" s="20">
        <f>$G496*AC496</f>
        <v>0</v>
      </c>
      <c r="AE496" s="20">
        <f>$I496*AC496</f>
        <v>0</v>
      </c>
      <c r="AF496" s="19"/>
      <c r="AG496" s="21">
        <v>0</v>
      </c>
      <c r="AH496" s="20">
        <f>$G496*AG496</f>
        <v>0</v>
      </c>
      <c r="AI496" s="20">
        <f>$I496*AG496</f>
        <v>0</v>
      </c>
      <c r="AJ496" s="19">
        <v>0</v>
      </c>
      <c r="AK496" s="18">
        <f>IF(J496&gt;1,0,1)</f>
        <v>0</v>
      </c>
      <c r="AL496" s="17">
        <f>I496/G496</f>
        <v>0.25045065999883703</v>
      </c>
    </row>
    <row r="497" spans="1:38">
      <c r="A497" s="18">
        <v>496</v>
      </c>
      <c r="B497" s="18" t="s">
        <v>79</v>
      </c>
      <c r="C497" s="18" t="s">
        <v>78</v>
      </c>
      <c r="D497" s="18" t="s">
        <v>19</v>
      </c>
      <c r="E497" s="18" t="s">
        <v>19</v>
      </c>
      <c r="F497" s="25">
        <v>0.80846940371477305</v>
      </c>
      <c r="G497" s="24">
        <v>12250</v>
      </c>
      <c r="H497" s="23">
        <v>4.3528022630307799</v>
      </c>
      <c r="I497" s="24">
        <v>1080</v>
      </c>
      <c r="J497" s="23">
        <f>I497/$I$521*1000</f>
        <v>3.5191074500808091</v>
      </c>
      <c r="K497" s="19" t="s">
        <v>18</v>
      </c>
      <c r="L497" s="19" t="s">
        <v>73</v>
      </c>
      <c r="M497" s="21">
        <v>1</v>
      </c>
      <c r="N497" s="20">
        <f>$G497*M497</f>
        <v>12250</v>
      </c>
      <c r="O497" s="20">
        <f>$I497*M497</f>
        <v>1080</v>
      </c>
      <c r="P497" s="22"/>
      <c r="Q497" s="21">
        <v>0</v>
      </c>
      <c r="R497" s="20">
        <f>$G497*Q497</f>
        <v>0</v>
      </c>
      <c r="S497" s="20">
        <f>$I497*Q497</f>
        <v>0</v>
      </c>
      <c r="T497" s="22"/>
      <c r="U497" s="21">
        <v>0</v>
      </c>
      <c r="V497" s="20">
        <f>$G497*U497</f>
        <v>0</v>
      </c>
      <c r="W497" s="20">
        <f>$I497*U497</f>
        <v>0</v>
      </c>
      <c r="X497" s="19" t="s">
        <v>22</v>
      </c>
      <c r="Y497" s="21">
        <v>1</v>
      </c>
      <c r="Z497" s="20">
        <f>$G497*Y497</f>
        <v>12250</v>
      </c>
      <c r="AA497" s="20">
        <f>$I497*Y497</f>
        <v>1080</v>
      </c>
      <c r="AB497" s="19"/>
      <c r="AC497" s="21">
        <v>0</v>
      </c>
      <c r="AD497" s="20">
        <f>$G497*AC497</f>
        <v>0</v>
      </c>
      <c r="AE497" s="20">
        <f>$I497*AC497</f>
        <v>0</v>
      </c>
      <c r="AF497" s="19"/>
      <c r="AG497" s="21">
        <v>0</v>
      </c>
      <c r="AH497" s="20">
        <f>$G497*AG497</f>
        <v>0</v>
      </c>
      <c r="AI497" s="20">
        <f>$I497*AG497</f>
        <v>0</v>
      </c>
      <c r="AJ497" s="19">
        <v>0</v>
      </c>
      <c r="AK497" s="18">
        <f>IF(J497&gt;1,0,1)</f>
        <v>0</v>
      </c>
      <c r="AL497" s="17">
        <f>I497/G497</f>
        <v>8.8163265306122451E-2</v>
      </c>
    </row>
    <row r="498" spans="1:38">
      <c r="A498" s="18">
        <v>497</v>
      </c>
      <c r="B498" s="18" t="s">
        <v>77</v>
      </c>
      <c r="C498" s="18" t="s">
        <v>76</v>
      </c>
      <c r="D498" s="18" t="s">
        <v>19</v>
      </c>
      <c r="E498" s="18" t="s">
        <v>19</v>
      </c>
      <c r="F498" s="25">
        <v>1.5948067947674669</v>
      </c>
      <c r="G498" s="24">
        <v>69</v>
      </c>
      <c r="H498" s="23">
        <v>2.4517824991765209E-2</v>
      </c>
      <c r="I498" s="24">
        <v>12</v>
      </c>
      <c r="J498" s="23">
        <f>I498/$I$521*1000</f>
        <v>3.9101193889786771E-2</v>
      </c>
      <c r="K498" s="19" t="s">
        <v>18</v>
      </c>
      <c r="L498" s="19" t="s">
        <v>73</v>
      </c>
      <c r="M498" s="21">
        <v>1</v>
      </c>
      <c r="N498" s="20">
        <f>$G498*M498</f>
        <v>69</v>
      </c>
      <c r="O498" s="20">
        <f>$I498*M498</f>
        <v>12</v>
      </c>
      <c r="P498" s="22"/>
      <c r="Q498" s="21">
        <v>0</v>
      </c>
      <c r="R498" s="20">
        <f>$G498*Q498</f>
        <v>0</v>
      </c>
      <c r="S498" s="20">
        <f>$I498*Q498</f>
        <v>0</v>
      </c>
      <c r="T498" s="22"/>
      <c r="U498" s="21">
        <v>0</v>
      </c>
      <c r="V498" s="20">
        <f>$G498*U498</f>
        <v>0</v>
      </c>
      <c r="W498" s="20">
        <f>$I498*U498</f>
        <v>0</v>
      </c>
      <c r="X498" s="19" t="s">
        <v>47</v>
      </c>
      <c r="Y498" s="21">
        <v>1</v>
      </c>
      <c r="Z498" s="20">
        <f>$G498*Y498</f>
        <v>69</v>
      </c>
      <c r="AA498" s="20">
        <f>$I498*Y498</f>
        <v>12</v>
      </c>
      <c r="AB498" s="19"/>
      <c r="AC498" s="21">
        <v>0</v>
      </c>
      <c r="AD498" s="20">
        <f>$G498*AC498</f>
        <v>0</v>
      </c>
      <c r="AE498" s="20">
        <f>$I498*AC498</f>
        <v>0</v>
      </c>
      <c r="AF498" s="19"/>
      <c r="AG498" s="21">
        <v>0</v>
      </c>
      <c r="AH498" s="20">
        <f>$G498*AG498</f>
        <v>0</v>
      </c>
      <c r="AI498" s="20">
        <f>$I498*AG498</f>
        <v>0</v>
      </c>
      <c r="AJ498" s="19">
        <v>0</v>
      </c>
      <c r="AK498" s="18">
        <f>IF(J498&gt;1,0,1)</f>
        <v>1</v>
      </c>
      <c r="AL498" s="17">
        <f>I498/G498</f>
        <v>0.17391304347826086</v>
      </c>
    </row>
    <row r="499" spans="1:38">
      <c r="A499" s="18">
        <v>498</v>
      </c>
      <c r="B499" s="18" t="s">
        <v>75</v>
      </c>
      <c r="C499" s="18" t="s">
        <v>74</v>
      </c>
      <c r="D499" s="18" t="s">
        <v>19</v>
      </c>
      <c r="E499" s="18" t="s">
        <v>19</v>
      </c>
      <c r="F499" s="25">
        <v>0.75963212858858975</v>
      </c>
      <c r="G499" s="24">
        <v>35636</v>
      </c>
      <c r="H499" s="23">
        <v>12.662568281254275</v>
      </c>
      <c r="I499" s="24">
        <v>2952</v>
      </c>
      <c r="J499" s="23">
        <f>I499/$I$521*1000</f>
        <v>9.6188936968875467</v>
      </c>
      <c r="K499" s="19" t="s">
        <v>18</v>
      </c>
      <c r="L499" s="19" t="s">
        <v>73</v>
      </c>
      <c r="M499" s="21">
        <v>1</v>
      </c>
      <c r="N499" s="20">
        <f>$G499*M499</f>
        <v>35636</v>
      </c>
      <c r="O499" s="20">
        <f>$I499*M499</f>
        <v>2952</v>
      </c>
      <c r="P499" s="22"/>
      <c r="Q499" s="21">
        <v>0</v>
      </c>
      <c r="R499" s="20">
        <f>$G499*Q499</f>
        <v>0</v>
      </c>
      <c r="S499" s="20">
        <f>$I499*Q499</f>
        <v>0</v>
      </c>
      <c r="T499" s="22"/>
      <c r="U499" s="21">
        <v>0</v>
      </c>
      <c r="V499" s="20">
        <f>$G499*U499</f>
        <v>0</v>
      </c>
      <c r="W499" s="20">
        <f>$I499*U499</f>
        <v>0</v>
      </c>
      <c r="X499" s="19" t="s">
        <v>47</v>
      </c>
      <c r="Y499" s="21">
        <v>1</v>
      </c>
      <c r="Z499" s="20">
        <f>$G499*Y499</f>
        <v>35636</v>
      </c>
      <c r="AA499" s="20">
        <f>$I499*Y499</f>
        <v>2952</v>
      </c>
      <c r="AB499" s="19"/>
      <c r="AC499" s="21">
        <v>0</v>
      </c>
      <c r="AD499" s="20">
        <f>$G499*AC499</f>
        <v>0</v>
      </c>
      <c r="AE499" s="20">
        <f>$I499*AC499</f>
        <v>0</v>
      </c>
      <c r="AF499" s="19"/>
      <c r="AG499" s="21">
        <v>0</v>
      </c>
      <c r="AH499" s="20">
        <f>$G499*AG499</f>
        <v>0</v>
      </c>
      <c r="AI499" s="20">
        <f>$I499*AG499</f>
        <v>0</v>
      </c>
      <c r="AJ499" s="19">
        <v>0</v>
      </c>
      <c r="AK499" s="18">
        <f>IF(J499&gt;1,0,1)</f>
        <v>0</v>
      </c>
      <c r="AL499" s="17">
        <f>I499/G499</f>
        <v>8.2837579975305872E-2</v>
      </c>
    </row>
    <row r="500" spans="1:38">
      <c r="A500" s="18">
        <v>499</v>
      </c>
      <c r="B500" s="18" t="s">
        <v>72</v>
      </c>
      <c r="C500" s="18" t="s">
        <v>71</v>
      </c>
      <c r="D500" s="18" t="s">
        <v>70</v>
      </c>
      <c r="E500" s="18" t="s">
        <v>19</v>
      </c>
      <c r="F500" s="25">
        <v>1.2145141660030496</v>
      </c>
      <c r="G500" s="24">
        <v>823</v>
      </c>
      <c r="H500" s="23">
        <v>0.29243724591627196</v>
      </c>
      <c r="I500" s="24">
        <v>109</v>
      </c>
      <c r="J500" s="23">
        <f>I500/$I$521*1000</f>
        <v>0.35516917783222979</v>
      </c>
      <c r="K500" s="19" t="s">
        <v>69</v>
      </c>
      <c r="L500" s="19" t="s">
        <v>23</v>
      </c>
      <c r="M500" s="21">
        <v>0.5</v>
      </c>
      <c r="N500" s="20">
        <f>$G500*M500</f>
        <v>411.5</v>
      </c>
      <c r="O500" s="20">
        <f>$I500*M500</f>
        <v>54.5</v>
      </c>
      <c r="P500" s="22" t="s">
        <v>68</v>
      </c>
      <c r="Q500" s="21">
        <v>0.5</v>
      </c>
      <c r="R500" s="20">
        <f>$G500*Q500</f>
        <v>411.5</v>
      </c>
      <c r="S500" s="20">
        <f>$I500*Q500</f>
        <v>54.5</v>
      </c>
      <c r="T500" s="22"/>
      <c r="U500" s="21">
        <v>0</v>
      </c>
      <c r="V500" s="20">
        <f>$G500*U500</f>
        <v>0</v>
      </c>
      <c r="W500" s="20">
        <f>$I500*U500</f>
        <v>0</v>
      </c>
      <c r="X500" s="19" t="s">
        <v>22</v>
      </c>
      <c r="Y500" s="21">
        <v>0.5</v>
      </c>
      <c r="Z500" s="20">
        <f>$G500*Y500</f>
        <v>411.5</v>
      </c>
      <c r="AA500" s="20">
        <f>$I500*Y500</f>
        <v>54.5</v>
      </c>
      <c r="AB500" s="19" t="s">
        <v>47</v>
      </c>
      <c r="AC500" s="21">
        <v>0.5</v>
      </c>
      <c r="AD500" s="20">
        <f>$G500*AC500</f>
        <v>411.5</v>
      </c>
      <c r="AE500" s="20">
        <f>$I500*AC500</f>
        <v>54.5</v>
      </c>
      <c r="AF500" s="19"/>
      <c r="AG500" s="21">
        <v>0</v>
      </c>
      <c r="AH500" s="20">
        <f>$G500*AG500</f>
        <v>0</v>
      </c>
      <c r="AI500" s="20">
        <f>$I500*AG500</f>
        <v>0</v>
      </c>
      <c r="AJ500" s="19">
        <v>0</v>
      </c>
      <c r="AK500" s="18">
        <f>IF(J500&gt;1,0,1)</f>
        <v>1</v>
      </c>
      <c r="AL500" s="17">
        <f>I500/G500</f>
        <v>0.1324422843256379</v>
      </c>
    </row>
    <row r="501" spans="1:38">
      <c r="A501" s="18">
        <v>500</v>
      </c>
      <c r="B501" s="18" t="s">
        <v>67</v>
      </c>
      <c r="C501" s="18" t="s">
        <v>19</v>
      </c>
      <c r="D501" s="18" t="s">
        <v>19</v>
      </c>
      <c r="E501" s="18" t="s">
        <v>19</v>
      </c>
      <c r="F501" s="25">
        <v>0</v>
      </c>
      <c r="G501" s="24">
        <v>20</v>
      </c>
      <c r="H501" s="23">
        <v>7.1066159396420891E-3</v>
      </c>
      <c r="I501" s="24">
        <v>0</v>
      </c>
      <c r="J501" s="23">
        <f>I501/$I$521*1000</f>
        <v>0</v>
      </c>
      <c r="K501" s="19">
        <v>0</v>
      </c>
      <c r="L501" s="19">
        <v>0</v>
      </c>
      <c r="M501" s="21">
        <v>0</v>
      </c>
      <c r="N501" s="20">
        <f>$G501*M501</f>
        <v>0</v>
      </c>
      <c r="O501" s="20">
        <f>$I501*M501</f>
        <v>0</v>
      </c>
      <c r="P501" s="22"/>
      <c r="Q501" s="21">
        <v>0</v>
      </c>
      <c r="R501" s="20">
        <f>$G501*Q501</f>
        <v>0</v>
      </c>
      <c r="S501" s="20">
        <f>$I501*Q501</f>
        <v>0</v>
      </c>
      <c r="T501" s="22"/>
      <c r="U501" s="21">
        <v>0</v>
      </c>
      <c r="V501" s="20">
        <f>$G501*U501</f>
        <v>0</v>
      </c>
      <c r="W501" s="20">
        <f>$I501*U501</f>
        <v>0</v>
      </c>
      <c r="X501" s="19">
        <v>0</v>
      </c>
      <c r="Y501" s="21">
        <v>0</v>
      </c>
      <c r="Z501" s="20">
        <f>$G501*Y501</f>
        <v>0</v>
      </c>
      <c r="AA501" s="20">
        <f>$I501*Y501</f>
        <v>0</v>
      </c>
      <c r="AB501" s="19"/>
      <c r="AC501" s="21">
        <v>0</v>
      </c>
      <c r="AD501" s="20">
        <f>$G501*AC501</f>
        <v>0</v>
      </c>
      <c r="AE501" s="20">
        <f>$I501*AC501</f>
        <v>0</v>
      </c>
      <c r="AF501" s="19"/>
      <c r="AG501" s="21">
        <v>0</v>
      </c>
      <c r="AH501" s="20">
        <f>$G501*AG501</f>
        <v>0</v>
      </c>
      <c r="AI501" s="20">
        <f>$I501*AG501</f>
        <v>0</v>
      </c>
      <c r="AJ501" s="19">
        <v>0</v>
      </c>
      <c r="AK501" s="18">
        <f>IF(J501&gt;1,0,1)</f>
        <v>1</v>
      </c>
      <c r="AL501" s="17">
        <f>I501/G501</f>
        <v>0</v>
      </c>
    </row>
    <row r="502" spans="1:38">
      <c r="A502" s="18">
        <v>501</v>
      </c>
      <c r="B502" s="18" t="s">
        <v>66</v>
      </c>
      <c r="C502" s="18" t="s">
        <v>65</v>
      </c>
      <c r="D502" s="18" t="s">
        <v>64</v>
      </c>
      <c r="E502" s="18" t="s">
        <v>19</v>
      </c>
      <c r="F502" s="25">
        <v>0.60372801705832491</v>
      </c>
      <c r="G502" s="24">
        <v>562</v>
      </c>
      <c r="H502" s="23">
        <v>0.1996959079039427</v>
      </c>
      <c r="I502" s="24">
        <v>37</v>
      </c>
      <c r="J502" s="23">
        <f>I502/$I$521*1000</f>
        <v>0.1205620144935092</v>
      </c>
      <c r="K502" s="19" t="s">
        <v>18</v>
      </c>
      <c r="L502" s="19" t="s">
        <v>36</v>
      </c>
      <c r="M502" s="21">
        <v>0.5</v>
      </c>
      <c r="N502" s="20">
        <f>$G502*M502</f>
        <v>281</v>
      </c>
      <c r="O502" s="20">
        <f>$I502*M502</f>
        <v>18.5</v>
      </c>
      <c r="P502" s="22" t="s">
        <v>23</v>
      </c>
      <c r="Q502" s="21">
        <v>0.5</v>
      </c>
      <c r="R502" s="20">
        <f>$G502*Q502</f>
        <v>281</v>
      </c>
      <c r="S502" s="20">
        <f>$I502*Q502</f>
        <v>18.5</v>
      </c>
      <c r="T502" s="22"/>
      <c r="U502" s="21">
        <v>0</v>
      </c>
      <c r="V502" s="20">
        <f>$G502*U502</f>
        <v>0</v>
      </c>
      <c r="W502" s="20">
        <f>$I502*U502</f>
        <v>0</v>
      </c>
      <c r="X502" s="19" t="s">
        <v>35</v>
      </c>
      <c r="Y502" s="21">
        <v>0.5</v>
      </c>
      <c r="Z502" s="20">
        <f>$G502*Y502</f>
        <v>281</v>
      </c>
      <c r="AA502" s="20">
        <f>$I502*Y502</f>
        <v>18.5</v>
      </c>
      <c r="AB502" s="19" t="s">
        <v>22</v>
      </c>
      <c r="AC502" s="21">
        <v>0.5</v>
      </c>
      <c r="AD502" s="20">
        <f>$G502*AC502</f>
        <v>281</v>
      </c>
      <c r="AE502" s="20">
        <f>$I502*AC502</f>
        <v>18.5</v>
      </c>
      <c r="AF502" s="19"/>
      <c r="AG502" s="21">
        <v>0</v>
      </c>
      <c r="AH502" s="20">
        <f>$G502*AG502</f>
        <v>0</v>
      </c>
      <c r="AI502" s="20">
        <f>$I502*AG502</f>
        <v>0</v>
      </c>
      <c r="AJ502" s="19">
        <v>0</v>
      </c>
      <c r="AK502" s="18">
        <f>IF(J502&gt;1,0,1)</f>
        <v>1</v>
      </c>
      <c r="AL502" s="17">
        <f>I502/G502</f>
        <v>6.5836298932384338E-2</v>
      </c>
    </row>
    <row r="503" spans="1:38">
      <c r="A503" s="18">
        <v>502</v>
      </c>
      <c r="B503" s="18" t="s">
        <v>63</v>
      </c>
      <c r="C503" s="18" t="s">
        <v>62</v>
      </c>
      <c r="D503" s="18" t="s">
        <v>19</v>
      </c>
      <c r="E503" s="18" t="s">
        <v>19</v>
      </c>
      <c r="F503" s="25">
        <v>1.4270798753378564</v>
      </c>
      <c r="G503" s="24">
        <v>2988</v>
      </c>
      <c r="H503" s="23">
        <v>1.0617284213825282</v>
      </c>
      <c r="I503" s="24">
        <v>465</v>
      </c>
      <c r="J503" s="23">
        <f>I503/$I$521*1000</f>
        <v>1.5151712632292373</v>
      </c>
      <c r="K503" s="19" t="s">
        <v>18</v>
      </c>
      <c r="L503" s="19" t="s">
        <v>48</v>
      </c>
      <c r="M503" s="21">
        <v>1</v>
      </c>
      <c r="N503" s="20">
        <f>$G503*M503</f>
        <v>2988</v>
      </c>
      <c r="O503" s="20">
        <f>$I503*M503</f>
        <v>465</v>
      </c>
      <c r="P503" s="22"/>
      <c r="Q503" s="21">
        <v>0</v>
      </c>
      <c r="R503" s="20">
        <f>$G503*Q503</f>
        <v>0</v>
      </c>
      <c r="S503" s="20">
        <f>$I503*Q503</f>
        <v>0</v>
      </c>
      <c r="T503" s="22"/>
      <c r="U503" s="21">
        <v>0</v>
      </c>
      <c r="V503" s="20">
        <f>$G503*U503</f>
        <v>0</v>
      </c>
      <c r="W503" s="20">
        <f>$I503*U503</f>
        <v>0</v>
      </c>
      <c r="X503" s="19" t="s">
        <v>47</v>
      </c>
      <c r="Y503" s="21">
        <v>1</v>
      </c>
      <c r="Z503" s="20">
        <f>$G503*Y503</f>
        <v>2988</v>
      </c>
      <c r="AA503" s="20">
        <f>$I503*Y503</f>
        <v>465</v>
      </c>
      <c r="AB503" s="19"/>
      <c r="AC503" s="21">
        <v>0</v>
      </c>
      <c r="AD503" s="20">
        <f>$G503*AC503</f>
        <v>0</v>
      </c>
      <c r="AE503" s="20">
        <f>$I503*AC503</f>
        <v>0</v>
      </c>
      <c r="AF503" s="19"/>
      <c r="AG503" s="21">
        <v>0</v>
      </c>
      <c r="AH503" s="20">
        <f>$G503*AG503</f>
        <v>0</v>
      </c>
      <c r="AI503" s="20">
        <f>$I503*AG503</f>
        <v>0</v>
      </c>
      <c r="AJ503" s="19">
        <v>0</v>
      </c>
      <c r="AK503" s="18">
        <f>IF(J503&gt;1,0,1)</f>
        <v>0</v>
      </c>
      <c r="AL503" s="17">
        <f>I503/G503</f>
        <v>0.15562248995983935</v>
      </c>
    </row>
    <row r="504" spans="1:38">
      <c r="A504" s="18">
        <v>503</v>
      </c>
      <c r="B504" s="18" t="s">
        <v>61</v>
      </c>
      <c r="C504" s="18" t="s">
        <v>60</v>
      </c>
      <c r="D504" s="18" t="s">
        <v>19</v>
      </c>
      <c r="E504" s="18" t="s">
        <v>19</v>
      </c>
      <c r="F504" s="25">
        <v>1.6854999560816548</v>
      </c>
      <c r="G504" s="24">
        <v>2519</v>
      </c>
      <c r="H504" s="23">
        <v>0.89507827759792113</v>
      </c>
      <c r="I504" s="24">
        <v>463</v>
      </c>
      <c r="J504" s="23">
        <f>I504/$I$521*1000</f>
        <v>1.5086543975809394</v>
      </c>
      <c r="K504" s="19" t="s">
        <v>18</v>
      </c>
      <c r="L504" s="19" t="s">
        <v>48</v>
      </c>
      <c r="M504" s="21">
        <v>1</v>
      </c>
      <c r="N504" s="20">
        <f>$G504*M504</f>
        <v>2519</v>
      </c>
      <c r="O504" s="20">
        <f>$I504*M504</f>
        <v>463</v>
      </c>
      <c r="P504" s="22"/>
      <c r="Q504" s="21">
        <v>0</v>
      </c>
      <c r="R504" s="20">
        <f>$G504*Q504</f>
        <v>0</v>
      </c>
      <c r="S504" s="20">
        <f>$I504*Q504</f>
        <v>0</v>
      </c>
      <c r="T504" s="22"/>
      <c r="U504" s="21">
        <v>0</v>
      </c>
      <c r="V504" s="20">
        <f>$G504*U504</f>
        <v>0</v>
      </c>
      <c r="W504" s="20">
        <f>$I504*U504</f>
        <v>0</v>
      </c>
      <c r="X504" s="19" t="s">
        <v>47</v>
      </c>
      <c r="Y504" s="21">
        <v>1</v>
      </c>
      <c r="Z504" s="20">
        <f>$G504*Y504</f>
        <v>2519</v>
      </c>
      <c r="AA504" s="20">
        <f>$I504*Y504</f>
        <v>463</v>
      </c>
      <c r="AB504" s="19"/>
      <c r="AC504" s="21">
        <v>0</v>
      </c>
      <c r="AD504" s="20">
        <f>$G504*AC504</f>
        <v>0</v>
      </c>
      <c r="AE504" s="20">
        <f>$I504*AC504</f>
        <v>0</v>
      </c>
      <c r="AF504" s="19"/>
      <c r="AG504" s="21">
        <v>0</v>
      </c>
      <c r="AH504" s="20">
        <f>$G504*AG504</f>
        <v>0</v>
      </c>
      <c r="AI504" s="20">
        <f>$I504*AG504</f>
        <v>0</v>
      </c>
      <c r="AJ504" s="19">
        <v>0</v>
      </c>
      <c r="AK504" s="18">
        <f>IF(J504&gt;1,0,1)</f>
        <v>0</v>
      </c>
      <c r="AL504" s="17">
        <f>I504/G504</f>
        <v>0.18380309646685192</v>
      </c>
    </row>
    <row r="505" spans="1:38">
      <c r="A505" s="18">
        <v>504</v>
      </c>
      <c r="B505" s="18" t="s">
        <v>59</v>
      </c>
      <c r="C505" s="18" t="s">
        <v>58</v>
      </c>
      <c r="D505" s="18" t="s">
        <v>57</v>
      </c>
      <c r="E505" s="18" t="s">
        <v>19</v>
      </c>
      <c r="F505" s="25">
        <v>1.4891678831482547</v>
      </c>
      <c r="G505" s="24">
        <v>117</v>
      </c>
      <c r="H505" s="23">
        <v>4.1573703246906221E-2</v>
      </c>
      <c r="I505" s="24">
        <v>19</v>
      </c>
      <c r="J505" s="23">
        <f>I505/$I$521*1000</f>
        <v>6.1910223658829054E-2</v>
      </c>
      <c r="K505" s="19" t="s">
        <v>18</v>
      </c>
      <c r="L505" s="19" t="s">
        <v>36</v>
      </c>
      <c r="M505" s="21">
        <v>0.5</v>
      </c>
      <c r="N505" s="20">
        <f>$G505*M505</f>
        <v>58.5</v>
      </c>
      <c r="O505" s="20">
        <f>$I505*M505</f>
        <v>9.5</v>
      </c>
      <c r="P505" s="22" t="s">
        <v>23</v>
      </c>
      <c r="Q505" s="21">
        <v>0.5</v>
      </c>
      <c r="R505" s="20">
        <f>$G505*Q505</f>
        <v>58.5</v>
      </c>
      <c r="S505" s="20">
        <f>$I505*Q505</f>
        <v>9.5</v>
      </c>
      <c r="T505" s="22"/>
      <c r="U505" s="21">
        <v>0</v>
      </c>
      <c r="V505" s="20">
        <f>$G505*U505</f>
        <v>0</v>
      </c>
      <c r="W505" s="20">
        <f>$I505*U505</f>
        <v>0</v>
      </c>
      <c r="X505" s="19" t="s">
        <v>35</v>
      </c>
      <c r="Y505" s="21">
        <v>0.5</v>
      </c>
      <c r="Z505" s="20">
        <f>$G505*Y505</f>
        <v>58.5</v>
      </c>
      <c r="AA505" s="20">
        <f>$I505*Y505</f>
        <v>9.5</v>
      </c>
      <c r="AB505" s="19" t="s">
        <v>22</v>
      </c>
      <c r="AC505" s="21">
        <v>0.5</v>
      </c>
      <c r="AD505" s="20">
        <f>$G505*AC505</f>
        <v>58.5</v>
      </c>
      <c r="AE505" s="20">
        <f>$I505*AC505</f>
        <v>9.5</v>
      </c>
      <c r="AF505" s="19"/>
      <c r="AG505" s="21">
        <v>0</v>
      </c>
      <c r="AH505" s="20">
        <f>$G505*AG505</f>
        <v>0</v>
      </c>
      <c r="AI505" s="20">
        <f>$I505*AG505</f>
        <v>0</v>
      </c>
      <c r="AJ505" s="19">
        <v>0</v>
      </c>
      <c r="AK505" s="18">
        <f>IF(J505&gt;1,0,1)</f>
        <v>1</v>
      </c>
      <c r="AL505" s="17">
        <f>I505/G505</f>
        <v>0.1623931623931624</v>
      </c>
    </row>
    <row r="506" spans="1:38">
      <c r="A506" s="18">
        <v>505</v>
      </c>
      <c r="B506" s="18" t="s">
        <v>56</v>
      </c>
      <c r="C506" s="18" t="s">
        <v>55</v>
      </c>
      <c r="D506" s="18" t="s">
        <v>54</v>
      </c>
      <c r="E506" s="18" t="s">
        <v>19</v>
      </c>
      <c r="F506" s="25">
        <v>1.7941576441134002</v>
      </c>
      <c r="G506" s="24">
        <v>184</v>
      </c>
      <c r="H506" s="23">
        <v>6.5380866644707228E-2</v>
      </c>
      <c r="I506" s="24">
        <v>36</v>
      </c>
      <c r="J506" s="23">
        <f>I506/$I$521*1000</f>
        <v>0.11730358166936029</v>
      </c>
      <c r="K506" s="19" t="s">
        <v>18</v>
      </c>
      <c r="L506" s="19" t="s">
        <v>36</v>
      </c>
      <c r="M506" s="21">
        <v>0.5</v>
      </c>
      <c r="N506" s="20">
        <f>$G506*M506</f>
        <v>92</v>
      </c>
      <c r="O506" s="20">
        <f>$I506*M506</f>
        <v>18</v>
      </c>
      <c r="P506" s="22" t="s">
        <v>23</v>
      </c>
      <c r="Q506" s="21">
        <v>0.5</v>
      </c>
      <c r="R506" s="20">
        <f>$G506*Q506</f>
        <v>92</v>
      </c>
      <c r="S506" s="20">
        <f>$I506*Q506</f>
        <v>18</v>
      </c>
      <c r="T506" s="22"/>
      <c r="U506" s="21">
        <v>0</v>
      </c>
      <c r="V506" s="20">
        <f>$G506*U506</f>
        <v>0</v>
      </c>
      <c r="W506" s="20">
        <f>$I506*U506</f>
        <v>0</v>
      </c>
      <c r="X506" s="19" t="s">
        <v>35</v>
      </c>
      <c r="Y506" s="21">
        <v>0.5</v>
      </c>
      <c r="Z506" s="20">
        <f>$G506*Y506</f>
        <v>92</v>
      </c>
      <c r="AA506" s="20">
        <f>$I506*Y506</f>
        <v>18</v>
      </c>
      <c r="AB506" s="19" t="s">
        <v>22</v>
      </c>
      <c r="AC506" s="21">
        <v>0.5</v>
      </c>
      <c r="AD506" s="20">
        <f>$G506*AC506</f>
        <v>92</v>
      </c>
      <c r="AE506" s="20">
        <f>$I506*AC506</f>
        <v>18</v>
      </c>
      <c r="AF506" s="19"/>
      <c r="AG506" s="21">
        <v>0</v>
      </c>
      <c r="AH506" s="20">
        <f>$G506*AG506</f>
        <v>0</v>
      </c>
      <c r="AI506" s="20">
        <f>$I506*AG506</f>
        <v>0</v>
      </c>
      <c r="AJ506" s="19">
        <v>0</v>
      </c>
      <c r="AK506" s="18">
        <f>IF(J506&gt;1,0,1)</f>
        <v>1</v>
      </c>
      <c r="AL506" s="17">
        <f>I506/G506</f>
        <v>0.19565217391304349</v>
      </c>
    </row>
    <row r="507" spans="1:38">
      <c r="A507" s="18">
        <v>506</v>
      </c>
      <c r="B507" s="18" t="s">
        <v>53</v>
      </c>
      <c r="C507" s="18" t="s">
        <v>52</v>
      </c>
      <c r="D507" s="18" t="s">
        <v>51</v>
      </c>
      <c r="E507" s="18" t="s">
        <v>19</v>
      </c>
      <c r="F507" s="25">
        <v>2.2989206581954433</v>
      </c>
      <c r="G507" s="24">
        <v>1077</v>
      </c>
      <c r="H507" s="23">
        <v>0.3826912683497265</v>
      </c>
      <c r="I507" s="24">
        <v>270</v>
      </c>
      <c r="J507" s="23">
        <f>I507/$I$521*1000</f>
        <v>0.87977686252020226</v>
      </c>
      <c r="K507" s="19" t="s">
        <v>18</v>
      </c>
      <c r="L507" s="19" t="s">
        <v>36</v>
      </c>
      <c r="M507" s="21">
        <v>0.5</v>
      </c>
      <c r="N507" s="20">
        <f>$G507*M507</f>
        <v>538.5</v>
      </c>
      <c r="O507" s="20">
        <f>$I507*M507</f>
        <v>135</v>
      </c>
      <c r="P507" s="22" t="s">
        <v>23</v>
      </c>
      <c r="Q507" s="21">
        <v>0.5</v>
      </c>
      <c r="R507" s="20">
        <f>$G507*Q507</f>
        <v>538.5</v>
      </c>
      <c r="S507" s="20">
        <f>$I507*Q507</f>
        <v>135</v>
      </c>
      <c r="T507" s="22"/>
      <c r="U507" s="21">
        <v>0</v>
      </c>
      <c r="V507" s="20">
        <f>$G507*U507</f>
        <v>0</v>
      </c>
      <c r="W507" s="20">
        <f>$I507*U507</f>
        <v>0</v>
      </c>
      <c r="X507" s="19" t="s">
        <v>35</v>
      </c>
      <c r="Y507" s="21">
        <v>0.5</v>
      </c>
      <c r="Z507" s="20">
        <f>$G507*Y507</f>
        <v>538.5</v>
      </c>
      <c r="AA507" s="20">
        <f>$I507*Y507</f>
        <v>135</v>
      </c>
      <c r="AB507" s="19" t="s">
        <v>22</v>
      </c>
      <c r="AC507" s="21">
        <v>0.5</v>
      </c>
      <c r="AD507" s="20">
        <f>$G507*AC507</f>
        <v>538.5</v>
      </c>
      <c r="AE507" s="20">
        <f>$I507*AC507</f>
        <v>135</v>
      </c>
      <c r="AF507" s="19"/>
      <c r="AG507" s="21">
        <v>0</v>
      </c>
      <c r="AH507" s="20">
        <f>$G507*AG507</f>
        <v>0</v>
      </c>
      <c r="AI507" s="20">
        <f>$I507*AG507</f>
        <v>0</v>
      </c>
      <c r="AJ507" s="19">
        <v>0</v>
      </c>
      <c r="AK507" s="18">
        <f>IF(J507&gt;1,0,1)</f>
        <v>1</v>
      </c>
      <c r="AL507" s="17">
        <f>I507/G507</f>
        <v>0.25069637883008355</v>
      </c>
    </row>
    <row r="508" spans="1:38">
      <c r="A508" s="18">
        <v>507</v>
      </c>
      <c r="B508" s="18" t="s">
        <v>50</v>
      </c>
      <c r="C508" s="18" t="s">
        <v>49</v>
      </c>
      <c r="D508" s="18" t="s">
        <v>19</v>
      </c>
      <c r="E508" s="18" t="s">
        <v>19</v>
      </c>
      <c r="F508" s="25">
        <v>0.74352478945240019</v>
      </c>
      <c r="G508" s="24">
        <v>37</v>
      </c>
      <c r="H508" s="23">
        <v>1.3147239488337865E-2</v>
      </c>
      <c r="I508" s="24">
        <v>3</v>
      </c>
      <c r="J508" s="23">
        <f>I508/$I$521*1000</f>
        <v>9.7752984724466929E-3</v>
      </c>
      <c r="K508" s="19" t="s">
        <v>18</v>
      </c>
      <c r="L508" s="19" t="s">
        <v>48</v>
      </c>
      <c r="M508" s="21">
        <v>1</v>
      </c>
      <c r="N508" s="20">
        <f>$G508*M508</f>
        <v>37</v>
      </c>
      <c r="O508" s="20">
        <f>$I508*M508</f>
        <v>3</v>
      </c>
      <c r="P508" s="22"/>
      <c r="Q508" s="21">
        <v>0</v>
      </c>
      <c r="R508" s="20">
        <f>$G508*Q508</f>
        <v>0</v>
      </c>
      <c r="S508" s="20">
        <f>$I508*Q508</f>
        <v>0</v>
      </c>
      <c r="T508" s="22"/>
      <c r="U508" s="21">
        <v>0</v>
      </c>
      <c r="V508" s="20">
        <f>$G508*U508</f>
        <v>0</v>
      </c>
      <c r="W508" s="20">
        <f>$I508*U508</f>
        <v>0</v>
      </c>
      <c r="X508" s="19" t="s">
        <v>47</v>
      </c>
      <c r="Y508" s="21">
        <v>1</v>
      </c>
      <c r="Z508" s="20">
        <f>$G508*Y508</f>
        <v>37</v>
      </c>
      <c r="AA508" s="20">
        <f>$I508*Y508</f>
        <v>3</v>
      </c>
      <c r="AB508" s="19"/>
      <c r="AC508" s="21">
        <v>0</v>
      </c>
      <c r="AD508" s="20">
        <f>$G508*AC508</f>
        <v>0</v>
      </c>
      <c r="AE508" s="20">
        <f>$I508*AC508</f>
        <v>0</v>
      </c>
      <c r="AF508" s="19"/>
      <c r="AG508" s="21">
        <v>0</v>
      </c>
      <c r="AH508" s="20">
        <f>$G508*AG508</f>
        <v>0</v>
      </c>
      <c r="AI508" s="20">
        <f>$I508*AG508</f>
        <v>0</v>
      </c>
      <c r="AJ508" s="19">
        <v>0</v>
      </c>
      <c r="AK508" s="18">
        <f>IF(J508&gt;1,0,1)</f>
        <v>1</v>
      </c>
      <c r="AL508" s="17">
        <f>I508/G508</f>
        <v>8.1081081081081086E-2</v>
      </c>
    </row>
    <row r="509" spans="1:38">
      <c r="A509" s="18">
        <v>508</v>
      </c>
      <c r="B509" s="18" t="s">
        <v>46</v>
      </c>
      <c r="C509" s="18" t="s">
        <v>19</v>
      </c>
      <c r="D509" s="18" t="s">
        <v>19</v>
      </c>
      <c r="E509" s="18" t="s">
        <v>19</v>
      </c>
      <c r="F509" s="25">
        <v>0</v>
      </c>
      <c r="G509" s="24">
        <v>638</v>
      </c>
      <c r="H509" s="23">
        <v>0.22670104847458267</v>
      </c>
      <c r="I509" s="24">
        <v>0</v>
      </c>
      <c r="J509" s="23">
        <f>I509/$I$521*1000</f>
        <v>0</v>
      </c>
      <c r="K509" s="19">
        <v>0</v>
      </c>
      <c r="L509" s="19">
        <v>0</v>
      </c>
      <c r="M509" s="21">
        <v>0</v>
      </c>
      <c r="N509" s="20">
        <f>$G509*M509</f>
        <v>0</v>
      </c>
      <c r="O509" s="20">
        <f>$I509*M509</f>
        <v>0</v>
      </c>
      <c r="P509" s="22"/>
      <c r="Q509" s="21">
        <v>0</v>
      </c>
      <c r="R509" s="20">
        <f>$G509*Q509</f>
        <v>0</v>
      </c>
      <c r="S509" s="20">
        <f>$I509*Q509</f>
        <v>0</v>
      </c>
      <c r="T509" s="22"/>
      <c r="U509" s="21">
        <v>0</v>
      </c>
      <c r="V509" s="20">
        <f>$G509*U509</f>
        <v>0</v>
      </c>
      <c r="W509" s="20">
        <f>$I509*U509</f>
        <v>0</v>
      </c>
      <c r="X509" s="19">
        <v>0</v>
      </c>
      <c r="Y509" s="21">
        <v>0</v>
      </c>
      <c r="Z509" s="20">
        <f>$G509*Y509</f>
        <v>0</v>
      </c>
      <c r="AA509" s="20">
        <f>$I509*Y509</f>
        <v>0</v>
      </c>
      <c r="AB509" s="19"/>
      <c r="AC509" s="21">
        <v>0</v>
      </c>
      <c r="AD509" s="20">
        <f>$G509*AC509</f>
        <v>0</v>
      </c>
      <c r="AE509" s="20">
        <f>$I509*AC509</f>
        <v>0</v>
      </c>
      <c r="AF509" s="19"/>
      <c r="AG509" s="21">
        <v>0</v>
      </c>
      <c r="AH509" s="20">
        <f>$G509*AG509</f>
        <v>0</v>
      </c>
      <c r="AI509" s="20">
        <f>$I509*AG509</f>
        <v>0</v>
      </c>
      <c r="AJ509" s="19">
        <v>0</v>
      </c>
      <c r="AK509" s="18">
        <f>IF(J509&gt;1,0,1)</f>
        <v>1</v>
      </c>
      <c r="AL509" s="17">
        <f>I509/G509</f>
        <v>0</v>
      </c>
    </row>
    <row r="510" spans="1:38">
      <c r="A510" s="18">
        <v>509</v>
      </c>
      <c r="B510" s="18" t="s">
        <v>45</v>
      </c>
      <c r="C510" s="18" t="s">
        <v>19</v>
      </c>
      <c r="D510" s="18" t="s">
        <v>19</v>
      </c>
      <c r="E510" s="18" t="s">
        <v>19</v>
      </c>
      <c r="F510" s="25">
        <v>0</v>
      </c>
      <c r="G510" s="24">
        <v>55</v>
      </c>
      <c r="H510" s="23">
        <v>1.9543193834015746E-2</v>
      </c>
      <c r="I510" s="24">
        <v>0</v>
      </c>
      <c r="J510" s="23">
        <f>I510/$I$521*1000</f>
        <v>0</v>
      </c>
      <c r="K510" s="19">
        <v>0</v>
      </c>
      <c r="L510" s="19">
        <v>0</v>
      </c>
      <c r="M510" s="21">
        <v>0</v>
      </c>
      <c r="N510" s="20">
        <f>$G510*M510</f>
        <v>0</v>
      </c>
      <c r="O510" s="20">
        <f>$I510*M510</f>
        <v>0</v>
      </c>
      <c r="P510" s="22"/>
      <c r="Q510" s="21">
        <v>0</v>
      </c>
      <c r="R510" s="20">
        <f>$G510*Q510</f>
        <v>0</v>
      </c>
      <c r="S510" s="20">
        <f>$I510*Q510</f>
        <v>0</v>
      </c>
      <c r="T510" s="22"/>
      <c r="U510" s="21">
        <v>0</v>
      </c>
      <c r="V510" s="20">
        <f>$G510*U510</f>
        <v>0</v>
      </c>
      <c r="W510" s="20">
        <f>$I510*U510</f>
        <v>0</v>
      </c>
      <c r="X510" s="19">
        <v>0</v>
      </c>
      <c r="Y510" s="21">
        <v>0</v>
      </c>
      <c r="Z510" s="20">
        <f>$G510*Y510</f>
        <v>0</v>
      </c>
      <c r="AA510" s="20">
        <f>$I510*Y510</f>
        <v>0</v>
      </c>
      <c r="AB510" s="19"/>
      <c r="AC510" s="21">
        <v>0</v>
      </c>
      <c r="AD510" s="20">
        <f>$G510*AC510</f>
        <v>0</v>
      </c>
      <c r="AE510" s="20">
        <f>$I510*AC510</f>
        <v>0</v>
      </c>
      <c r="AF510" s="19"/>
      <c r="AG510" s="21">
        <v>0</v>
      </c>
      <c r="AH510" s="20">
        <f>$G510*AG510</f>
        <v>0</v>
      </c>
      <c r="AI510" s="20">
        <f>$I510*AG510</f>
        <v>0</v>
      </c>
      <c r="AJ510" s="19">
        <v>0</v>
      </c>
      <c r="AK510" s="18">
        <f>IF(J510&gt;1,0,1)</f>
        <v>1</v>
      </c>
      <c r="AL510" s="17">
        <f>I510/G510</f>
        <v>0</v>
      </c>
    </row>
    <row r="511" spans="1:38">
      <c r="A511" s="18">
        <v>510</v>
      </c>
      <c r="B511" s="18" t="s">
        <v>44</v>
      </c>
      <c r="C511" s="18" t="s">
        <v>43</v>
      </c>
      <c r="D511" s="18" t="s">
        <v>19</v>
      </c>
      <c r="E511" s="18" t="s">
        <v>19</v>
      </c>
      <c r="F511" s="25">
        <v>6.8776043024347011</v>
      </c>
      <c r="G511" s="24">
        <v>72</v>
      </c>
      <c r="H511" s="23">
        <v>2.558381738271152E-2</v>
      </c>
      <c r="I511" s="24">
        <v>54</v>
      </c>
      <c r="J511" s="23">
        <f>I511/$I$521*1000</f>
        <v>0.17595537250404047</v>
      </c>
      <c r="K511" s="19" t="s">
        <v>18</v>
      </c>
      <c r="L511" s="19" t="s">
        <v>36</v>
      </c>
      <c r="M511" s="21">
        <v>1</v>
      </c>
      <c r="N511" s="20">
        <f>$G511*M511</f>
        <v>72</v>
      </c>
      <c r="O511" s="20">
        <f>$I511*M511</f>
        <v>54</v>
      </c>
      <c r="P511" s="22"/>
      <c r="Q511" s="21">
        <v>0</v>
      </c>
      <c r="R511" s="20">
        <f>$G511*Q511</f>
        <v>0</v>
      </c>
      <c r="S511" s="20">
        <f>$I511*Q511</f>
        <v>0</v>
      </c>
      <c r="T511" s="22"/>
      <c r="U511" s="21">
        <v>0</v>
      </c>
      <c r="V511" s="20">
        <f>$G511*U511</f>
        <v>0</v>
      </c>
      <c r="W511" s="20">
        <f>$I511*U511</f>
        <v>0</v>
      </c>
      <c r="X511" s="19" t="s">
        <v>35</v>
      </c>
      <c r="Y511" s="21">
        <v>1</v>
      </c>
      <c r="Z511" s="20">
        <f>$G511*Y511</f>
        <v>72</v>
      </c>
      <c r="AA511" s="20">
        <f>$I511*Y511</f>
        <v>54</v>
      </c>
      <c r="AB511" s="19"/>
      <c r="AC511" s="21">
        <v>0</v>
      </c>
      <c r="AD511" s="20">
        <f>$G511*AC511</f>
        <v>0</v>
      </c>
      <c r="AE511" s="20">
        <f>$I511*AC511</f>
        <v>0</v>
      </c>
      <c r="AF511" s="19"/>
      <c r="AG511" s="21">
        <v>0</v>
      </c>
      <c r="AH511" s="20">
        <f>$G511*AG511</f>
        <v>0</v>
      </c>
      <c r="AI511" s="20">
        <f>$I511*AG511</f>
        <v>0</v>
      </c>
      <c r="AJ511" s="19">
        <v>0</v>
      </c>
      <c r="AK511" s="18">
        <f>IF(J511&gt;1,0,1)</f>
        <v>1</v>
      </c>
      <c r="AL511" s="17">
        <f>I511/G511</f>
        <v>0.75</v>
      </c>
    </row>
    <row r="512" spans="1:38">
      <c r="A512" s="18">
        <v>511</v>
      </c>
      <c r="B512" s="18" t="s">
        <v>42</v>
      </c>
      <c r="C512" s="18" t="s">
        <v>41</v>
      </c>
      <c r="D512" s="18" t="s">
        <v>40</v>
      </c>
      <c r="E512" s="18" t="s">
        <v>19</v>
      </c>
      <c r="F512" s="25">
        <v>0.73628115615932688</v>
      </c>
      <c r="G512" s="24">
        <v>9067</v>
      </c>
      <c r="H512" s="23">
        <v>3.2217843362367411</v>
      </c>
      <c r="I512" s="24">
        <v>728</v>
      </c>
      <c r="J512" s="23">
        <f>I512/$I$521*1000</f>
        <v>2.3721390959803972</v>
      </c>
      <c r="K512" s="19" t="s">
        <v>18</v>
      </c>
      <c r="L512" s="19" t="s">
        <v>23</v>
      </c>
      <c r="M512" s="21">
        <v>0.6</v>
      </c>
      <c r="N512" s="20">
        <f>$G512*M512</f>
        <v>5440.2</v>
      </c>
      <c r="O512" s="20">
        <f>$I512*M512</f>
        <v>436.8</v>
      </c>
      <c r="P512" s="22" t="s">
        <v>36</v>
      </c>
      <c r="Q512" s="21">
        <v>0.4</v>
      </c>
      <c r="R512" s="20">
        <f>$G512*Q512</f>
        <v>3626.8</v>
      </c>
      <c r="S512" s="20">
        <f>$I512*Q512</f>
        <v>291.2</v>
      </c>
      <c r="T512" s="22"/>
      <c r="U512" s="21">
        <v>0</v>
      </c>
      <c r="V512" s="20">
        <f>$G512*U512</f>
        <v>0</v>
      </c>
      <c r="W512" s="20">
        <f>$I512*U512</f>
        <v>0</v>
      </c>
      <c r="X512" s="19" t="s">
        <v>22</v>
      </c>
      <c r="Y512" s="21">
        <v>0.6</v>
      </c>
      <c r="Z512" s="20">
        <f>$G512*Y512</f>
        <v>5440.2</v>
      </c>
      <c r="AA512" s="20">
        <f>$I512*Y512</f>
        <v>436.8</v>
      </c>
      <c r="AB512" s="19" t="s">
        <v>35</v>
      </c>
      <c r="AC512" s="21">
        <v>0.4</v>
      </c>
      <c r="AD512" s="20">
        <f>$G512*AC512</f>
        <v>3626.8</v>
      </c>
      <c r="AE512" s="20">
        <f>$I512*AC512</f>
        <v>291.2</v>
      </c>
      <c r="AF512" s="19"/>
      <c r="AG512" s="21">
        <v>0</v>
      </c>
      <c r="AH512" s="20">
        <f>$G512*AG512</f>
        <v>0</v>
      </c>
      <c r="AI512" s="20">
        <f>$I512*AG512</f>
        <v>0</v>
      </c>
      <c r="AJ512" s="19">
        <v>0</v>
      </c>
      <c r="AK512" s="18">
        <f>IF(J512&gt;1,0,1)</f>
        <v>0</v>
      </c>
      <c r="AL512" s="17">
        <f>I512/G512</f>
        <v>8.0291165765964484E-2</v>
      </c>
    </row>
    <row r="513" spans="1:38">
      <c r="A513" s="18">
        <v>512</v>
      </c>
      <c r="B513" s="18" t="s">
        <v>39</v>
      </c>
      <c r="C513" s="18" t="s">
        <v>38</v>
      </c>
      <c r="D513" s="18" t="s">
        <v>37</v>
      </c>
      <c r="E513" s="18" t="s">
        <v>19</v>
      </c>
      <c r="F513" s="25">
        <v>1.4355462187521431</v>
      </c>
      <c r="G513" s="24">
        <v>5072</v>
      </c>
      <c r="H513" s="23">
        <v>1.8022378022932339</v>
      </c>
      <c r="I513" s="24">
        <v>794</v>
      </c>
      <c r="J513" s="23">
        <f>I513/$I$521*1000</f>
        <v>2.5871956623742247</v>
      </c>
      <c r="K513" s="19" t="s">
        <v>18</v>
      </c>
      <c r="L513" s="19" t="s">
        <v>36</v>
      </c>
      <c r="M513" s="21">
        <v>0.5</v>
      </c>
      <c r="N513" s="20">
        <f>$G513*M513</f>
        <v>2536</v>
      </c>
      <c r="O513" s="20">
        <f>$I513*M513</f>
        <v>397</v>
      </c>
      <c r="P513" s="22" t="s">
        <v>23</v>
      </c>
      <c r="Q513" s="21">
        <v>0.5</v>
      </c>
      <c r="R513" s="20">
        <f>$G513*Q513</f>
        <v>2536</v>
      </c>
      <c r="S513" s="20">
        <f>$I513*Q513</f>
        <v>397</v>
      </c>
      <c r="T513" s="22"/>
      <c r="U513" s="21">
        <v>0</v>
      </c>
      <c r="V513" s="20">
        <f>$G513*U513</f>
        <v>0</v>
      </c>
      <c r="W513" s="20">
        <f>$I513*U513</f>
        <v>0</v>
      </c>
      <c r="X513" s="19" t="s">
        <v>35</v>
      </c>
      <c r="Y513" s="21">
        <v>0.5</v>
      </c>
      <c r="Z513" s="20">
        <f>$G513*Y513</f>
        <v>2536</v>
      </c>
      <c r="AA513" s="20">
        <f>$I513*Y513</f>
        <v>397</v>
      </c>
      <c r="AB513" s="19" t="s">
        <v>22</v>
      </c>
      <c r="AC513" s="21">
        <v>0.5</v>
      </c>
      <c r="AD513" s="20">
        <f>$G513*AC513</f>
        <v>2536</v>
      </c>
      <c r="AE513" s="20">
        <f>$I513*AC513</f>
        <v>397</v>
      </c>
      <c r="AF513" s="19"/>
      <c r="AG513" s="21">
        <v>0</v>
      </c>
      <c r="AH513" s="20">
        <f>$G513*AG513</f>
        <v>0</v>
      </c>
      <c r="AI513" s="20">
        <f>$I513*AG513</f>
        <v>0</v>
      </c>
      <c r="AJ513" s="19">
        <v>0</v>
      </c>
      <c r="AK513" s="18">
        <f>IF(J513&gt;1,0,1)</f>
        <v>0</v>
      </c>
      <c r="AL513" s="17">
        <f>I513/G513</f>
        <v>0.15654574132492113</v>
      </c>
    </row>
    <row r="514" spans="1:38">
      <c r="A514" s="18">
        <v>513</v>
      </c>
      <c r="B514" s="18" t="s">
        <v>34</v>
      </c>
      <c r="C514" s="18" t="s">
        <v>33</v>
      </c>
      <c r="D514" s="18" t="s">
        <v>19</v>
      </c>
      <c r="E514" s="18" t="s">
        <v>19</v>
      </c>
      <c r="F514" s="25">
        <v>0.46187741027331691</v>
      </c>
      <c r="G514" s="24">
        <v>3673</v>
      </c>
      <c r="H514" s="23">
        <v>1.3051300173152698</v>
      </c>
      <c r="I514" s="24">
        <v>185</v>
      </c>
      <c r="J514" s="23">
        <f>I514/$I$521*1000</f>
        <v>0.60281007246754603</v>
      </c>
      <c r="K514" s="19" t="s">
        <v>18</v>
      </c>
      <c r="L514" s="19" t="s">
        <v>23</v>
      </c>
      <c r="M514" s="21">
        <v>1</v>
      </c>
      <c r="N514" s="20">
        <f>$G514*M514</f>
        <v>3673</v>
      </c>
      <c r="O514" s="20">
        <f>$I514*M514</f>
        <v>185</v>
      </c>
      <c r="P514" s="22"/>
      <c r="Q514" s="21">
        <v>0</v>
      </c>
      <c r="R514" s="20">
        <f>$G514*Q514</f>
        <v>0</v>
      </c>
      <c r="S514" s="20">
        <f>$I514*Q514</f>
        <v>0</v>
      </c>
      <c r="T514" s="22"/>
      <c r="U514" s="21">
        <v>0</v>
      </c>
      <c r="V514" s="20">
        <f>$G514*U514</f>
        <v>0</v>
      </c>
      <c r="W514" s="20">
        <f>$I514*U514</f>
        <v>0</v>
      </c>
      <c r="X514" s="19" t="s">
        <v>22</v>
      </c>
      <c r="Y514" s="21">
        <v>1</v>
      </c>
      <c r="Z514" s="20">
        <f>$G514*Y514</f>
        <v>3673</v>
      </c>
      <c r="AA514" s="20">
        <f>$I514*Y514</f>
        <v>185</v>
      </c>
      <c r="AB514" s="19"/>
      <c r="AC514" s="21">
        <v>0</v>
      </c>
      <c r="AD514" s="20">
        <f>$G514*AC514</f>
        <v>0</v>
      </c>
      <c r="AE514" s="20">
        <f>$I514*AC514</f>
        <v>0</v>
      </c>
      <c r="AF514" s="19"/>
      <c r="AG514" s="21">
        <v>0</v>
      </c>
      <c r="AH514" s="20">
        <f>$G514*AG514</f>
        <v>0</v>
      </c>
      <c r="AI514" s="20">
        <f>$I514*AG514</f>
        <v>0</v>
      </c>
      <c r="AJ514" s="19">
        <v>0</v>
      </c>
      <c r="AK514" s="18">
        <f>IF(J514&gt;1,0,1)</f>
        <v>1</v>
      </c>
      <c r="AL514" s="17">
        <f>I514/G514</f>
        <v>5.0367546964334334E-2</v>
      </c>
    </row>
    <row r="515" spans="1:38">
      <c r="A515" s="18">
        <v>514</v>
      </c>
      <c r="B515" s="18" t="s">
        <v>32</v>
      </c>
      <c r="C515" s="18" t="s">
        <v>31</v>
      </c>
      <c r="D515" s="18" t="s">
        <v>19</v>
      </c>
      <c r="E515" s="18" t="s">
        <v>19</v>
      </c>
      <c r="F515" s="25">
        <v>0.65162486930905861</v>
      </c>
      <c r="G515" s="24">
        <v>2322</v>
      </c>
      <c r="H515" s="23">
        <v>0.82507811059244662</v>
      </c>
      <c r="I515" s="24">
        <v>165</v>
      </c>
      <c r="J515" s="23">
        <f>I515/$I$521*1000</f>
        <v>0.53764141598456805</v>
      </c>
      <c r="K515" s="19" t="s">
        <v>18</v>
      </c>
      <c r="L515" s="19" t="s">
        <v>23</v>
      </c>
      <c r="M515" s="21">
        <v>1</v>
      </c>
      <c r="N515" s="20">
        <f>$G515*M515</f>
        <v>2322</v>
      </c>
      <c r="O515" s="20">
        <f>$I515*M515</f>
        <v>165</v>
      </c>
      <c r="P515" s="22"/>
      <c r="Q515" s="21">
        <v>0</v>
      </c>
      <c r="R515" s="20">
        <f>$G515*Q515</f>
        <v>0</v>
      </c>
      <c r="S515" s="20">
        <f>$I515*Q515</f>
        <v>0</v>
      </c>
      <c r="T515" s="22"/>
      <c r="U515" s="21">
        <v>0</v>
      </c>
      <c r="V515" s="20">
        <f>$G515*U515</f>
        <v>0</v>
      </c>
      <c r="W515" s="20">
        <f>$I515*U515</f>
        <v>0</v>
      </c>
      <c r="X515" s="19" t="s">
        <v>22</v>
      </c>
      <c r="Y515" s="21">
        <v>1</v>
      </c>
      <c r="Z515" s="20">
        <f>$G515*Y515</f>
        <v>2322</v>
      </c>
      <c r="AA515" s="20">
        <f>$I515*Y515</f>
        <v>165</v>
      </c>
      <c r="AB515" s="19"/>
      <c r="AC515" s="21">
        <v>0</v>
      </c>
      <c r="AD515" s="20">
        <f>$G515*AC515</f>
        <v>0</v>
      </c>
      <c r="AE515" s="20">
        <f>$I515*AC515</f>
        <v>0</v>
      </c>
      <c r="AF515" s="19"/>
      <c r="AG515" s="21">
        <v>0</v>
      </c>
      <c r="AH515" s="20">
        <f>$G515*AG515</f>
        <v>0</v>
      </c>
      <c r="AI515" s="20">
        <f>$I515*AG515</f>
        <v>0</v>
      </c>
      <c r="AJ515" s="19">
        <v>0</v>
      </c>
      <c r="AK515" s="18">
        <f>IF(J515&gt;1,0,1)</f>
        <v>1</v>
      </c>
      <c r="AL515" s="17">
        <f>I515/G515</f>
        <v>7.10594315245478E-2</v>
      </c>
    </row>
    <row r="516" spans="1:38">
      <c r="A516" s="18">
        <v>515</v>
      </c>
      <c r="B516" s="18" t="s">
        <v>30</v>
      </c>
      <c r="C516" s="18" t="s">
        <v>29</v>
      </c>
      <c r="D516" s="18" t="s">
        <v>19</v>
      </c>
      <c r="E516" s="18" t="s">
        <v>19</v>
      </c>
      <c r="F516" s="25">
        <v>0.82303603364590949</v>
      </c>
      <c r="G516" s="24">
        <v>1571</v>
      </c>
      <c r="H516" s="23">
        <v>0.55822468205888609</v>
      </c>
      <c r="I516" s="24">
        <v>141</v>
      </c>
      <c r="J516" s="23">
        <f>I516/$I$521*1000</f>
        <v>0.45943902820499449</v>
      </c>
      <c r="K516" s="19" t="s">
        <v>18</v>
      </c>
      <c r="L516" s="19" t="s">
        <v>23</v>
      </c>
      <c r="M516" s="21">
        <v>1</v>
      </c>
      <c r="N516" s="20">
        <f>$G516*M516</f>
        <v>1571</v>
      </c>
      <c r="O516" s="20">
        <f>$I516*M516</f>
        <v>141</v>
      </c>
      <c r="P516" s="22"/>
      <c r="Q516" s="21">
        <v>0</v>
      </c>
      <c r="R516" s="20">
        <f>$G516*Q516</f>
        <v>0</v>
      </c>
      <c r="S516" s="20">
        <f>$I516*Q516</f>
        <v>0</v>
      </c>
      <c r="T516" s="22"/>
      <c r="U516" s="21">
        <v>0</v>
      </c>
      <c r="V516" s="20">
        <f>$G516*U516</f>
        <v>0</v>
      </c>
      <c r="W516" s="20">
        <f>$I516*U516</f>
        <v>0</v>
      </c>
      <c r="X516" s="19" t="s">
        <v>22</v>
      </c>
      <c r="Y516" s="21">
        <v>1</v>
      </c>
      <c r="Z516" s="20">
        <f>$G516*Y516</f>
        <v>1571</v>
      </c>
      <c r="AA516" s="20">
        <f>$I516*Y516</f>
        <v>141</v>
      </c>
      <c r="AB516" s="19"/>
      <c r="AC516" s="21">
        <v>0</v>
      </c>
      <c r="AD516" s="20">
        <f>$G516*AC516</f>
        <v>0</v>
      </c>
      <c r="AE516" s="20">
        <f>$I516*AC516</f>
        <v>0</v>
      </c>
      <c r="AF516" s="19"/>
      <c r="AG516" s="21">
        <v>0</v>
      </c>
      <c r="AH516" s="20">
        <f>$G516*AG516</f>
        <v>0</v>
      </c>
      <c r="AI516" s="20">
        <f>$I516*AG516</f>
        <v>0</v>
      </c>
      <c r="AJ516" s="19">
        <v>0</v>
      </c>
      <c r="AK516" s="18">
        <f>IF(J516&gt;1,0,1)</f>
        <v>1</v>
      </c>
      <c r="AL516" s="17">
        <f>I516/G516</f>
        <v>8.9751750477402928E-2</v>
      </c>
    </row>
    <row r="517" spans="1:38">
      <c r="A517" s="18">
        <v>516</v>
      </c>
      <c r="B517" s="18" t="s">
        <v>28</v>
      </c>
      <c r="C517" s="18" t="s">
        <v>19</v>
      </c>
      <c r="D517" s="18" t="s">
        <v>19</v>
      </c>
      <c r="E517" s="18" t="s">
        <v>19</v>
      </c>
      <c r="F517" s="25">
        <v>0</v>
      </c>
      <c r="G517" s="24">
        <v>3</v>
      </c>
      <c r="H517" s="23">
        <v>1.0659923909463135E-3</v>
      </c>
      <c r="I517" s="24">
        <v>0</v>
      </c>
      <c r="J517" s="23">
        <f>I517/$I$521*1000</f>
        <v>0</v>
      </c>
      <c r="K517" s="19">
        <v>0</v>
      </c>
      <c r="L517" s="19">
        <v>0</v>
      </c>
      <c r="M517" s="21">
        <v>0</v>
      </c>
      <c r="N517" s="20">
        <f>$G517*M517</f>
        <v>0</v>
      </c>
      <c r="O517" s="20">
        <f>$I517*M517</f>
        <v>0</v>
      </c>
      <c r="P517" s="22"/>
      <c r="Q517" s="21">
        <v>0</v>
      </c>
      <c r="R517" s="20">
        <f>$G517*Q517</f>
        <v>0</v>
      </c>
      <c r="S517" s="20">
        <f>$I517*Q517</f>
        <v>0</v>
      </c>
      <c r="T517" s="22"/>
      <c r="U517" s="21">
        <v>0</v>
      </c>
      <c r="V517" s="20">
        <f>$G517*U517</f>
        <v>0</v>
      </c>
      <c r="W517" s="20">
        <f>$I517*U517</f>
        <v>0</v>
      </c>
      <c r="X517" s="19">
        <v>0</v>
      </c>
      <c r="Y517" s="21">
        <v>0</v>
      </c>
      <c r="Z517" s="20">
        <f>$G517*Y517</f>
        <v>0</v>
      </c>
      <c r="AA517" s="20">
        <f>$I517*Y517</f>
        <v>0</v>
      </c>
      <c r="AB517" s="19"/>
      <c r="AC517" s="21">
        <v>0</v>
      </c>
      <c r="AD517" s="20">
        <f>$G517*AC517</f>
        <v>0</v>
      </c>
      <c r="AE517" s="20">
        <f>$I517*AC517</f>
        <v>0</v>
      </c>
      <c r="AF517" s="19"/>
      <c r="AG517" s="21">
        <v>0</v>
      </c>
      <c r="AH517" s="20">
        <f>$G517*AG517</f>
        <v>0</v>
      </c>
      <c r="AI517" s="20">
        <f>$I517*AG517</f>
        <v>0</v>
      </c>
      <c r="AJ517" s="19">
        <v>0</v>
      </c>
      <c r="AK517" s="18">
        <f>IF(J517&gt;1,0,1)</f>
        <v>1</v>
      </c>
      <c r="AL517" s="17">
        <f>I517/G517</f>
        <v>0</v>
      </c>
    </row>
    <row r="518" spans="1:38">
      <c r="A518" s="18">
        <v>517</v>
      </c>
      <c r="B518" s="18" t="s">
        <v>27</v>
      </c>
      <c r="C518" s="18" t="s">
        <v>26</v>
      </c>
      <c r="D518" s="18" t="s">
        <v>19</v>
      </c>
      <c r="E518" s="18" t="s">
        <v>19</v>
      </c>
      <c r="F518" s="25">
        <v>0.79477418222514362</v>
      </c>
      <c r="G518" s="24">
        <v>2123</v>
      </c>
      <c r="H518" s="23">
        <v>0.75436728199300784</v>
      </c>
      <c r="I518" s="24">
        <v>184</v>
      </c>
      <c r="J518" s="23">
        <f>I518/$I$521*1000</f>
        <v>0.59955163964339708</v>
      </c>
      <c r="K518" s="19" t="s">
        <v>18</v>
      </c>
      <c r="L518" s="19" t="s">
        <v>23</v>
      </c>
      <c r="M518" s="21">
        <v>1</v>
      </c>
      <c r="N518" s="20">
        <f>$G518*M518</f>
        <v>2123</v>
      </c>
      <c r="O518" s="20">
        <f>$I518*M518</f>
        <v>184</v>
      </c>
      <c r="P518" s="22"/>
      <c r="Q518" s="21">
        <v>0</v>
      </c>
      <c r="R518" s="20">
        <f>$G518*Q518</f>
        <v>0</v>
      </c>
      <c r="S518" s="20">
        <f>$I518*Q518</f>
        <v>0</v>
      </c>
      <c r="T518" s="22"/>
      <c r="U518" s="21">
        <v>0</v>
      </c>
      <c r="V518" s="20">
        <f>$G518*U518</f>
        <v>0</v>
      </c>
      <c r="W518" s="20">
        <f>$I518*U518</f>
        <v>0</v>
      </c>
      <c r="X518" s="19" t="s">
        <v>22</v>
      </c>
      <c r="Y518" s="21">
        <v>1</v>
      </c>
      <c r="Z518" s="20">
        <f>$G518*Y518</f>
        <v>2123</v>
      </c>
      <c r="AA518" s="20">
        <f>$I518*Y518</f>
        <v>184</v>
      </c>
      <c r="AB518" s="19"/>
      <c r="AC518" s="21">
        <v>0</v>
      </c>
      <c r="AD518" s="20">
        <f>$G518*AC518</f>
        <v>0</v>
      </c>
      <c r="AE518" s="20">
        <f>$I518*AC518</f>
        <v>0</v>
      </c>
      <c r="AF518" s="19"/>
      <c r="AG518" s="21">
        <v>0</v>
      </c>
      <c r="AH518" s="20">
        <f>$G518*AG518</f>
        <v>0</v>
      </c>
      <c r="AI518" s="20">
        <f>$I518*AG518</f>
        <v>0</v>
      </c>
      <c r="AJ518" s="19">
        <v>0</v>
      </c>
      <c r="AK518" s="18">
        <f>IF(J518&gt;1,0,1)</f>
        <v>1</v>
      </c>
      <c r="AL518" s="17">
        <f>I518/G518</f>
        <v>8.6669806877060759E-2</v>
      </c>
    </row>
    <row r="519" spans="1:38">
      <c r="A519" s="18">
        <v>518</v>
      </c>
      <c r="B519" s="18" t="s">
        <v>25</v>
      </c>
      <c r="C519" s="18" t="s">
        <v>24</v>
      </c>
      <c r="D519" s="18" t="s">
        <v>19</v>
      </c>
      <c r="E519" s="18" t="s">
        <v>19</v>
      </c>
      <c r="F519" s="25">
        <v>1.0830250453259243</v>
      </c>
      <c r="G519" s="24">
        <v>1160</v>
      </c>
      <c r="H519" s="23">
        <v>0.41218372449924118</v>
      </c>
      <c r="I519" s="24">
        <v>137</v>
      </c>
      <c r="J519" s="23">
        <f>I519/$I$521*1000</f>
        <v>0.44640529690839892</v>
      </c>
      <c r="K519" s="19" t="s">
        <v>18</v>
      </c>
      <c r="L519" s="19" t="s">
        <v>23</v>
      </c>
      <c r="M519" s="21">
        <v>1</v>
      </c>
      <c r="N519" s="20">
        <f>$G519*M519</f>
        <v>1160</v>
      </c>
      <c r="O519" s="20">
        <f>$I519*M519</f>
        <v>137</v>
      </c>
      <c r="P519" s="22"/>
      <c r="Q519" s="21">
        <v>0</v>
      </c>
      <c r="R519" s="20">
        <f>$G519*Q519</f>
        <v>0</v>
      </c>
      <c r="S519" s="20">
        <f>$I519*Q519</f>
        <v>0</v>
      </c>
      <c r="T519" s="22"/>
      <c r="U519" s="21">
        <v>0</v>
      </c>
      <c r="V519" s="20">
        <f>$G519*U519</f>
        <v>0</v>
      </c>
      <c r="W519" s="20">
        <f>$I519*U519</f>
        <v>0</v>
      </c>
      <c r="X519" s="19" t="s">
        <v>22</v>
      </c>
      <c r="Y519" s="21">
        <v>1</v>
      </c>
      <c r="Z519" s="20">
        <f>$G519*Y519</f>
        <v>1160</v>
      </c>
      <c r="AA519" s="20">
        <f>$I519*Y519</f>
        <v>137</v>
      </c>
      <c r="AB519" s="19"/>
      <c r="AC519" s="21">
        <v>0</v>
      </c>
      <c r="AD519" s="20">
        <f>$G519*AC519</f>
        <v>0</v>
      </c>
      <c r="AE519" s="20">
        <f>$I519*AC519</f>
        <v>0</v>
      </c>
      <c r="AF519" s="19"/>
      <c r="AG519" s="21">
        <v>0</v>
      </c>
      <c r="AH519" s="20">
        <f>$G519*AG519</f>
        <v>0</v>
      </c>
      <c r="AI519" s="20">
        <f>$I519*AG519</f>
        <v>0</v>
      </c>
      <c r="AJ519" s="19">
        <v>0</v>
      </c>
      <c r="AK519" s="18">
        <f>IF(J519&gt;1,0,1)</f>
        <v>1</v>
      </c>
      <c r="AL519" s="17">
        <f>I519/G519</f>
        <v>0.11810344827586207</v>
      </c>
    </row>
    <row r="520" spans="1:38">
      <c r="A520" s="18">
        <v>519</v>
      </c>
      <c r="B520" s="18" t="s">
        <v>21</v>
      </c>
      <c r="C520" s="18" t="s">
        <v>20</v>
      </c>
      <c r="D520" s="18" t="s">
        <v>19</v>
      </c>
      <c r="E520" s="18" t="s">
        <v>19</v>
      </c>
      <c r="F520" s="25">
        <v>1.5810584603298163</v>
      </c>
      <c r="G520" s="24">
        <v>29</v>
      </c>
      <c r="H520" s="23">
        <v>1.030459311248103E-2</v>
      </c>
      <c r="I520" s="24">
        <v>5</v>
      </c>
      <c r="J520" s="23">
        <f>I520/$I$521*1000</f>
        <v>1.6292164120744485E-2</v>
      </c>
      <c r="K520" s="19" t="s">
        <v>18</v>
      </c>
      <c r="L520" s="19" t="s">
        <v>17</v>
      </c>
      <c r="M520" s="21">
        <v>1</v>
      </c>
      <c r="N520" s="20">
        <f>$G520*M520</f>
        <v>29</v>
      </c>
      <c r="O520" s="20">
        <f>$I520*M520</f>
        <v>5</v>
      </c>
      <c r="P520" s="22"/>
      <c r="Q520" s="21">
        <v>0</v>
      </c>
      <c r="R520" s="20">
        <f>$G520*Q520</f>
        <v>0</v>
      </c>
      <c r="S520" s="20">
        <f>$I520*Q520</f>
        <v>0</v>
      </c>
      <c r="T520" s="22"/>
      <c r="U520" s="21">
        <v>0</v>
      </c>
      <c r="V520" s="20">
        <f>$G520*U520</f>
        <v>0</v>
      </c>
      <c r="W520" s="20">
        <f>$I520*U520</f>
        <v>0</v>
      </c>
      <c r="X520" s="19" t="s">
        <v>16</v>
      </c>
      <c r="Y520" s="21">
        <v>1</v>
      </c>
      <c r="Z520" s="20">
        <f>$G520*Y520</f>
        <v>29</v>
      </c>
      <c r="AA520" s="20">
        <f>$I520*Y520</f>
        <v>5</v>
      </c>
      <c r="AB520" s="19"/>
      <c r="AC520" s="21">
        <v>0</v>
      </c>
      <c r="AD520" s="20">
        <f>$G520*AC520</f>
        <v>0</v>
      </c>
      <c r="AE520" s="20">
        <f>$I520*AC520</f>
        <v>0</v>
      </c>
      <c r="AF520" s="19"/>
      <c r="AG520" s="21">
        <v>0</v>
      </c>
      <c r="AH520" s="20">
        <f>$G520*AG520</f>
        <v>0</v>
      </c>
      <c r="AI520" s="20">
        <f>$I520*AG520</f>
        <v>0</v>
      </c>
      <c r="AJ520" s="19">
        <v>0</v>
      </c>
      <c r="AK520" s="18">
        <f>IF(J520&gt;1,0,1)</f>
        <v>1</v>
      </c>
      <c r="AL520" s="17">
        <f>I520/G520</f>
        <v>0.17241379310344829</v>
      </c>
    </row>
    <row r="521" spans="1:38">
      <c r="A521" s="26"/>
      <c r="B521" s="32" t="s">
        <v>15</v>
      </c>
      <c r="C521" s="32"/>
      <c r="D521" s="18" t="str">
        <f>IFERROR(IF(VLOOKUP($B521,#REF!,3,0)=0,"",VLOOKUP($B521,#REF!,3,0)),"")</f>
        <v/>
      </c>
      <c r="E521" s="18" t="str">
        <f>IFERROR(IF(VLOOKUP($B521,#REF!,4,0)=0,"",VLOOKUP($B521,#REF!,4,0)),"")</f>
        <v/>
      </c>
      <c r="F521" s="32"/>
      <c r="G521" s="31">
        <f>SUM(G2:G520)</f>
        <v>2814279</v>
      </c>
      <c r="H521" s="18"/>
      <c r="I521" s="31">
        <f>SUM(I2:I520)</f>
        <v>306896</v>
      </c>
      <c r="J521" s="30"/>
      <c r="K521" s="26"/>
      <c r="L521" s="26"/>
      <c r="M521" s="27"/>
      <c r="N521" s="28"/>
      <c r="O521" s="28"/>
      <c r="P521" s="29"/>
      <c r="Q521" s="27"/>
      <c r="R521" s="28"/>
      <c r="S521" s="28"/>
      <c r="T521" s="29"/>
      <c r="U521" s="27"/>
      <c r="V521" s="28"/>
      <c r="W521" s="28"/>
      <c r="X521" s="26"/>
      <c r="Y521" s="27"/>
      <c r="Z521" s="27"/>
      <c r="AA521" s="27"/>
      <c r="AB521" s="26"/>
      <c r="AC521" s="27"/>
      <c r="AD521" s="27"/>
      <c r="AE521" s="27"/>
      <c r="AF521" s="26"/>
      <c r="AG521" s="27"/>
      <c r="AH521" s="27"/>
      <c r="AI521" s="27"/>
      <c r="AJ521" s="26"/>
      <c r="AK521" s="26"/>
      <c r="AL521" s="26"/>
    </row>
    <row r="522" spans="1:38">
      <c r="A522" s="18"/>
      <c r="B522" s="18"/>
      <c r="C522" s="18"/>
      <c r="D522" s="18"/>
      <c r="E522" s="18"/>
      <c r="F522" s="25"/>
      <c r="G522" s="24"/>
      <c r="H522" s="23"/>
      <c r="I522" s="24"/>
      <c r="J522" s="23"/>
      <c r="K522" s="19"/>
      <c r="L522" s="19"/>
      <c r="M522" s="21"/>
      <c r="N522" s="20"/>
      <c r="O522" s="20"/>
      <c r="P522" s="22"/>
      <c r="Q522" s="21"/>
      <c r="R522" s="20"/>
      <c r="S522" s="20"/>
      <c r="T522" s="22"/>
      <c r="U522" s="21"/>
      <c r="V522" s="20"/>
      <c r="W522" s="20"/>
      <c r="X522" s="19"/>
      <c r="Y522" s="21"/>
      <c r="Z522" s="20"/>
      <c r="AA522" s="20"/>
      <c r="AB522" s="19"/>
      <c r="AC522" s="21"/>
      <c r="AD522" s="20"/>
      <c r="AE522" s="20"/>
      <c r="AF522" s="19"/>
      <c r="AG522" s="21"/>
      <c r="AH522" s="20"/>
      <c r="AI522" s="20"/>
      <c r="AJ522" s="19"/>
      <c r="AK522" s="18"/>
      <c r="AL522" s="17"/>
    </row>
    <row r="523" spans="1:38">
      <c r="K523" s="16"/>
    </row>
    <row r="524" spans="1:38">
      <c r="P524" s="9"/>
    </row>
    <row r="525" spans="1:38">
      <c r="N525" s="15"/>
      <c r="P525" s="9"/>
    </row>
  </sheetData>
  <pageMargins left="0.7" right="0.7" top="0.75" bottom="0.75" header="0.3" footer="0.3"/>
  <pageSetup paperSize="9" orientation="portrait" horizontalDpi="360" verticalDpi="36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8"/>
  <sheetViews>
    <sheetView zoomScaleNormal="100" workbookViewId="0">
      <pane xSplit="1" ySplit="2" topLeftCell="B3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ColWidth="8.85546875" defaultRowHeight="15"/>
  <cols>
    <col min="1" max="1" width="41.140625" customWidth="1"/>
    <col min="2" max="2" width="7.42578125" customWidth="1"/>
    <col min="3" max="3" width="13" customWidth="1"/>
    <col min="4" max="4" width="11" bestFit="1" customWidth="1"/>
    <col min="5" max="5" width="10.140625" bestFit="1" customWidth="1"/>
    <col min="6" max="6" width="11" bestFit="1" customWidth="1"/>
    <col min="7" max="7" width="9.7109375" bestFit="1" customWidth="1"/>
    <col min="8" max="8" width="8.140625" customWidth="1"/>
    <col min="9" max="9" width="13.42578125" style="34" bestFit="1" customWidth="1"/>
    <col min="11" max="11" width="10.28515625" bestFit="1" customWidth="1"/>
    <col min="12" max="12" width="28.85546875" bestFit="1" customWidth="1"/>
    <col min="13" max="13" width="8.85546875" customWidth="1"/>
    <col min="14" max="14" width="9.28515625" customWidth="1"/>
    <col min="15" max="15" width="9.140625" customWidth="1"/>
    <col min="17" max="17" width="9.85546875" customWidth="1"/>
    <col min="19" max="19" width="8.85546875" style="34"/>
    <col min="20" max="20" width="15.28515625" bestFit="1" customWidth="1"/>
  </cols>
  <sheetData>
    <row r="1" spans="1:20" s="70" customFormat="1" ht="90.75" thickBot="1">
      <c r="A1" s="80" t="s">
        <v>0</v>
      </c>
      <c r="B1" s="79" t="s">
        <v>1133</v>
      </c>
      <c r="C1" s="78" t="s">
        <v>1132</v>
      </c>
      <c r="D1" s="77" t="s">
        <v>1131</v>
      </c>
      <c r="E1" s="77" t="s">
        <v>1130</v>
      </c>
      <c r="F1" s="77" t="s">
        <v>1129</v>
      </c>
      <c r="G1" s="77" t="s">
        <v>1128</v>
      </c>
      <c r="H1" s="77" t="s">
        <v>1127</v>
      </c>
      <c r="I1" s="76" t="s">
        <v>1126</v>
      </c>
      <c r="L1" s="75" t="s">
        <v>0</v>
      </c>
      <c r="M1" s="74" t="s">
        <v>1133</v>
      </c>
      <c r="N1" s="73" t="s">
        <v>1132</v>
      </c>
      <c r="O1" s="72" t="s">
        <v>1131</v>
      </c>
      <c r="P1" s="72" t="s">
        <v>1130</v>
      </c>
      <c r="Q1" s="72" t="s">
        <v>1129</v>
      </c>
      <c r="R1" s="72" t="s">
        <v>1128</v>
      </c>
      <c r="S1" s="72" t="s">
        <v>1127</v>
      </c>
      <c r="T1" s="71" t="s">
        <v>1126</v>
      </c>
    </row>
    <row r="2" spans="1:20">
      <c r="A2" s="69" t="s">
        <v>1125</v>
      </c>
      <c r="B2" s="68"/>
      <c r="C2" s="67">
        <f>SUM(C3,C7:C25)</f>
        <v>2814279</v>
      </c>
      <c r="D2" s="50">
        <f>C2/C$2</f>
        <v>1</v>
      </c>
      <c r="E2" s="67">
        <f>SUM(E3,E7:E25)</f>
        <v>306896</v>
      </c>
      <c r="F2" s="50">
        <f>E2/E$2</f>
        <v>1</v>
      </c>
      <c r="G2" s="50">
        <f>E2/C2</f>
        <v>0.10904960027061994</v>
      </c>
      <c r="H2" s="66" t="s">
        <v>1124</v>
      </c>
      <c r="I2" s="65"/>
      <c r="L2" s="64" t="s">
        <v>1125</v>
      </c>
      <c r="M2" s="63"/>
      <c r="N2" s="62">
        <v>2814279</v>
      </c>
      <c r="O2" s="61">
        <v>1</v>
      </c>
      <c r="P2" s="62">
        <v>89988</v>
      </c>
      <c r="Q2" s="61">
        <v>1</v>
      </c>
      <c r="R2" s="61">
        <v>3.1975507758825621E-2</v>
      </c>
      <c r="S2" s="60" t="s">
        <v>1124</v>
      </c>
      <c r="T2" s="59"/>
    </row>
    <row r="3" spans="1:20">
      <c r="A3" s="54" t="s">
        <v>1123</v>
      </c>
      <c r="B3" s="58"/>
      <c r="C3" s="33">
        <f>SUM(C4:C6)</f>
        <v>216330.13333333333</v>
      </c>
      <c r="D3" s="51">
        <f>C3/C$2</f>
        <v>7.6868758688578259E-2</v>
      </c>
      <c r="E3" s="52">
        <f>SUM(E4:E6)</f>
        <v>51720.183333333327</v>
      </c>
      <c r="F3" s="51">
        <f>E3/E$2</f>
        <v>0.16852674304433204</v>
      </c>
      <c r="G3" s="50">
        <f>E3/C3</f>
        <v>0.23907988469475047</v>
      </c>
      <c r="H3" s="55">
        <f>(E3/$E$2)/(C3/$C$2)</f>
        <v>2.1923957914696106</v>
      </c>
      <c r="I3" s="48" t="s">
        <v>95</v>
      </c>
      <c r="L3" s="54" t="s">
        <v>1123</v>
      </c>
      <c r="M3" s="58"/>
      <c r="N3" s="33">
        <v>216330.13333333333</v>
      </c>
      <c r="O3" s="51">
        <v>7.6868758688578259E-2</v>
      </c>
      <c r="P3" s="52">
        <v>10490.233333333334</v>
      </c>
      <c r="Q3" s="51">
        <v>0.11657369130698908</v>
      </c>
      <c r="R3" s="50">
        <v>4.8491780463932904E-2</v>
      </c>
      <c r="S3" s="49">
        <v>1.5165288642069679</v>
      </c>
      <c r="T3" s="48" t="s">
        <v>95</v>
      </c>
    </row>
    <row r="4" spans="1:20">
      <c r="A4" s="56" t="s">
        <v>1122</v>
      </c>
      <c r="B4" s="53">
        <v>1</v>
      </c>
      <c r="C4" s="33">
        <f>SUMIF('Tabela Principal AmoCac'!$L$3:$L$522,RIGHT(A4,LEN(A4)-6),'Tabela Principal AmoCac'!$N$3:$N$522)+SUMIF('Tabela Principal AmoCac'!$P$3:$P$522,RIGHT(A4,LEN(A4)-6),'Tabela Principal AmoCac'!$R$3:$R$522)+SUMIF('Tabela Principal AmoCac'!$T$3:$T$522,RIGHT(A4,LEN(A4)-6),'Tabela Principal AmoCac'!$V$3:$V$522)</f>
        <v>92085.233333333337</v>
      </c>
      <c r="D4" s="51">
        <f>C4/C$2</f>
        <v>3.2720719350616385E-2</v>
      </c>
      <c r="E4" s="52">
        <f>SUMIF('Tabela Principal AmoCac'!$L$3:$L$522,RIGHT(A4,LEN(A4)-6),'Tabela Principal AmoCac'!$O$3:$O$522)+SUMIF('Tabela Principal AmoCac'!$P$3:$P$522,RIGHT(A4,LEN(A4)-6),'Tabela Principal AmoCac'!$S$3:$S$522)+SUMIF('Tabela Principal AmoCac'!$T$3:$T$522,RIGHT(A4,LEN(A4)-6),'Tabela Principal AmoCac'!$W$3:$W$522)</f>
        <v>32122.033333333329</v>
      </c>
      <c r="F4" s="51">
        <f>E4/E$2</f>
        <v>0.10466748779173835</v>
      </c>
      <c r="G4" s="50">
        <f>E4/C4</f>
        <v>0.34882936352082505</v>
      </c>
      <c r="H4" s="55">
        <f>(E4/$E$2)/(C4/$C$2)</f>
        <v>3.19881377515518</v>
      </c>
      <c r="I4" s="48" t="s">
        <v>95</v>
      </c>
      <c r="L4" s="56" t="s">
        <v>1122</v>
      </c>
      <c r="M4" s="53">
        <v>1</v>
      </c>
      <c r="N4" s="52">
        <v>92085.233333333337</v>
      </c>
      <c r="O4" s="51">
        <v>3.2720719350616385E-2</v>
      </c>
      <c r="P4" s="52">
        <v>7349.7333333333336</v>
      </c>
      <c r="Q4" s="51">
        <v>8.1674593649523647E-2</v>
      </c>
      <c r="R4" s="50">
        <v>7.9814461746852639E-2</v>
      </c>
      <c r="S4" s="49">
        <v>2.4961124104377332</v>
      </c>
      <c r="T4" s="48" t="s">
        <v>95</v>
      </c>
    </row>
    <row r="5" spans="1:20">
      <c r="A5" s="57" t="s">
        <v>1121</v>
      </c>
      <c r="B5" s="47">
        <v>2</v>
      </c>
      <c r="C5" s="33">
        <f>SUMIF('Tabela Principal AmoCac'!$L$3:$L$522,RIGHT(A5,LEN(A5)-6),'Tabela Principal AmoCac'!$N$3:$N$522)+SUMIF('Tabela Principal AmoCac'!$P$3:$P$522,RIGHT(A5,LEN(A5)-6),'Tabela Principal AmoCac'!$R$3:$R$522)+SUMIF('Tabela Principal AmoCac'!$T$3:$T$522,RIGHT(A5,LEN(A5)-6),'Tabela Principal AmoCac'!$V$3:$V$522)</f>
        <v>46114.9</v>
      </c>
      <c r="D5" s="51">
        <f>C5/C$2</f>
        <v>1.638604416975005E-2</v>
      </c>
      <c r="E5" s="52">
        <f>SUMIF('Tabela Principal AmoCac'!$L$3:$L$522,RIGHT(A5,LEN(A5)-6),'Tabela Principal AmoCac'!$O$3:$O$522)+SUMIF('Tabela Principal AmoCac'!$P$3:$P$522,RIGHT(A5,LEN(A5)-6),'Tabela Principal AmoCac'!$S$3:$S$522)+SUMIF('Tabela Principal AmoCac'!$T$3:$T$522,RIGHT(A5,LEN(A5)-6),'Tabela Principal AmoCac'!$W$3:$W$522)</f>
        <v>6540.15</v>
      </c>
      <c r="F5" s="51">
        <f>E5/E$2</f>
        <v>2.131063943485741E-2</v>
      </c>
      <c r="G5" s="50">
        <f>E5/C5</f>
        <v>0.14182292491147111</v>
      </c>
      <c r="H5" s="55">
        <f>(E5/$E$2)/(C5/$C$2)</f>
        <v>1.3005359447400098</v>
      </c>
      <c r="I5" s="48" t="s">
        <v>95</v>
      </c>
      <c r="L5" s="57" t="s">
        <v>1121</v>
      </c>
      <c r="M5" s="47">
        <v>2</v>
      </c>
      <c r="N5" s="52">
        <v>46114.9</v>
      </c>
      <c r="O5" s="51">
        <v>1.638604416975005E-2</v>
      </c>
      <c r="P5" s="52">
        <v>1067.5</v>
      </c>
      <c r="Q5" s="51">
        <v>1.186269280348491E-2</v>
      </c>
      <c r="R5" s="50">
        <v>2.3148700311612948E-2</v>
      </c>
      <c r="S5" s="49">
        <v>0.72395098417862136</v>
      </c>
      <c r="T5" s="48" t="s">
        <v>95</v>
      </c>
    </row>
    <row r="6" spans="1:20">
      <c r="A6" s="56" t="s">
        <v>1120</v>
      </c>
      <c r="B6" s="53">
        <v>3</v>
      </c>
      <c r="C6" s="33">
        <f>SUMIF('Tabela Principal AmoCac'!$L$3:$L$522,RIGHT(A6,LEN(A6)-6),'Tabela Principal AmoCac'!$N$3:$N$522)+SUMIF('Tabela Principal AmoCac'!$P$3:$P$522,RIGHT(A6,LEN(A6)-6),'Tabela Principal AmoCac'!$R$3:$R$522)+SUMIF('Tabela Principal AmoCac'!$T$3:$T$522,RIGHT(A6,LEN(A6)-6),'Tabela Principal AmoCac'!$V$3:$V$522)</f>
        <v>78130</v>
      </c>
      <c r="D6" s="51">
        <f>C6/C$2</f>
        <v>2.7761995168211824E-2</v>
      </c>
      <c r="E6" s="52">
        <f>SUMIF('Tabela Principal AmoCac'!$L$3:$L$522,RIGHT(A6,LEN(A6)-6),'Tabela Principal AmoCac'!$O$3:$O$522)+SUMIF('Tabela Principal AmoCac'!$P$3:$P$522,RIGHT(A6,LEN(A6)-6),'Tabela Principal AmoCac'!$S$3:$S$522)+SUMIF('Tabela Principal AmoCac'!$T$3:$T$522,RIGHT(A6,LEN(A6)-6),'Tabela Principal AmoCac'!$W$3:$W$522)</f>
        <v>13058</v>
      </c>
      <c r="F6" s="51">
        <f>E6/E$2</f>
        <v>4.25486158177363E-2</v>
      </c>
      <c r="G6" s="50">
        <f>E6/C6</f>
        <v>0.16713170357097146</v>
      </c>
      <c r="H6" s="55">
        <f>(E6/$E$2)/(C6/$C$2)</f>
        <v>1.5326209647372724</v>
      </c>
      <c r="I6" s="48" t="s">
        <v>95</v>
      </c>
      <c r="L6" s="56" t="s">
        <v>1120</v>
      </c>
      <c r="M6" s="53">
        <v>3</v>
      </c>
      <c r="N6" s="52">
        <v>78130</v>
      </c>
      <c r="O6" s="51">
        <v>2.7761995168211824E-2</v>
      </c>
      <c r="P6" s="52">
        <v>2073</v>
      </c>
      <c r="Q6" s="51">
        <v>2.3036404853980532E-2</v>
      </c>
      <c r="R6" s="50">
        <v>2.6532701907077946E-2</v>
      </c>
      <c r="S6" s="49">
        <v>0.82978203527525241</v>
      </c>
      <c r="T6" s="48" t="s">
        <v>95</v>
      </c>
    </row>
    <row r="7" spans="1:20">
      <c r="A7" s="54" t="s">
        <v>1119</v>
      </c>
      <c r="B7" s="47">
        <v>4</v>
      </c>
      <c r="C7" s="33">
        <f>SUMIF('Tabela Principal AmoCac'!$L$3:$L$522,RIGHT(A7,LEN(A7)-6),'Tabela Principal AmoCac'!$N$3:$N$522)+SUMIF('Tabela Principal AmoCac'!$P$3:$P$522,RIGHT(A7,LEN(A7)-6),'Tabela Principal AmoCac'!$R$3:$R$522)+SUMIF('Tabela Principal AmoCac'!$T$3:$T$522,RIGHT(A7,LEN(A7)-6),'Tabela Principal AmoCac'!$V$3:$V$522)</f>
        <v>87826</v>
      </c>
      <c r="D7" s="51">
        <f>C7/C$2</f>
        <v>3.1207282575750308E-2</v>
      </c>
      <c r="E7" s="52">
        <f>SUMIF('Tabela Principal AmoCac'!$L$3:$L$522,RIGHT(A7,LEN(A7)-6),'Tabela Principal AmoCac'!$O$3:$O$522)+SUMIF('Tabela Principal AmoCac'!$P$3:$P$522,RIGHT(A7,LEN(A7)-6),'Tabela Principal AmoCac'!$S$3:$S$522)+SUMIF('Tabela Principal AmoCac'!$T$3:$T$522,RIGHT(A7,LEN(A7)-6),'Tabela Principal AmoCac'!$W$3:$W$522)</f>
        <v>6315</v>
      </c>
      <c r="F7" s="51">
        <f>E7/E$2</f>
        <v>2.0577003284500288E-2</v>
      </c>
      <c r="G7" s="50">
        <f>E7/C7</f>
        <v>7.1903536538154983E-2</v>
      </c>
      <c r="H7" s="55">
        <f>(E7/$E$2)/(C7/$C$2)</f>
        <v>0.65936542967344736</v>
      </c>
      <c r="I7" s="48" t="s">
        <v>95</v>
      </c>
      <c r="L7" s="54" t="s">
        <v>1119</v>
      </c>
      <c r="M7" s="53">
        <v>4</v>
      </c>
      <c r="N7" s="52">
        <v>87826</v>
      </c>
      <c r="O7" s="51">
        <v>3.1207282575750308E-2</v>
      </c>
      <c r="P7" s="52">
        <v>1245</v>
      </c>
      <c r="Q7" s="51">
        <v>1.3835178023736499E-2</v>
      </c>
      <c r="R7" s="50">
        <v>1.4175756609660009E-2</v>
      </c>
      <c r="S7" s="49">
        <v>0.44333171240251329</v>
      </c>
      <c r="T7" s="48" t="s">
        <v>95</v>
      </c>
    </row>
    <row r="8" spans="1:20">
      <c r="A8" s="54" t="s">
        <v>1118</v>
      </c>
      <c r="B8" s="53">
        <v>5</v>
      </c>
      <c r="C8" s="33">
        <f>SUMIF('Tabela Principal AmoCac'!$L$3:$L$522,RIGHT(A8,LEN(A8)-6),'Tabela Principal AmoCac'!$N$3:$N$522)+SUMIF('Tabela Principal AmoCac'!$P$3:$P$522,RIGHT(A8,LEN(A8)-6),'Tabela Principal AmoCac'!$R$3:$R$522)+SUMIF('Tabela Principal AmoCac'!$T$3:$T$522,RIGHT(A8,LEN(A8)-6),'Tabela Principal AmoCac'!$V$3:$V$522)</f>
        <v>30382.333333333332</v>
      </c>
      <c r="D8" s="51">
        <f>C8/C$2</f>
        <v>1.0795778717509292E-2</v>
      </c>
      <c r="E8" s="52">
        <f>SUMIF('Tabela Principal AmoCac'!$L$3:$L$522,RIGHT(A8,LEN(A8)-6),'Tabela Principal AmoCac'!$O$3:$O$522)+SUMIF('Tabela Principal AmoCac'!$P$3:$P$522,RIGHT(A8,LEN(A8)-6),'Tabela Principal AmoCac'!$S$3:$S$522)+SUMIF('Tabela Principal AmoCac'!$T$3:$T$522,RIGHT(A8,LEN(A8)-6),'Tabela Principal AmoCac'!$W$3:$W$522)</f>
        <v>2794.333333333333</v>
      </c>
      <c r="F8" s="51">
        <f>E8/E$2</f>
        <v>9.105147454946734E-3</v>
      </c>
      <c r="G8" s="50">
        <f>E8/C8</f>
        <v>9.1972308468737302E-2</v>
      </c>
      <c r="H8" s="55">
        <f>(E8/$E$2)/(C8/$C$2)</f>
        <v>0.84339885923925217</v>
      </c>
      <c r="I8" s="48" t="s">
        <v>95</v>
      </c>
      <c r="L8" s="54" t="s">
        <v>1118</v>
      </c>
      <c r="M8" s="47">
        <v>5</v>
      </c>
      <c r="N8" s="52">
        <v>30382.333333333332</v>
      </c>
      <c r="O8" s="51">
        <v>1.0795778717509292E-2</v>
      </c>
      <c r="P8" s="52">
        <v>171.33333333333331</v>
      </c>
      <c r="Q8" s="51">
        <v>1.9039575647123318E-3</v>
      </c>
      <c r="R8" s="50">
        <v>5.6392421034153614E-3</v>
      </c>
      <c r="S8" s="49">
        <v>0.1763612995905863</v>
      </c>
      <c r="T8" s="48" t="s">
        <v>95</v>
      </c>
    </row>
    <row r="9" spans="1:20">
      <c r="A9" s="54" t="s">
        <v>1117</v>
      </c>
      <c r="B9" s="47">
        <v>6</v>
      </c>
      <c r="C9" s="33">
        <f>SUMIF('Tabela Principal AmoCac'!$L$3:$L$522,RIGHT(A9,LEN(A9)-6),'Tabela Principal AmoCac'!$N$3:$N$522)+SUMIF('Tabela Principal AmoCac'!$P$3:$P$522,RIGHT(A9,LEN(A9)-6),'Tabela Principal AmoCac'!$R$3:$R$522)+SUMIF('Tabela Principal AmoCac'!$T$3:$T$522,RIGHT(A9,LEN(A9)-6),'Tabela Principal AmoCac'!$V$3:$V$522)</f>
        <v>20594</v>
      </c>
      <c r="D9" s="51">
        <f>C9/C$2</f>
        <v>7.3176824330494598E-3</v>
      </c>
      <c r="E9" s="52">
        <f>SUMIF('Tabela Principal AmoCac'!$L$3:$L$522,RIGHT(A9,LEN(A9)-6),'Tabela Principal AmoCac'!$O$3:$O$522)+SUMIF('Tabela Principal AmoCac'!$P$3:$P$522,RIGHT(A9,LEN(A9)-6),'Tabela Principal AmoCac'!$S$3:$S$522)+SUMIF('Tabela Principal AmoCac'!$T$3:$T$522,RIGHT(A9,LEN(A9)-6),'Tabela Principal AmoCac'!$W$3:$W$522)</f>
        <v>1849</v>
      </c>
      <c r="F9" s="51">
        <f>E9/E$2</f>
        <v>6.0248422918513112E-3</v>
      </c>
      <c r="G9" s="50">
        <f>E9/C9</f>
        <v>8.9783432067592497E-2</v>
      </c>
      <c r="H9" s="55">
        <f>(E9/$E$2)/(C9/$C$2)</f>
        <v>0.82332655823390388</v>
      </c>
      <c r="I9" s="48" t="s">
        <v>95</v>
      </c>
      <c r="L9" s="54" t="s">
        <v>1117</v>
      </c>
      <c r="M9" s="53">
        <v>6</v>
      </c>
      <c r="N9" s="52">
        <v>20594</v>
      </c>
      <c r="O9" s="51">
        <v>7.3176824330494598E-3</v>
      </c>
      <c r="P9" s="52">
        <v>1484</v>
      </c>
      <c r="Q9" s="51">
        <v>1.6491087700582299E-2</v>
      </c>
      <c r="R9" s="50">
        <v>7.2059823249490146E-2</v>
      </c>
      <c r="S9" s="49">
        <v>2.2535943382979045</v>
      </c>
      <c r="T9" s="48" t="s">
        <v>95</v>
      </c>
    </row>
    <row r="10" spans="1:20">
      <c r="A10" s="54" t="s">
        <v>1116</v>
      </c>
      <c r="B10" s="53">
        <v>7</v>
      </c>
      <c r="C10" s="33">
        <f>SUMIF('Tabela Principal AmoCac'!$L$3:$L$522,RIGHT(A10,LEN(A10)-6),'Tabela Principal AmoCac'!$N$3:$N$522)+SUMIF('Tabela Principal AmoCac'!$P$3:$P$522,RIGHT(A10,LEN(A10)-6),'Tabela Principal AmoCac'!$R$3:$R$522)+SUMIF('Tabela Principal AmoCac'!$T$3:$T$522,RIGHT(A10,LEN(A10)-6),'Tabela Principal AmoCac'!$V$3:$V$522)</f>
        <v>7623</v>
      </c>
      <c r="D10" s="51">
        <f>C10/C$2</f>
        <v>2.7086866653945824E-3</v>
      </c>
      <c r="E10" s="52">
        <f>SUMIF('Tabela Principal AmoCac'!$L$3:$L$522,RIGHT(A10,LEN(A10)-6),'Tabela Principal AmoCac'!$O$3:$O$522)+SUMIF('Tabela Principal AmoCac'!$P$3:$P$522,RIGHT(A10,LEN(A10)-6),'Tabela Principal AmoCac'!$S$3:$S$522)+SUMIF('Tabela Principal AmoCac'!$T$3:$T$522,RIGHT(A10,LEN(A10)-6),'Tabela Principal AmoCac'!$W$3:$W$522)</f>
        <v>2577.5</v>
      </c>
      <c r="F10" s="51">
        <f>E10/E$2</f>
        <v>8.3986106042437825E-3</v>
      </c>
      <c r="G10" s="50">
        <f>E10/C10</f>
        <v>0.33812147448511087</v>
      </c>
      <c r="H10" s="55">
        <f>(E10/$E$2)/(C10/$C$2)</f>
        <v>3.1006209435524843</v>
      </c>
      <c r="I10" s="48" t="s">
        <v>95</v>
      </c>
      <c r="L10" s="54" t="s">
        <v>1116</v>
      </c>
      <c r="M10" s="53">
        <v>7</v>
      </c>
      <c r="N10" s="52">
        <v>7623</v>
      </c>
      <c r="O10" s="51">
        <v>2.7086866653945824E-3</v>
      </c>
      <c r="P10" s="52">
        <v>26</v>
      </c>
      <c r="Q10" s="51">
        <v>2.8892741254389474E-4</v>
      </c>
      <c r="R10" s="50">
        <v>3.4107306834579563E-3</v>
      </c>
      <c r="S10" s="49">
        <v>0.10666697489789054</v>
      </c>
      <c r="T10" s="48" t="s">
        <v>95</v>
      </c>
    </row>
    <row r="11" spans="1:20">
      <c r="A11" s="54" t="s">
        <v>1115</v>
      </c>
      <c r="B11" s="47">
        <v>8</v>
      </c>
      <c r="C11" s="33">
        <f>SUMIF('Tabela Principal AmoCac'!$L$3:$L$522,RIGHT(A11,LEN(A11)-6),'Tabela Principal AmoCac'!$N$3:$N$522)+SUMIF('Tabela Principal AmoCac'!$P$3:$P$522,RIGHT(A11,LEN(A11)-6),'Tabela Principal AmoCac'!$R$3:$R$522)+SUMIF('Tabela Principal AmoCac'!$T$3:$T$522,RIGHT(A11,LEN(A11)-6),'Tabela Principal AmoCac'!$V$3:$V$522)</f>
        <v>65105.5</v>
      </c>
      <c r="D11" s="51">
        <f>C11/C$2</f>
        <v>2.3133989202918401E-2</v>
      </c>
      <c r="E11" s="52">
        <f>SUMIF('Tabela Principal AmoCac'!$L$3:$L$522,RIGHT(A11,LEN(A11)-6),'Tabela Principal AmoCac'!$O$3:$O$522)+SUMIF('Tabela Principal AmoCac'!$P$3:$P$522,RIGHT(A11,LEN(A11)-6),'Tabela Principal AmoCac'!$S$3:$S$522)+SUMIF('Tabela Principal AmoCac'!$T$3:$T$522,RIGHT(A11,LEN(A11)-6),'Tabela Principal AmoCac'!$W$3:$W$522)</f>
        <v>11914.800000000001</v>
      </c>
      <c r="F11" s="51">
        <f>E11/E$2</f>
        <v>3.8823575413169283E-2</v>
      </c>
      <c r="G11" s="50">
        <f>E11/C11</f>
        <v>0.18300758000476153</v>
      </c>
      <c r="H11" s="55">
        <f>(E11/$E$2)/(C11/$C$2)</f>
        <v>1.6782049594918806</v>
      </c>
      <c r="I11" s="48" t="s">
        <v>1114</v>
      </c>
      <c r="L11" s="54" t="s">
        <v>1115</v>
      </c>
      <c r="M11" s="47">
        <v>8</v>
      </c>
      <c r="N11" s="52">
        <v>65105.5</v>
      </c>
      <c r="O11" s="51">
        <v>2.3133989202918401E-2</v>
      </c>
      <c r="P11" s="52">
        <v>7423.9666666666662</v>
      </c>
      <c r="Q11" s="51">
        <v>8.2499518454312429E-2</v>
      </c>
      <c r="R11" s="50">
        <v>0.11402979266984611</v>
      </c>
      <c r="S11" s="49">
        <v>3.5661604979008525</v>
      </c>
      <c r="T11" s="48" t="s">
        <v>1114</v>
      </c>
    </row>
    <row r="12" spans="1:20">
      <c r="A12" s="54" t="s">
        <v>1113</v>
      </c>
      <c r="B12" s="53">
        <v>9</v>
      </c>
      <c r="C12" s="33">
        <f>SUMIF('Tabela Principal AmoCac'!$L$3:$L$522,RIGHT(A12,LEN(A12)-6),'Tabela Principal AmoCac'!$N$3:$N$522)+SUMIF('Tabela Principal AmoCac'!$P$3:$P$522,RIGHT(A12,LEN(A12)-6),'Tabela Principal AmoCac'!$R$3:$R$522)+SUMIF('Tabela Principal AmoCac'!$T$3:$T$522,RIGHT(A12,LEN(A12)-6),'Tabela Principal AmoCac'!$V$3:$V$522)</f>
        <v>420019</v>
      </c>
      <c r="D12" s="51">
        <f>C12/C$2</f>
        <v>0.14924568601762653</v>
      </c>
      <c r="E12" s="52">
        <f>SUMIF('Tabela Principal AmoCac'!$L$3:$L$522,RIGHT(A12,LEN(A12)-6),'Tabela Principal AmoCac'!$O$3:$O$522)+SUMIF('Tabela Principal AmoCac'!$P$3:$P$522,RIGHT(A12,LEN(A12)-6),'Tabela Principal AmoCac'!$S$3:$S$522)+SUMIF('Tabela Principal AmoCac'!$T$3:$T$522,RIGHT(A12,LEN(A12)-6),'Tabela Principal AmoCac'!$W$3:$W$522)</f>
        <v>39300</v>
      </c>
      <c r="F12" s="51">
        <f>E12/E$2</f>
        <v>0.12805640998905166</v>
      </c>
      <c r="G12" s="50">
        <f>E12/C12</f>
        <v>9.3567195769715186E-2</v>
      </c>
      <c r="H12" s="55">
        <f>(E12/$E$2)/(C12/$C$2)</f>
        <v>0.85802419759005744</v>
      </c>
      <c r="I12" s="48" t="s">
        <v>1112</v>
      </c>
      <c r="L12" s="54" t="s">
        <v>1113</v>
      </c>
      <c r="M12" s="53">
        <v>9</v>
      </c>
      <c r="N12" s="52">
        <v>420019</v>
      </c>
      <c r="O12" s="51">
        <v>0.14924568601762653</v>
      </c>
      <c r="P12" s="52">
        <v>12135</v>
      </c>
      <c r="Q12" s="51">
        <v>0.1348513135084678</v>
      </c>
      <c r="R12" s="50">
        <v>2.8891550144160144E-2</v>
      </c>
      <c r="S12" s="49">
        <v>0.90355250531356268</v>
      </c>
      <c r="T12" s="48" t="s">
        <v>1112</v>
      </c>
    </row>
    <row r="13" spans="1:20">
      <c r="A13" s="54" t="s">
        <v>1111</v>
      </c>
      <c r="B13" s="47">
        <v>10</v>
      </c>
      <c r="C13" s="33">
        <f>SUMIF('Tabela Principal AmoCac'!$L$3:$L$522,RIGHT(A13,LEN(A13)-6),'Tabela Principal AmoCac'!$N$3:$N$522)+SUMIF('Tabela Principal AmoCac'!$P$3:$P$522,RIGHT(A13,LEN(A13)-6),'Tabela Principal AmoCac'!$R$3:$R$522)+SUMIF('Tabela Principal AmoCac'!$T$3:$T$522,RIGHT(A13,LEN(A13)-6),'Tabela Principal AmoCac'!$V$3:$V$522)</f>
        <v>263749</v>
      </c>
      <c r="D13" s="51">
        <f>C13/C$2</f>
        <v>9.3718142373233074E-2</v>
      </c>
      <c r="E13" s="52">
        <f>SUMIF('Tabela Principal AmoCac'!$L$3:$L$522,RIGHT(A13,LEN(A13)-6),'Tabela Principal AmoCac'!$O$3:$O$522)+SUMIF('Tabela Principal AmoCac'!$P$3:$P$522,RIGHT(A13,LEN(A13)-6),'Tabela Principal AmoCac'!$S$3:$S$522)+SUMIF('Tabela Principal AmoCac'!$T$3:$T$522,RIGHT(A13,LEN(A13)-6),'Tabela Principal AmoCac'!$W$3:$W$522)</f>
        <v>30476</v>
      </c>
      <c r="F13" s="51">
        <f>E13/E$2</f>
        <v>9.9303998748761793E-2</v>
      </c>
      <c r="G13" s="50">
        <f>E13/C13</f>
        <v>0.11554925326731097</v>
      </c>
      <c r="H13" s="55">
        <f>(E13/$E$2)/(C13/$C$2)</f>
        <v>1.059602721885833</v>
      </c>
      <c r="I13" s="48" t="s">
        <v>100</v>
      </c>
      <c r="L13" s="54" t="s">
        <v>1111</v>
      </c>
      <c r="M13" s="53">
        <f>M12+1</f>
        <v>10</v>
      </c>
      <c r="N13" s="52">
        <v>263749</v>
      </c>
      <c r="O13" s="51">
        <v>9.3718142373233074E-2</v>
      </c>
      <c r="P13" s="52">
        <v>8603</v>
      </c>
      <c r="Q13" s="51">
        <v>9.5601635773658711E-2</v>
      </c>
      <c r="R13" s="50">
        <v>3.2618133149319994E-2</v>
      </c>
      <c r="S13" s="49">
        <v>1.0200974256715911</v>
      </c>
      <c r="T13" s="48" t="s">
        <v>100</v>
      </c>
    </row>
    <row r="14" spans="1:20">
      <c r="A14" s="54" t="s">
        <v>1110</v>
      </c>
      <c r="B14" s="53">
        <v>11</v>
      </c>
      <c r="C14" s="33">
        <f>SUMIF('Tabela Principal AmoCac'!$L$3:$L$522,RIGHT(A14,LEN(A14)-6),'Tabela Principal AmoCac'!$N$3:$N$522)+SUMIF('Tabela Principal AmoCac'!$P$3:$P$522,RIGHT(A14,LEN(A14)-6),'Tabela Principal AmoCac'!$R$3:$R$522)+SUMIF('Tabela Principal AmoCac'!$T$3:$T$522,RIGHT(A14,LEN(A14)-6),'Tabela Principal AmoCac'!$V$3:$V$522)</f>
        <v>144853.5</v>
      </c>
      <c r="D14" s="51">
        <f>C14/C$2</f>
        <v>5.147090960064727E-2</v>
      </c>
      <c r="E14" s="52">
        <f>SUMIF('Tabela Principal AmoCac'!$L$3:$L$522,RIGHT(A14,LEN(A14)-6),'Tabela Principal AmoCac'!$O$3:$O$522)+SUMIF('Tabela Principal AmoCac'!$P$3:$P$522,RIGHT(A14,LEN(A14)-6),'Tabela Principal AmoCac'!$S$3:$S$522)+SUMIF('Tabela Principal AmoCac'!$T$3:$T$522,RIGHT(A14,LEN(A14)-6),'Tabela Principal AmoCac'!$W$3:$W$522)</f>
        <v>10775.5</v>
      </c>
      <c r="F14" s="51">
        <f>E14/E$2</f>
        <v>3.5111242896616442E-2</v>
      </c>
      <c r="G14" s="50">
        <f>E14/C14</f>
        <v>7.4388951595922778E-2</v>
      </c>
      <c r="H14" s="55">
        <f>(E14/$E$2)/(C14/$C$2)</f>
        <v>0.68215703139963357</v>
      </c>
      <c r="I14" s="48" t="s">
        <v>100</v>
      </c>
      <c r="L14" s="54" t="s">
        <v>1110</v>
      </c>
      <c r="M14" s="53">
        <f>M13+1</f>
        <v>11</v>
      </c>
      <c r="N14" s="52">
        <v>144853.5</v>
      </c>
      <c r="O14" s="51">
        <v>5.147090960064727E-2</v>
      </c>
      <c r="P14" s="52">
        <v>2711</v>
      </c>
      <c r="Q14" s="51">
        <v>3.0126239054096102E-2</v>
      </c>
      <c r="R14" s="50">
        <v>1.871546079314618E-2</v>
      </c>
      <c r="S14" s="49">
        <v>0.58530613287854638</v>
      </c>
      <c r="T14" s="48" t="s">
        <v>100</v>
      </c>
    </row>
    <row r="15" spans="1:20">
      <c r="A15" s="54" t="s">
        <v>1109</v>
      </c>
      <c r="B15" s="47">
        <v>12</v>
      </c>
      <c r="C15" s="33">
        <f>SUMIF('Tabela Principal AmoCac'!$L$3:$L$522,RIGHT(A15,LEN(A15)-6),'Tabela Principal AmoCac'!$N$3:$N$522)+SUMIF('Tabela Principal AmoCac'!$P$3:$P$522,RIGHT(A15,LEN(A15)-6),'Tabela Principal AmoCac'!$R$3:$R$522)+SUMIF('Tabela Principal AmoCac'!$T$3:$T$522,RIGHT(A15,LEN(A15)-6),'Tabela Principal AmoCac'!$V$3:$V$522)</f>
        <v>111351</v>
      </c>
      <c r="D15" s="51">
        <f>C15/C$2</f>
        <v>3.9566439574754315E-2</v>
      </c>
      <c r="E15" s="52">
        <f>SUMIF('Tabela Principal AmoCac'!$L$3:$L$522,RIGHT(A15,LEN(A15)-6),'Tabela Principal AmoCac'!$O$3:$O$522)+SUMIF('Tabela Principal AmoCac'!$P$3:$P$522,RIGHT(A15,LEN(A15)-6),'Tabela Principal AmoCac'!$S$3:$S$522)+SUMIF('Tabela Principal AmoCac'!$T$3:$T$522,RIGHT(A15,LEN(A15)-6),'Tabela Principal AmoCac'!$W$3:$W$522)</f>
        <v>12558</v>
      </c>
      <c r="F15" s="51">
        <f>E15/E$2</f>
        <v>4.0919399405661853E-2</v>
      </c>
      <c r="G15" s="50">
        <f>E15/C15</f>
        <v>0.11277851119433144</v>
      </c>
      <c r="H15" s="55">
        <f>(E15/$E$2)/(C15/$C$2)</f>
        <v>1.0341946317497519</v>
      </c>
      <c r="I15" s="48" t="s">
        <v>100</v>
      </c>
      <c r="L15" s="54" t="s">
        <v>1109</v>
      </c>
      <c r="M15" s="53">
        <f>M14+1</f>
        <v>12</v>
      </c>
      <c r="N15" s="52">
        <v>111351</v>
      </c>
      <c r="O15" s="51">
        <v>3.9566439574754315E-2</v>
      </c>
      <c r="P15" s="52">
        <v>4937</v>
      </c>
      <c r="Q15" s="51">
        <v>5.4862870604969555E-2</v>
      </c>
      <c r="R15" s="50">
        <v>4.4337275821501376E-2</v>
      </c>
      <c r="S15" s="49">
        <v>1.3866011497272868</v>
      </c>
      <c r="T15" s="48" t="s">
        <v>100</v>
      </c>
    </row>
    <row r="16" spans="1:20">
      <c r="A16" s="54" t="s">
        <v>1108</v>
      </c>
      <c r="B16" s="53">
        <v>13</v>
      </c>
      <c r="C16" s="33">
        <f>SUMIF('Tabela Principal AmoCac'!$L$3:$L$522,RIGHT(A16,LEN(A16)-6),'Tabela Principal AmoCac'!$N$3:$N$522)+SUMIF('Tabela Principal AmoCac'!$P$3:$P$522,RIGHT(A16,LEN(A16)-6),'Tabela Principal AmoCac'!$R$3:$R$522)+SUMIF('Tabela Principal AmoCac'!$T$3:$T$522,RIGHT(A16,LEN(A16)-6),'Tabela Principal AmoCac'!$V$3:$V$522)</f>
        <v>101974</v>
      </c>
      <c r="D16" s="51">
        <f>C16/C$2</f>
        <v>3.6234502691453119E-2</v>
      </c>
      <c r="E16" s="52">
        <f>SUMIF('Tabela Principal AmoCac'!$L$3:$L$522,RIGHT(A16,LEN(A16)-6),'Tabela Principal AmoCac'!$O$3:$O$522)+SUMIF('Tabela Principal AmoCac'!$P$3:$P$522,RIGHT(A16,LEN(A16)-6),'Tabela Principal AmoCac'!$S$3:$S$522)+SUMIF('Tabela Principal AmoCac'!$T$3:$T$522,RIGHT(A16,LEN(A16)-6),'Tabela Principal AmoCac'!$W$3:$W$522)</f>
        <v>9930</v>
      </c>
      <c r="F16" s="51">
        <f>E16/E$2</f>
        <v>3.2356237943798549E-2</v>
      </c>
      <c r="G16" s="50">
        <f>E16/C16</f>
        <v>9.7377762959185668E-2</v>
      </c>
      <c r="H16" s="55">
        <f>(E16/$E$2)/(C16/$C$2)</f>
        <v>0.89296762865274915</v>
      </c>
      <c r="I16" s="48" t="s">
        <v>100</v>
      </c>
      <c r="L16" s="54" t="s">
        <v>1108</v>
      </c>
      <c r="M16" s="53">
        <f>M15+1</f>
        <v>13</v>
      </c>
      <c r="N16" s="52">
        <v>101974</v>
      </c>
      <c r="O16" s="51">
        <v>3.6234502691453119E-2</v>
      </c>
      <c r="P16" s="52">
        <v>3336</v>
      </c>
      <c r="Q16" s="51">
        <v>3.7071609547939727E-2</v>
      </c>
      <c r="R16" s="50">
        <v>3.2714221272088964E-2</v>
      </c>
      <c r="S16" s="49">
        <v>1.0231024795238617</v>
      </c>
      <c r="T16" s="48" t="s">
        <v>100</v>
      </c>
    </row>
    <row r="17" spans="1:20">
      <c r="A17" s="54" t="s">
        <v>1107</v>
      </c>
      <c r="B17" s="47">
        <v>14</v>
      </c>
      <c r="C17" s="33">
        <f>SUMIF('Tabela Principal AmoCac'!$L$3:$L$522,RIGHT(A17,LEN(A17)-6),'Tabela Principal AmoCac'!$N$3:$N$522)+SUMIF('Tabela Principal AmoCac'!$P$3:$P$522,RIGHT(A17,LEN(A17)-6),'Tabela Principal AmoCac'!$R$3:$R$522)+SUMIF('Tabela Principal AmoCac'!$T$3:$T$522,RIGHT(A17,LEN(A17)-6),'Tabela Principal AmoCac'!$V$3:$V$522)</f>
        <v>100203</v>
      </c>
      <c r="D17" s="51">
        <f>C17/C$2</f>
        <v>3.5605211849997813E-2</v>
      </c>
      <c r="E17" s="52">
        <f>SUMIF('Tabela Principal AmoCac'!$L$3:$L$522,RIGHT(A17,LEN(A17)-6),'Tabela Principal AmoCac'!$O$3:$O$522)+SUMIF('Tabela Principal AmoCac'!$P$3:$P$522,RIGHT(A17,LEN(A17)-6),'Tabela Principal AmoCac'!$S$3:$S$522)+SUMIF('Tabela Principal AmoCac'!$T$3:$T$522,RIGHT(A17,LEN(A17)-6),'Tabela Principal AmoCac'!$W$3:$W$522)</f>
        <v>11884</v>
      </c>
      <c r="F17" s="51">
        <f>E17/E$2</f>
        <v>3.8723215682185494E-2</v>
      </c>
      <c r="G17" s="50">
        <f>E17/C17</f>
        <v>0.11859924353562269</v>
      </c>
      <c r="H17" s="55">
        <f>(E17/$E$2)/(C17/$C$2)</f>
        <v>1.0875715568081326</v>
      </c>
      <c r="I17" s="48" t="s">
        <v>100</v>
      </c>
      <c r="L17" s="54" t="s">
        <v>1107</v>
      </c>
      <c r="M17" s="53">
        <f>M16+1</f>
        <v>14</v>
      </c>
      <c r="N17" s="52">
        <v>100203</v>
      </c>
      <c r="O17" s="51">
        <v>3.5605211849997813E-2</v>
      </c>
      <c r="P17" s="52">
        <v>1670</v>
      </c>
      <c r="Q17" s="51">
        <v>1.8558029959550162E-2</v>
      </c>
      <c r="R17" s="50">
        <v>1.6666167679610391E-2</v>
      </c>
      <c r="S17" s="49">
        <v>0.52121667012497508</v>
      </c>
      <c r="T17" s="48" t="s">
        <v>100</v>
      </c>
    </row>
    <row r="18" spans="1:20">
      <c r="A18" s="54" t="s">
        <v>1106</v>
      </c>
      <c r="B18" s="53">
        <v>15</v>
      </c>
      <c r="C18" s="33">
        <f>SUMIF('Tabela Principal AmoCac'!$L$3:$L$522,RIGHT(A18,LEN(A18)-6),'Tabela Principal AmoCac'!$N$3:$N$522)+SUMIF('Tabela Principal AmoCac'!$P$3:$P$522,RIGHT(A18,LEN(A18)-6),'Tabela Principal AmoCac'!$R$3:$R$522)+SUMIF('Tabela Principal AmoCac'!$T$3:$T$522,RIGHT(A18,LEN(A18)-6),'Tabela Principal AmoCac'!$V$3:$V$522)</f>
        <v>61461.100000000006</v>
      </c>
      <c r="D18" s="51">
        <f>C18/C$2</f>
        <v>2.1839021646396825E-2</v>
      </c>
      <c r="E18" s="52">
        <f>SUMIF('Tabela Principal AmoCac'!$L$3:$L$522,RIGHT(A18,LEN(A18)-6),'Tabela Principal AmoCac'!$O$3:$O$522)+SUMIF('Tabela Principal AmoCac'!$P$3:$P$522,RIGHT(A18,LEN(A18)-6),'Tabela Principal AmoCac'!$S$3:$S$522)+SUMIF('Tabela Principal AmoCac'!$T$3:$T$522,RIGHT(A18,LEN(A18)-6),'Tabela Principal AmoCac'!$W$3:$W$522)</f>
        <v>7227.4</v>
      </c>
      <c r="F18" s="51">
        <f>E18/E$2</f>
        <v>2.3549997393253738E-2</v>
      </c>
      <c r="G18" s="50">
        <f>E18/C18</f>
        <v>0.11759307919968889</v>
      </c>
      <c r="H18" s="55">
        <f>(E18/$E$2)/(C18/$C$2)</f>
        <v>1.0783448899204331</v>
      </c>
      <c r="I18" s="48" t="s">
        <v>100</v>
      </c>
      <c r="L18" s="54" t="s">
        <v>1106</v>
      </c>
      <c r="M18" s="53">
        <f>M17+1</f>
        <v>15</v>
      </c>
      <c r="N18" s="52">
        <v>61461.100000000006</v>
      </c>
      <c r="O18" s="51">
        <v>2.1839021646396825E-2</v>
      </c>
      <c r="P18" s="52">
        <v>2014.2</v>
      </c>
      <c r="Q18" s="51">
        <v>2.2382984397919723E-2</v>
      </c>
      <c r="R18" s="50">
        <v>3.2771948435677198E-2</v>
      </c>
      <c r="S18" s="49">
        <v>1.0249078351736807</v>
      </c>
      <c r="T18" s="48" t="s">
        <v>100</v>
      </c>
    </row>
    <row r="19" spans="1:20">
      <c r="A19" s="54" t="s">
        <v>1105</v>
      </c>
      <c r="B19" s="47">
        <v>16</v>
      </c>
      <c r="C19" s="33">
        <f>SUMIF('Tabela Principal AmoCac'!$L$3:$L$522,RIGHT(A19,LEN(A19)-6),'Tabela Principal AmoCac'!$N$3:$N$522)+SUMIF('Tabela Principal AmoCac'!$P$3:$P$522,RIGHT(A19,LEN(A19)-6),'Tabela Principal AmoCac'!$R$3:$R$522)+SUMIF('Tabela Principal AmoCac'!$T$3:$T$522,RIGHT(A19,LEN(A19)-6),'Tabela Principal AmoCac'!$V$3:$V$522)</f>
        <v>85033</v>
      </c>
      <c r="D19" s="51">
        <f>C19/C$2</f>
        <v>3.0214843659779288E-2</v>
      </c>
      <c r="E19" s="52">
        <f>SUMIF('Tabela Principal AmoCac'!$L$3:$L$522,RIGHT(A19,LEN(A19)-6),'Tabela Principal AmoCac'!$O$3:$O$522)+SUMIF('Tabela Principal AmoCac'!$P$3:$P$522,RIGHT(A19,LEN(A19)-6),'Tabela Principal AmoCac'!$S$3:$S$522)+SUMIF('Tabela Principal AmoCac'!$T$3:$T$522,RIGHT(A19,LEN(A19)-6),'Tabela Principal AmoCac'!$W$3:$W$522)</f>
        <v>4514</v>
      </c>
      <c r="F19" s="51">
        <f>E19/E$2</f>
        <v>1.4708565768208122E-2</v>
      </c>
      <c r="G19" s="50">
        <f>E19/C19</f>
        <v>5.3085272776451496E-2</v>
      </c>
      <c r="H19" s="55">
        <f>(E19/$E$2)/(C19/$C$2)</f>
        <v>0.48679933392432334</v>
      </c>
      <c r="I19" s="48" t="s">
        <v>419</v>
      </c>
      <c r="L19" s="54" t="s">
        <v>1105</v>
      </c>
      <c r="M19" s="53">
        <f>M18+1</f>
        <v>16</v>
      </c>
      <c r="N19" s="52">
        <v>85033</v>
      </c>
      <c r="O19" s="51">
        <v>3.0214843659779288E-2</v>
      </c>
      <c r="P19" s="52">
        <v>1151</v>
      </c>
      <c r="Q19" s="51">
        <v>1.2790594301462416E-2</v>
      </c>
      <c r="R19" s="50">
        <v>1.353592134818247E-2</v>
      </c>
      <c r="S19" s="49">
        <v>0.42332154504869107</v>
      </c>
      <c r="T19" s="48" t="s">
        <v>419</v>
      </c>
    </row>
    <row r="20" spans="1:20">
      <c r="A20" s="54" t="s">
        <v>1104</v>
      </c>
      <c r="B20" s="53">
        <v>17</v>
      </c>
      <c r="C20" s="33">
        <f>SUMIF('Tabela Principal AmoCac'!$L$3:$L$522,RIGHT(A20,LEN(A20)-6),'Tabela Principal AmoCac'!$N$3:$N$522)+SUMIF('Tabela Principal AmoCac'!$P$3:$P$522,RIGHT(A20,LEN(A20)-6),'Tabela Principal AmoCac'!$R$3:$R$522)+SUMIF('Tabela Principal AmoCac'!$T$3:$T$522,RIGHT(A20,LEN(A20)-6),'Tabela Principal AmoCac'!$V$3:$V$522)</f>
        <v>259768.93333333332</v>
      </c>
      <c r="D20" s="51">
        <f>C20/C$2</f>
        <v>9.2303902112524497E-2</v>
      </c>
      <c r="E20" s="52">
        <f>SUMIF('Tabela Principal AmoCac'!$L$3:$L$522,RIGHT(A20,LEN(A20)-6),'Tabela Principal AmoCac'!$O$3:$O$522)+SUMIF('Tabela Principal AmoCac'!$P$3:$P$522,RIGHT(A20,LEN(A20)-6),'Tabela Principal AmoCac'!$S$3:$S$522)+SUMIF('Tabela Principal AmoCac'!$T$3:$T$522,RIGHT(A20,LEN(A20)-6),'Tabela Principal AmoCac'!$W$3:$W$522)</f>
        <v>19193.883333333335</v>
      </c>
      <c r="F20" s="51">
        <f>E20/E$2</f>
        <v>6.2541979476217785E-2</v>
      </c>
      <c r="G20" s="50">
        <f>E20/C20</f>
        <v>7.3888294058257933E-2</v>
      </c>
      <c r="H20" s="55">
        <f>(E20/$E$2)/(C20/$C$2)</f>
        <v>0.67756593215284677</v>
      </c>
      <c r="I20" s="48" t="s">
        <v>47</v>
      </c>
      <c r="L20" s="54" t="s">
        <v>1104</v>
      </c>
      <c r="M20" s="53">
        <f>M19+1</f>
        <v>17</v>
      </c>
      <c r="N20" s="52">
        <v>259768.93333333332</v>
      </c>
      <c r="O20" s="51">
        <v>9.2303902112524497E-2</v>
      </c>
      <c r="P20" s="52">
        <v>4876.1333333333332</v>
      </c>
      <c r="Q20" s="51">
        <v>5.4186484123809102E-2</v>
      </c>
      <c r="R20" s="50">
        <v>1.8771041135532244E-2</v>
      </c>
      <c r="S20" s="49">
        <v>0.58704434897835878</v>
      </c>
      <c r="T20" s="48" t="s">
        <v>47</v>
      </c>
    </row>
    <row r="21" spans="1:20">
      <c r="A21" s="54" t="s">
        <v>1103</v>
      </c>
      <c r="B21" s="47">
        <v>18</v>
      </c>
      <c r="C21" s="33">
        <f>SUMIF('Tabela Principal AmoCac'!$L$3:$L$522,RIGHT(A21,LEN(A21)-6),'Tabela Principal AmoCac'!$N$3:$N$522)+SUMIF('Tabela Principal AmoCac'!$P$3:$P$522,RIGHT(A21,LEN(A21)-6),'Tabela Principal AmoCac'!$R$3:$R$522)+SUMIF('Tabela Principal AmoCac'!$T$3:$T$522,RIGHT(A21,LEN(A21)-6),'Tabela Principal AmoCac'!$V$3:$V$522)</f>
        <v>75458</v>
      </c>
      <c r="D21" s="51">
        <f>C21/C$2</f>
        <v>2.6812551278675639E-2</v>
      </c>
      <c r="E21" s="52">
        <f>SUMIF('Tabela Principal AmoCac'!$L$3:$L$522,RIGHT(A21,LEN(A21)-6),'Tabela Principal AmoCac'!$O$3:$O$522)+SUMIF('Tabela Principal AmoCac'!$P$3:$P$522,RIGHT(A21,LEN(A21)-6),'Tabela Principal AmoCac'!$S$3:$S$522)+SUMIF('Tabela Principal AmoCac'!$T$3:$T$522,RIGHT(A21,LEN(A21)-6),'Tabela Principal AmoCac'!$W$3:$W$522)</f>
        <v>9039</v>
      </c>
      <c r="F21" s="51">
        <f>E21/E$2</f>
        <v>2.9452974297481883E-2</v>
      </c>
      <c r="G21" s="50">
        <f>E21/C21</f>
        <v>0.11978849161122744</v>
      </c>
      <c r="H21" s="55">
        <f>(E21/$E$2)/(C21/$C$2)</f>
        <v>1.0984771270500546</v>
      </c>
      <c r="I21" s="48" t="s">
        <v>47</v>
      </c>
      <c r="L21" s="54" t="s">
        <v>1103</v>
      </c>
      <c r="M21" s="53">
        <f>M20+1</f>
        <v>18</v>
      </c>
      <c r="N21" s="52">
        <v>75458</v>
      </c>
      <c r="O21" s="51">
        <v>2.6812551278675639E-2</v>
      </c>
      <c r="P21" s="52">
        <v>1412</v>
      </c>
      <c r="Q21" s="51">
        <v>1.5690981019691515E-2</v>
      </c>
      <c r="R21" s="50">
        <v>1.8712396299928435E-2</v>
      </c>
      <c r="S21" s="49">
        <v>0.58521029411217396</v>
      </c>
      <c r="T21" s="48" t="s">
        <v>47</v>
      </c>
    </row>
    <row r="22" spans="1:20">
      <c r="A22" s="54" t="s">
        <v>1102</v>
      </c>
      <c r="B22" s="53">
        <v>19</v>
      </c>
      <c r="C22" s="33">
        <f>SUMIF('Tabela Principal AmoCac'!$L$3:$L$522,RIGHT(A22,LEN(A22)-6),'Tabela Principal AmoCac'!$N$3:$N$522)+SUMIF('Tabela Principal AmoCac'!$P$3:$P$522,RIGHT(A22,LEN(A22)-6),'Tabela Principal AmoCac'!$R$3:$R$522)+SUMIF('Tabela Principal AmoCac'!$T$3:$T$522,RIGHT(A22,LEN(A22)-6),'Tabela Principal AmoCac'!$V$3:$V$522)</f>
        <v>22394</v>
      </c>
      <c r="D22" s="51">
        <f>C22/C$2</f>
        <v>7.9572778676172476E-3</v>
      </c>
      <c r="E22" s="52">
        <f>SUMIF('Tabela Principal AmoCac'!$L$3:$L$522,RIGHT(A22,LEN(A22)-6),'Tabela Principal AmoCac'!$O$3:$O$522)+SUMIF('Tabela Principal AmoCac'!$P$3:$P$522,RIGHT(A22,LEN(A22)-6),'Tabela Principal AmoCac'!$S$3:$S$522)+SUMIF('Tabela Principal AmoCac'!$T$3:$T$522,RIGHT(A22,LEN(A22)-6),'Tabela Principal AmoCac'!$W$3:$W$522)</f>
        <v>1406</v>
      </c>
      <c r="F22" s="51">
        <f>E22/E$2</f>
        <v>4.58135655075335E-3</v>
      </c>
      <c r="G22" s="50">
        <f>E22/C22</f>
        <v>6.2784674466374923E-2</v>
      </c>
      <c r="H22" s="55">
        <f>(E22/$E$2)/(C22/$C$2)</f>
        <v>0.57574419631586971</v>
      </c>
      <c r="I22" s="48" t="s">
        <v>47</v>
      </c>
      <c r="L22" s="54" t="s">
        <v>1102</v>
      </c>
      <c r="M22" s="53">
        <f>M21+1</f>
        <v>19</v>
      </c>
      <c r="N22" s="52">
        <v>22394</v>
      </c>
      <c r="O22" s="51">
        <v>7.9572778676172476E-3</v>
      </c>
      <c r="P22" s="52">
        <v>392</v>
      </c>
      <c r="Q22" s="51">
        <v>4.3561363737387206E-3</v>
      </c>
      <c r="R22" s="50">
        <v>1.7504688755916764E-2</v>
      </c>
      <c r="S22" s="49">
        <v>0.54744052504014618</v>
      </c>
      <c r="T22" s="48" t="s">
        <v>47</v>
      </c>
    </row>
    <row r="23" spans="1:20">
      <c r="A23" s="54" t="s">
        <v>1101</v>
      </c>
      <c r="B23" s="47">
        <v>20</v>
      </c>
      <c r="C23" s="33">
        <f>SUMIF('Tabela Principal AmoCac'!$L$3:$L$522,RIGHT(A23,LEN(A23)-6),'Tabela Principal AmoCac'!$N$3:$N$522)+SUMIF('Tabela Principal AmoCac'!$P$3:$P$522,RIGHT(A23,LEN(A23)-6),'Tabela Principal AmoCac'!$R$3:$R$522)+SUMIF('Tabela Principal AmoCac'!$T$3:$T$522,RIGHT(A23,LEN(A23)-6),'Tabela Principal AmoCac'!$V$3:$V$522)</f>
        <v>15305</v>
      </c>
      <c r="D23" s="51">
        <f>C23/C$2</f>
        <v>5.4383378478111092E-3</v>
      </c>
      <c r="E23" s="52">
        <f>SUMIF('Tabela Principal AmoCac'!$L$3:$L$522,RIGHT(A23,LEN(A23)-6),'Tabela Principal AmoCac'!$O$3:$O$522)+SUMIF('Tabela Principal AmoCac'!$P$3:$P$522,RIGHT(A23,LEN(A23)-6),'Tabela Principal AmoCac'!$S$3:$S$522)+SUMIF('Tabela Principal AmoCac'!$T$3:$T$522,RIGHT(A23,LEN(A23)-6),'Tabela Principal AmoCac'!$W$3:$W$522)</f>
        <v>994</v>
      </c>
      <c r="F23" s="51">
        <f>E23/E$2</f>
        <v>3.2388822272040041E-3</v>
      </c>
      <c r="G23" s="50">
        <f>E23/C23</f>
        <v>6.4946096047043447E-2</v>
      </c>
      <c r="H23" s="55">
        <f>(E23/$E$2)/(C23/$C$2)</f>
        <v>0.5955647327993111</v>
      </c>
      <c r="I23" s="48" t="s">
        <v>47</v>
      </c>
      <c r="L23" s="54" t="s">
        <v>1101</v>
      </c>
      <c r="M23" s="53">
        <f>M22+1</f>
        <v>20</v>
      </c>
      <c r="N23" s="52">
        <v>15305</v>
      </c>
      <c r="O23" s="51">
        <v>5.4383378478111092E-3</v>
      </c>
      <c r="P23" s="52">
        <v>464</v>
      </c>
      <c r="Q23" s="51">
        <v>5.1562430546295062E-3</v>
      </c>
      <c r="R23" s="50">
        <v>3.0316889905259718E-2</v>
      </c>
      <c r="S23" s="49">
        <v>0.94812849052856396</v>
      </c>
      <c r="T23" s="48" t="s">
        <v>47</v>
      </c>
    </row>
    <row r="24" spans="1:20">
      <c r="A24" s="54" t="s">
        <v>1100</v>
      </c>
      <c r="B24" s="53">
        <v>21</v>
      </c>
      <c r="C24" s="33">
        <f>SUMIF('Tabela Principal AmoCac'!$L$3:$L$522,RIGHT(A24,LEN(A24)-6),'Tabela Principal AmoCac'!$N$3:$N$522)+SUMIF('Tabela Principal AmoCac'!$P$3:$P$522,RIGHT(A24,LEN(A24)-6),'Tabela Principal AmoCac'!$R$3:$R$522)+SUMIF('Tabela Principal AmoCac'!$T$3:$T$522,RIGHT(A24,LEN(A24)-6),'Tabela Principal AmoCac'!$V$3:$V$522)</f>
        <v>625944.5</v>
      </c>
      <c r="D24" s="51">
        <f>C24/C$2</f>
        <v>0.2224173580515649</v>
      </c>
      <c r="E24" s="52">
        <f>SUMIF('Tabela Principal AmoCac'!$L$3:$L$522,RIGHT(A24,LEN(A24)-6),'Tabela Principal AmoCac'!$O$3:$O$522)+SUMIF('Tabela Principal AmoCac'!$P$3:$P$522,RIGHT(A24,LEN(A24)-6),'Tabela Principal AmoCac'!$S$3:$S$522)+SUMIF('Tabela Principal AmoCac'!$T$3:$T$522,RIGHT(A24,LEN(A24)-6),'Tabela Principal AmoCac'!$W$3:$W$522)</f>
        <v>72427.399999999994</v>
      </c>
      <c r="F24" s="51">
        <f>E24/E$2</f>
        <v>0.23599981752776183</v>
      </c>
      <c r="G24" s="50">
        <f>E24/C24</f>
        <v>0.1157089805885346</v>
      </c>
      <c r="H24" s="55">
        <f>(E24/$E$2)/(C24/$C$2)</f>
        <v>1.0610674436347185</v>
      </c>
      <c r="I24" s="48" t="s">
        <v>22</v>
      </c>
      <c r="L24" s="54" t="s">
        <v>1100</v>
      </c>
      <c r="M24" s="53">
        <f>M23+1</f>
        <v>21</v>
      </c>
      <c r="N24" s="52">
        <v>625944.5</v>
      </c>
      <c r="O24" s="51">
        <v>0.2224173580515649</v>
      </c>
      <c r="P24" s="52">
        <v>25446.133333333335</v>
      </c>
      <c r="Q24" s="51">
        <v>0.28277251781719048</v>
      </c>
      <c r="R24" s="50">
        <v>4.0652379457497168E-2</v>
      </c>
      <c r="S24" s="49">
        <v>1.2713599347386948</v>
      </c>
      <c r="T24" s="48" t="s">
        <v>22</v>
      </c>
    </row>
    <row r="25" spans="1:20" ht="15.75" thickBot="1">
      <c r="A25" s="44" t="s">
        <v>1099</v>
      </c>
      <c r="B25" s="47">
        <v>22</v>
      </c>
      <c r="C25" s="46">
        <f>SUMIF('Tabela Principal AmoCac'!$L$2:$L$520,0,'Tabela Principal AmoCac'!$G$2:$G$520)</f>
        <v>98904</v>
      </c>
      <c r="D25" s="41">
        <f>C25/C$2</f>
        <v>3.5143637144718062E-2</v>
      </c>
      <c r="E25" s="42">
        <f>SUMIF('Tabela Principal AmoCac'!$L$3:$L$522,RIGHT(A25,LEN(A25)-6),'Tabela Principal AmoCac'!$O$3:$O$522)+SUMIF('Tabela Principal AmoCac'!$P$3:$P$522,RIGHT(A25,LEN(A25)-6),'Tabela Principal AmoCac'!$S$3:$S$522)+SUMIF('Tabela Principal AmoCac'!$T$3:$T$522,RIGHT(A25,LEN(A25)-6),'Tabela Principal AmoCac'!$W$3:$W$522)</f>
        <v>0</v>
      </c>
      <c r="F25" s="41">
        <f>E25/E$2</f>
        <v>0</v>
      </c>
      <c r="G25" s="40">
        <f>E25/C25</f>
        <v>0</v>
      </c>
      <c r="H25" s="45">
        <f>(E25/$E$2)/(C25/$C$2)</f>
        <v>0</v>
      </c>
      <c r="I25" s="38"/>
      <c r="L25" s="44" t="s">
        <v>1099</v>
      </c>
      <c r="M25" s="43">
        <f>M24+1</f>
        <v>22</v>
      </c>
      <c r="N25" s="42">
        <v>98904</v>
      </c>
      <c r="O25" s="41">
        <v>3.5143637144718062E-2</v>
      </c>
      <c r="P25" s="42">
        <v>0</v>
      </c>
      <c r="Q25" s="41">
        <v>0</v>
      </c>
      <c r="R25" s="40">
        <v>0</v>
      </c>
      <c r="S25" s="39">
        <v>0</v>
      </c>
      <c r="T25" s="38"/>
    </row>
    <row r="26" spans="1:20">
      <c r="A26" s="37" t="s">
        <v>1098</v>
      </c>
      <c r="B26" s="36"/>
      <c r="C26" s="36"/>
      <c r="D26" s="36"/>
      <c r="E26" s="36"/>
      <c r="F26" s="36"/>
      <c r="G26" s="36"/>
      <c r="H26" s="36"/>
      <c r="I26" s="36"/>
      <c r="L26" s="37" t="s">
        <v>1098</v>
      </c>
      <c r="M26" s="36"/>
      <c r="N26" s="36"/>
      <c r="O26" s="36"/>
      <c r="P26" s="36"/>
      <c r="Q26" s="36"/>
      <c r="R26" s="36"/>
      <c r="S26" s="36"/>
      <c r="T26" s="36"/>
    </row>
    <row r="27" spans="1:20">
      <c r="A27" s="35"/>
      <c r="B27" s="35"/>
      <c r="C27" s="35"/>
      <c r="D27" s="35"/>
      <c r="E27" s="35"/>
      <c r="F27" s="35"/>
      <c r="G27" s="35"/>
      <c r="H27" s="35"/>
      <c r="I27" s="35"/>
      <c r="L27" s="35"/>
      <c r="M27" s="35"/>
      <c r="N27" s="35"/>
      <c r="O27" s="35"/>
      <c r="P27" s="35"/>
      <c r="Q27" s="35"/>
      <c r="R27" s="35"/>
      <c r="S27" s="35"/>
      <c r="T27" s="35"/>
    </row>
    <row r="28" spans="1:20">
      <c r="A28" s="35"/>
      <c r="B28" s="35"/>
      <c r="C28" s="35"/>
      <c r="D28" s="35"/>
      <c r="E28" s="35"/>
      <c r="F28" s="35"/>
      <c r="G28" s="35"/>
      <c r="H28" s="35"/>
      <c r="I28" s="35"/>
      <c r="L28" s="35"/>
      <c r="M28" s="35"/>
      <c r="N28" s="35"/>
      <c r="O28" s="35"/>
      <c r="P28" s="35"/>
      <c r="Q28" s="35"/>
      <c r="R28" s="35"/>
      <c r="S28" s="35"/>
      <c r="T28" s="35"/>
    </row>
  </sheetData>
  <mergeCells count="2">
    <mergeCell ref="A26:I28"/>
    <mergeCell ref="L26:T2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649"/>
  <sheetViews>
    <sheetView workbookViewId="0">
      <pane xSplit="2" ySplit="1" topLeftCell="C626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ColWidth="8.85546875" defaultRowHeight="15"/>
  <cols>
    <col min="1" max="1" width="5.140625" style="9" bestFit="1" customWidth="1"/>
    <col min="2" max="2" width="48.85546875" style="81" customWidth="1"/>
    <col min="3" max="6" width="8.140625" style="9" customWidth="1"/>
    <col min="7" max="7" width="9.85546875" style="9" bestFit="1" customWidth="1"/>
    <col min="8" max="8" width="10" style="9" customWidth="1"/>
    <col min="9" max="9" width="9.28515625" style="9" customWidth="1"/>
    <col min="10" max="10" width="10" style="9" customWidth="1"/>
    <col min="11" max="11" width="16" style="9" customWidth="1"/>
    <col min="12" max="12" width="21.140625" style="14" customWidth="1"/>
    <col min="13" max="13" width="8.85546875" style="12" customWidth="1"/>
    <col min="14" max="14" width="12.5703125" style="11" bestFit="1" customWidth="1"/>
    <col min="15" max="15" width="10.140625" style="11" customWidth="1"/>
    <col min="16" max="16" width="17.42578125" style="9" customWidth="1"/>
    <col min="17" max="19" width="12.42578125" style="10" customWidth="1"/>
    <col min="20" max="20" width="13.28515625" style="9" customWidth="1"/>
    <col min="21" max="22" width="8.85546875" style="9"/>
    <col min="23" max="23" width="9.42578125" style="9" bestFit="1" customWidth="1"/>
    <col min="24" max="16384" width="8.85546875" style="9"/>
  </cols>
  <sheetData>
    <row r="1" spans="1:22" ht="60">
      <c r="A1" s="26" t="s">
        <v>1145</v>
      </c>
      <c r="B1" s="93"/>
      <c r="C1" s="26" t="s">
        <v>1096</v>
      </c>
      <c r="D1" s="26" t="s">
        <v>1095</v>
      </c>
      <c r="E1" s="26" t="s">
        <v>1094</v>
      </c>
      <c r="F1" s="26" t="s">
        <v>1093</v>
      </c>
      <c r="G1" s="26" t="s">
        <v>1092</v>
      </c>
      <c r="H1" s="26" t="s">
        <v>1091</v>
      </c>
      <c r="I1" s="26" t="s">
        <v>1090</v>
      </c>
      <c r="J1" s="26" t="s">
        <v>1089</v>
      </c>
      <c r="K1" s="26" t="s">
        <v>1088</v>
      </c>
      <c r="L1" s="26" t="s">
        <v>1144</v>
      </c>
      <c r="M1" s="27" t="s">
        <v>1143</v>
      </c>
      <c r="N1" s="28" t="s">
        <v>1142</v>
      </c>
      <c r="O1" s="28" t="s">
        <v>1141</v>
      </c>
      <c r="P1" s="26" t="s">
        <v>1140</v>
      </c>
      <c r="Q1" s="27" t="s">
        <v>1139</v>
      </c>
      <c r="R1" s="28" t="s">
        <v>1138</v>
      </c>
      <c r="S1" s="28" t="s">
        <v>1137</v>
      </c>
      <c r="T1" s="26" t="s">
        <v>1063</v>
      </c>
      <c r="U1" s="26" t="s">
        <v>1062</v>
      </c>
      <c r="V1" s="26" t="s">
        <v>1136</v>
      </c>
    </row>
    <row r="2" spans="1:22">
      <c r="A2" s="26"/>
      <c r="B2" s="91" t="str">
        <f>CONCATENATE("Cadeia ",L3)</f>
        <v>Cadeia Prot Anim Agroal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28"/>
      <c r="O2" s="28"/>
      <c r="P2" s="26"/>
      <c r="Q2" s="27"/>
      <c r="R2" s="28"/>
      <c r="S2" s="28"/>
      <c r="T2" s="26"/>
      <c r="U2" s="26"/>
      <c r="V2" s="26"/>
    </row>
    <row r="3" spans="1:22">
      <c r="A3" s="18">
        <v>10</v>
      </c>
      <c r="B3" s="82" t="s">
        <v>1047</v>
      </c>
      <c r="C3" s="18" t="s">
        <v>1046</v>
      </c>
      <c r="D3" s="18"/>
      <c r="E3" s="18"/>
      <c r="F3" s="25">
        <v>4.6666516105142897</v>
      </c>
      <c r="G3" s="24">
        <v>23380</v>
      </c>
      <c r="H3" s="23">
        <v>8.3076340334416034</v>
      </c>
      <c r="I3" s="24">
        <f>VLOOKUP($B3,'Tabela Principal AmoCac'!$B$2:$I$521,8,0)</f>
        <v>11898</v>
      </c>
      <c r="J3" s="23">
        <v>38.768833741723583</v>
      </c>
      <c r="K3" s="19" t="s">
        <v>347</v>
      </c>
      <c r="L3" s="19" t="s">
        <v>96</v>
      </c>
      <c r="M3" s="21">
        <v>1</v>
      </c>
      <c r="N3" s="20">
        <f>$G3*M3</f>
        <v>23380</v>
      </c>
      <c r="O3" s="20">
        <f>$I3*M3</f>
        <v>11898</v>
      </c>
      <c r="P3" s="19" t="s">
        <v>95</v>
      </c>
      <c r="Q3" s="21">
        <v>1</v>
      </c>
      <c r="R3" s="20">
        <f>$G3*Q3</f>
        <v>23380</v>
      </c>
      <c r="S3" s="20">
        <f>$I3*Q3</f>
        <v>11898</v>
      </c>
      <c r="T3" s="19">
        <v>0</v>
      </c>
      <c r="U3" s="18">
        <f>IF(J3&gt;1,0,1)</f>
        <v>0</v>
      </c>
      <c r="V3" s="17">
        <f>I3/G3</f>
        <v>0.50889649272882809</v>
      </c>
    </row>
    <row r="4" spans="1:22">
      <c r="A4" s="18">
        <v>11</v>
      </c>
      <c r="B4" s="82" t="s">
        <v>1045</v>
      </c>
      <c r="C4" s="18" t="s">
        <v>1044</v>
      </c>
      <c r="D4" s="18"/>
      <c r="E4" s="18"/>
      <c r="F4" s="25">
        <v>3.2280802462535756</v>
      </c>
      <c r="G4" s="24">
        <v>42185</v>
      </c>
      <c r="H4" s="23">
        <v>14.989629670690077</v>
      </c>
      <c r="I4" s="24">
        <f>VLOOKUP($B4,'Tabela Principal AmoCac'!$B$2:$I$521,8,0)</f>
        <v>14850</v>
      </c>
      <c r="J4" s="23">
        <v>48.387727438611122</v>
      </c>
      <c r="K4" s="19" t="s">
        <v>347</v>
      </c>
      <c r="L4" s="19" t="s">
        <v>96</v>
      </c>
      <c r="M4" s="21">
        <v>1</v>
      </c>
      <c r="N4" s="20">
        <f>$G4*M4</f>
        <v>42185</v>
      </c>
      <c r="O4" s="20">
        <f>$I4*M4</f>
        <v>14850</v>
      </c>
      <c r="P4" s="19" t="s">
        <v>95</v>
      </c>
      <c r="Q4" s="21">
        <v>1</v>
      </c>
      <c r="R4" s="20">
        <f>$G4*Q4</f>
        <v>42185</v>
      </c>
      <c r="S4" s="20">
        <f>$I4*Q4</f>
        <v>14850</v>
      </c>
      <c r="T4" s="19">
        <v>0</v>
      </c>
      <c r="U4" s="18">
        <f>IF(J4&gt;1,0,1)</f>
        <v>0</v>
      </c>
      <c r="V4" s="17">
        <f>I4/G4</f>
        <v>0.35202086049543679</v>
      </c>
    </row>
    <row r="5" spans="1:22">
      <c r="A5" s="18">
        <v>12</v>
      </c>
      <c r="B5" s="82" t="s">
        <v>1043</v>
      </c>
      <c r="C5" s="18" t="s">
        <v>1042</v>
      </c>
      <c r="D5" s="18"/>
      <c r="E5" s="18"/>
      <c r="F5" s="25">
        <v>2.9962695454423622</v>
      </c>
      <c r="G5" s="24">
        <v>1062</v>
      </c>
      <c r="H5" s="23">
        <v>0.37736130639499493</v>
      </c>
      <c r="I5" s="24">
        <f>VLOOKUP($B5,'Tabela Principal AmoCac'!$B$2:$I$521,8,0)</f>
        <v>347</v>
      </c>
      <c r="J5" s="23">
        <v>1.1306761899796673</v>
      </c>
      <c r="K5" s="19" t="s">
        <v>347</v>
      </c>
      <c r="L5" s="19" t="s">
        <v>96</v>
      </c>
      <c r="M5" s="21">
        <v>1</v>
      </c>
      <c r="N5" s="20">
        <f>$G5*M5</f>
        <v>1062</v>
      </c>
      <c r="O5" s="20">
        <f>$I5*M5</f>
        <v>347</v>
      </c>
      <c r="P5" s="19" t="s">
        <v>95</v>
      </c>
      <c r="Q5" s="21">
        <v>1</v>
      </c>
      <c r="R5" s="20">
        <f>$G5*Q5</f>
        <v>1062</v>
      </c>
      <c r="S5" s="20">
        <f>$I5*Q5</f>
        <v>347</v>
      </c>
      <c r="T5" s="19">
        <v>0</v>
      </c>
      <c r="U5" s="18">
        <f>IF(J5&gt;1,0,1)</f>
        <v>0</v>
      </c>
      <c r="V5" s="17">
        <f>I5/G5</f>
        <v>0.32674199623352168</v>
      </c>
    </row>
    <row r="6" spans="1:22">
      <c r="A6" s="18">
        <v>13</v>
      </c>
      <c r="B6" s="82" t="s">
        <v>1041</v>
      </c>
      <c r="C6" s="18" t="s">
        <v>1040</v>
      </c>
      <c r="D6" s="18"/>
      <c r="E6" s="18"/>
      <c r="F6" s="25">
        <v>7.7171240764408147</v>
      </c>
      <c r="G6" s="24">
        <v>284</v>
      </c>
      <c r="H6" s="23">
        <v>0.10091394634291767</v>
      </c>
      <c r="I6" s="24">
        <f>VLOOKUP($B6,'Tabela Principal AmoCac'!$B$2:$I$521,8,0)</f>
        <v>239</v>
      </c>
      <c r="J6" s="23">
        <v>0.7787654449715864</v>
      </c>
      <c r="K6" s="19" t="s">
        <v>347</v>
      </c>
      <c r="L6" s="19" t="s">
        <v>96</v>
      </c>
      <c r="M6" s="21">
        <v>1</v>
      </c>
      <c r="N6" s="20">
        <f>$G6*M6</f>
        <v>284</v>
      </c>
      <c r="O6" s="20">
        <f>$I6*M6</f>
        <v>239</v>
      </c>
      <c r="P6" s="19" t="s">
        <v>95</v>
      </c>
      <c r="Q6" s="21">
        <v>1</v>
      </c>
      <c r="R6" s="20">
        <f>$G6*Q6</f>
        <v>284</v>
      </c>
      <c r="S6" s="20">
        <f>$I6*Q6</f>
        <v>239</v>
      </c>
      <c r="T6" s="19">
        <v>0</v>
      </c>
      <c r="U6" s="18">
        <f>IF(J6&gt;1,0,1)</f>
        <v>1</v>
      </c>
      <c r="V6" s="17">
        <f>I6/G6</f>
        <v>0.84154929577464788</v>
      </c>
    </row>
    <row r="7" spans="1:22">
      <c r="A7" s="18">
        <v>20</v>
      </c>
      <c r="B7" s="82" t="s">
        <v>1027</v>
      </c>
      <c r="C7" s="18" t="s">
        <v>1026</v>
      </c>
      <c r="D7" s="18"/>
      <c r="E7" s="18"/>
      <c r="F7" s="25">
        <v>3.1463766053212381</v>
      </c>
      <c r="G7" s="24">
        <v>1125</v>
      </c>
      <c r="H7" s="23">
        <v>0.39974714660486754</v>
      </c>
      <c r="I7" s="24">
        <f>VLOOKUP($B7,'Tabela Principal AmoCac'!$B$2:$I$521,8,0)</f>
        <v>386</v>
      </c>
      <c r="J7" s="23">
        <v>1.2577550701214744</v>
      </c>
      <c r="K7" s="19" t="s">
        <v>347</v>
      </c>
      <c r="L7" s="19" t="s">
        <v>96</v>
      </c>
      <c r="M7" s="21">
        <v>1</v>
      </c>
      <c r="N7" s="20">
        <f>$G7*M7</f>
        <v>1125</v>
      </c>
      <c r="O7" s="20">
        <f>$I7*M7</f>
        <v>386</v>
      </c>
      <c r="P7" s="19" t="s">
        <v>95</v>
      </c>
      <c r="Q7" s="21">
        <v>1</v>
      </c>
      <c r="R7" s="20">
        <f>$G7*Q7</f>
        <v>1125</v>
      </c>
      <c r="S7" s="20">
        <f>$I7*Q7</f>
        <v>386</v>
      </c>
      <c r="T7" s="19">
        <v>0</v>
      </c>
      <c r="U7" s="18">
        <f>IF(J7&gt;1,0,1)</f>
        <v>0</v>
      </c>
      <c r="V7" s="17">
        <f>I7/G7</f>
        <v>0.34311111111111109</v>
      </c>
    </row>
    <row r="8" spans="1:22">
      <c r="A8" s="18">
        <v>21</v>
      </c>
      <c r="B8" s="82" t="s">
        <v>1025</v>
      </c>
      <c r="C8" s="18" t="s">
        <v>1024</v>
      </c>
      <c r="D8" s="18"/>
      <c r="E8" s="18"/>
      <c r="F8" s="25">
        <v>2.4295867562008726</v>
      </c>
      <c r="G8" s="24">
        <v>7243</v>
      </c>
      <c r="H8" s="23">
        <v>2.5736609625413829</v>
      </c>
      <c r="I8" s="24">
        <f>VLOOKUP($B8,'Tabela Principal AmoCac'!$B$2:$I$521,8,0)</f>
        <v>1919</v>
      </c>
      <c r="J8" s="23">
        <v>6.252932589541734</v>
      </c>
      <c r="K8" s="19" t="s">
        <v>347</v>
      </c>
      <c r="L8" s="19" t="s">
        <v>96</v>
      </c>
      <c r="M8" s="21">
        <v>1</v>
      </c>
      <c r="N8" s="20">
        <f>$G8*M8</f>
        <v>7243</v>
      </c>
      <c r="O8" s="20">
        <f>$I8*M8</f>
        <v>1919</v>
      </c>
      <c r="P8" s="19" t="s">
        <v>95</v>
      </c>
      <c r="Q8" s="21">
        <v>1</v>
      </c>
      <c r="R8" s="20">
        <f>$G8*Q8</f>
        <v>7243</v>
      </c>
      <c r="S8" s="20">
        <f>$I8*Q8</f>
        <v>1919</v>
      </c>
      <c r="T8" s="19">
        <v>0</v>
      </c>
      <c r="U8" s="18">
        <f>IF(J8&gt;1,0,1)</f>
        <v>0</v>
      </c>
      <c r="V8" s="17">
        <f>I8/G8</f>
        <v>0.26494546458649731</v>
      </c>
    </row>
    <row r="9" spans="1:22">
      <c r="A9" s="18">
        <v>28</v>
      </c>
      <c r="B9" s="82" t="s">
        <v>1011</v>
      </c>
      <c r="C9" s="18" t="s">
        <v>1010</v>
      </c>
      <c r="D9" s="18"/>
      <c r="E9" s="18"/>
      <c r="F9" s="25">
        <v>2.2819047762843625</v>
      </c>
      <c r="G9" s="24">
        <v>5823</v>
      </c>
      <c r="H9" s="23">
        <v>2.0690912308267944</v>
      </c>
      <c r="I9" s="24">
        <f>VLOOKUP($B9,'Tabela Principal AmoCac'!$B$2:$I$521,8,0)</f>
        <v>1449</v>
      </c>
      <c r="J9" s="23">
        <v>4.7214691621917524</v>
      </c>
      <c r="K9" s="19" t="s">
        <v>347</v>
      </c>
      <c r="L9" s="19" t="s">
        <v>96</v>
      </c>
      <c r="M9" s="21">
        <v>1</v>
      </c>
      <c r="N9" s="20">
        <f>$G9*M9</f>
        <v>5823</v>
      </c>
      <c r="O9" s="20">
        <f>$I9*M9</f>
        <v>1449</v>
      </c>
      <c r="P9" s="19" t="s">
        <v>95</v>
      </c>
      <c r="Q9" s="21">
        <v>1</v>
      </c>
      <c r="R9" s="20">
        <f>$G9*Q9</f>
        <v>5823</v>
      </c>
      <c r="S9" s="20">
        <f>$I9*Q9</f>
        <v>1449</v>
      </c>
      <c r="T9" s="19">
        <v>0</v>
      </c>
      <c r="U9" s="18">
        <f>IF(J9&gt;1,0,1)</f>
        <v>0</v>
      </c>
      <c r="V9" s="17">
        <f>I9/G9</f>
        <v>0.24884080370942813</v>
      </c>
    </row>
    <row r="10" spans="1:22">
      <c r="A10" s="18">
        <v>216</v>
      </c>
      <c r="B10" s="82" t="s">
        <v>672</v>
      </c>
      <c r="C10" s="18" t="s">
        <v>671</v>
      </c>
      <c r="D10" s="18"/>
      <c r="E10" s="18"/>
      <c r="F10" s="25">
        <v>9.1701390699129348</v>
      </c>
      <c r="G10" s="24">
        <v>20</v>
      </c>
      <c r="H10" s="23">
        <v>7.1066159396420891E-3</v>
      </c>
      <c r="I10" s="24">
        <f>VLOOKUP($B10,'Tabela Principal AmoCac'!$B$2:$I$521,8,0)</f>
        <v>20</v>
      </c>
      <c r="J10" s="23">
        <v>6.5168656482977941E-2</v>
      </c>
      <c r="K10" s="19" t="s">
        <v>633</v>
      </c>
      <c r="L10" s="19" t="s">
        <v>96</v>
      </c>
      <c r="M10" s="21">
        <v>1</v>
      </c>
      <c r="N10" s="20">
        <f>$G10*M10</f>
        <v>20</v>
      </c>
      <c r="O10" s="20">
        <f>$I10*M10</f>
        <v>20</v>
      </c>
      <c r="P10" s="19" t="s">
        <v>95</v>
      </c>
      <c r="Q10" s="21">
        <v>1</v>
      </c>
      <c r="R10" s="20">
        <f>$G10*Q10</f>
        <v>20</v>
      </c>
      <c r="S10" s="20">
        <f>$I10*Q10</f>
        <v>20</v>
      </c>
      <c r="T10" s="19">
        <v>0</v>
      </c>
      <c r="U10" s="18">
        <f>IF(J10&gt;1,0,1)</f>
        <v>1</v>
      </c>
      <c r="V10" s="17">
        <f>I10/G10</f>
        <v>1</v>
      </c>
    </row>
    <row r="11" spans="1:22">
      <c r="A11" s="18">
        <v>314</v>
      </c>
      <c r="B11" s="82" t="s">
        <v>479</v>
      </c>
      <c r="C11" s="18" t="s">
        <v>478</v>
      </c>
      <c r="D11" s="18"/>
      <c r="E11" s="18"/>
      <c r="F11" s="25">
        <v>1.3619018420662774</v>
      </c>
      <c r="G11" s="24">
        <v>404</v>
      </c>
      <c r="H11" s="23">
        <v>0.1435536419807702</v>
      </c>
      <c r="I11" s="24">
        <f>VLOOKUP($B11,'Tabela Principal AmoCac'!$B$2:$I$521,8,0)</f>
        <v>60</v>
      </c>
      <c r="J11" s="23">
        <v>0.19550596944893384</v>
      </c>
      <c r="K11" s="19" t="s">
        <v>371</v>
      </c>
      <c r="L11" s="19" t="s">
        <v>96</v>
      </c>
      <c r="M11" s="21">
        <v>1</v>
      </c>
      <c r="N11" s="20">
        <f>$G11*M11</f>
        <v>404</v>
      </c>
      <c r="O11" s="20">
        <f>$I11*M11</f>
        <v>60</v>
      </c>
      <c r="P11" s="19" t="s">
        <v>95</v>
      </c>
      <c r="Q11" s="21">
        <v>1</v>
      </c>
      <c r="R11" s="20">
        <f>$G11*Q11</f>
        <v>404</v>
      </c>
      <c r="S11" s="20">
        <f>$I11*Q11</f>
        <v>60</v>
      </c>
      <c r="T11" s="19">
        <v>0</v>
      </c>
      <c r="U11" s="18">
        <f>IF(J11&gt;1,0,1)</f>
        <v>1</v>
      </c>
      <c r="V11" s="17">
        <f>I11/G11</f>
        <v>0.14851485148514851</v>
      </c>
    </row>
    <row r="12" spans="1:22">
      <c r="A12" s="18">
        <v>315</v>
      </c>
      <c r="B12" s="82" t="s">
        <v>477</v>
      </c>
      <c r="C12" s="18" t="s">
        <v>476</v>
      </c>
      <c r="D12" s="18"/>
      <c r="E12" s="18"/>
      <c r="F12" s="25">
        <v>1.3325481537534702</v>
      </c>
      <c r="G12" s="24">
        <v>1163</v>
      </c>
      <c r="H12" s="23">
        <v>0.41324971689018752</v>
      </c>
      <c r="I12" s="24">
        <f>VLOOKUP($B12,'Tabela Principal AmoCac'!$B$2:$I$521,8,0)</f>
        <v>169</v>
      </c>
      <c r="J12" s="23">
        <v>0.55067514728116362</v>
      </c>
      <c r="K12" s="19" t="s">
        <v>371</v>
      </c>
      <c r="L12" s="19" t="s">
        <v>96</v>
      </c>
      <c r="M12" s="21">
        <v>1</v>
      </c>
      <c r="N12" s="20">
        <f>$G12*M12</f>
        <v>1163</v>
      </c>
      <c r="O12" s="20">
        <f>$I12*M12</f>
        <v>169</v>
      </c>
      <c r="P12" s="19" t="s">
        <v>95</v>
      </c>
      <c r="Q12" s="21">
        <v>1</v>
      </c>
      <c r="R12" s="20">
        <f>$G12*Q12</f>
        <v>1163</v>
      </c>
      <c r="S12" s="20">
        <f>$I12*Q12</f>
        <v>169</v>
      </c>
      <c r="T12" s="19">
        <v>0</v>
      </c>
      <c r="U12" s="18">
        <f>IF(J12&gt;1,0,1)</f>
        <v>1</v>
      </c>
      <c r="V12" s="17">
        <f>I12/G12</f>
        <v>0.14531384350816853</v>
      </c>
    </row>
    <row r="13" spans="1:22">
      <c r="A13" s="18">
        <v>318</v>
      </c>
      <c r="B13" s="82" t="s">
        <v>471</v>
      </c>
      <c r="C13" s="18" t="s">
        <v>470</v>
      </c>
      <c r="D13" s="18"/>
      <c r="E13" s="18"/>
      <c r="F13" s="25">
        <v>0.65178804505775656</v>
      </c>
      <c r="G13" s="24">
        <v>4066</v>
      </c>
      <c r="H13" s="23">
        <v>1.4447750205292369</v>
      </c>
      <c r="I13" s="24">
        <f>VLOOKUP($B13,'Tabela Principal AmoCac'!$B$2:$I$521,8,0)</f>
        <v>289</v>
      </c>
      <c r="J13" s="23">
        <v>0.9416870861790313</v>
      </c>
      <c r="K13" s="19" t="s">
        <v>371</v>
      </c>
      <c r="L13" s="19" t="s">
        <v>96</v>
      </c>
      <c r="M13" s="21">
        <v>1</v>
      </c>
      <c r="N13" s="20">
        <f>$G13*M13</f>
        <v>4066</v>
      </c>
      <c r="O13" s="20">
        <f>$I13*M13</f>
        <v>289</v>
      </c>
      <c r="P13" s="19" t="s">
        <v>95</v>
      </c>
      <c r="Q13" s="21">
        <v>1</v>
      </c>
      <c r="R13" s="20">
        <f>$G13*Q13</f>
        <v>4066</v>
      </c>
      <c r="S13" s="20">
        <f>$I13*Q13</f>
        <v>289</v>
      </c>
      <c r="T13" s="19">
        <v>0</v>
      </c>
      <c r="U13" s="18">
        <f>IF(J13&gt;1,0,1)</f>
        <v>1</v>
      </c>
      <c r="V13" s="17">
        <f>I13/G13</f>
        <v>7.1077225774717173E-2</v>
      </c>
    </row>
    <row r="14" spans="1:22">
      <c r="A14" s="18">
        <v>489</v>
      </c>
      <c r="B14" s="82" t="s">
        <v>99</v>
      </c>
      <c r="C14" s="18" t="s">
        <v>98</v>
      </c>
      <c r="D14" s="18"/>
      <c r="E14" s="18"/>
      <c r="F14" s="25">
        <v>2.2518388840318746</v>
      </c>
      <c r="G14" s="24">
        <v>338</v>
      </c>
      <c r="H14" s="23">
        <v>0.12010180937995131</v>
      </c>
      <c r="I14" s="24">
        <f>VLOOKUP($B14,'Tabela Principal AmoCac'!$B$2:$I$521,8,0)</f>
        <v>83</v>
      </c>
      <c r="J14" s="23">
        <v>0.2704499244043585</v>
      </c>
      <c r="K14" s="19" t="s">
        <v>18</v>
      </c>
      <c r="L14" s="19" t="s">
        <v>96</v>
      </c>
      <c r="M14" s="21">
        <v>0.7</v>
      </c>
      <c r="N14" s="20">
        <f>$G14*M14</f>
        <v>236.6</v>
      </c>
      <c r="O14" s="20">
        <f>$I14*M14</f>
        <v>58.099999999999994</v>
      </c>
      <c r="P14" s="19" t="s">
        <v>95</v>
      </c>
      <c r="Q14" s="21">
        <v>0.7</v>
      </c>
      <c r="R14" s="20">
        <f>$G14*Q14</f>
        <v>236.6</v>
      </c>
      <c r="S14" s="20">
        <f>$I14*Q14</f>
        <v>58.099999999999994</v>
      </c>
      <c r="T14" s="19">
        <v>0</v>
      </c>
      <c r="U14" s="18">
        <f>IF(J14&gt;1,0,1)</f>
        <v>1</v>
      </c>
      <c r="V14" s="17">
        <f>I14/G14</f>
        <v>0.2455621301775148</v>
      </c>
    </row>
    <row r="15" spans="1:22">
      <c r="A15" s="18">
        <v>136</v>
      </c>
      <c r="B15" s="18" t="s">
        <v>815</v>
      </c>
      <c r="C15" s="18"/>
      <c r="D15" s="18" t="s">
        <v>813</v>
      </c>
      <c r="E15" s="18"/>
      <c r="F15" s="25">
        <v>0.69570797486831104</v>
      </c>
      <c r="G15" s="24">
        <v>13471</v>
      </c>
      <c r="H15" s="23">
        <v>4.7866611661459295</v>
      </c>
      <c r="I15" s="24">
        <f>VLOOKUP($B15,'Tabela Principal AmoCac'!$B$2:$I$521,8,0)</f>
        <v>1022</v>
      </c>
      <c r="J15" s="23">
        <v>3.3301183462801731</v>
      </c>
      <c r="K15" s="19" t="s">
        <v>812</v>
      </c>
      <c r="L15" s="22" t="s">
        <v>96</v>
      </c>
      <c r="M15" s="21">
        <v>0.3</v>
      </c>
      <c r="N15" s="20">
        <f>$G15*M15</f>
        <v>4041.2999999999997</v>
      </c>
      <c r="O15" s="20">
        <f>$I15*M15</f>
        <v>306.59999999999997</v>
      </c>
      <c r="P15" s="19" t="s">
        <v>95</v>
      </c>
      <c r="Q15" s="21">
        <v>0.3</v>
      </c>
      <c r="R15" s="20">
        <f>$G15*Q15</f>
        <v>4041.2999999999997</v>
      </c>
      <c r="S15" s="20">
        <f>$I15*Q15</f>
        <v>306.59999999999997</v>
      </c>
      <c r="T15" s="19">
        <v>0</v>
      </c>
      <c r="U15" s="18">
        <f>IF(J15&gt;1,0,1)</f>
        <v>0</v>
      </c>
      <c r="V15" s="17">
        <f>I15/G15</f>
        <v>7.5866676564471824E-2</v>
      </c>
    </row>
    <row r="16" spans="1:22">
      <c r="A16" s="18">
        <v>186</v>
      </c>
      <c r="B16" s="18" t="s">
        <v>727</v>
      </c>
      <c r="C16" s="18"/>
      <c r="D16" s="18"/>
      <c r="E16" s="18" t="s">
        <v>724</v>
      </c>
      <c r="F16" s="25">
        <v>1.1444519460075058</v>
      </c>
      <c r="G16" s="24">
        <v>3157</v>
      </c>
      <c r="H16" s="23">
        <v>1.1217793260725037</v>
      </c>
      <c r="I16" s="24">
        <f>VLOOKUP($B16,'Tabela Principal AmoCac'!$B$2:$I$521,8,0)</f>
        <v>394</v>
      </c>
      <c r="J16" s="23">
        <v>1.2838225327146655</v>
      </c>
      <c r="K16" s="19" t="s">
        <v>633</v>
      </c>
      <c r="L16" s="22" t="s">
        <v>96</v>
      </c>
      <c r="M16" s="21">
        <v>0.33333333333333337</v>
      </c>
      <c r="N16" s="20">
        <f>$G16*M16</f>
        <v>1052.3333333333335</v>
      </c>
      <c r="O16" s="20">
        <f>$I16*M16</f>
        <v>131.33333333333334</v>
      </c>
      <c r="P16" s="19" t="s">
        <v>95</v>
      </c>
      <c r="Q16" s="21">
        <v>1</v>
      </c>
      <c r="R16" s="20">
        <f>$G16*Q16</f>
        <v>3157</v>
      </c>
      <c r="S16" s="20">
        <f>$I16*Q16</f>
        <v>394</v>
      </c>
      <c r="T16" s="19">
        <v>0</v>
      </c>
      <c r="U16" s="18">
        <f>IF(J16&gt;1,0,1)</f>
        <v>0</v>
      </c>
      <c r="V16" s="17">
        <f>I16/G16</f>
        <v>0.12480202724105163</v>
      </c>
    </row>
    <row r="17" spans="1:22">
      <c r="A17" s="18"/>
      <c r="B17" s="85" t="str">
        <f>CONCATENATE("Total ",L16)</f>
        <v>Total Prot Anim Agroal</v>
      </c>
      <c r="C17" s="18"/>
      <c r="D17" s="18"/>
      <c r="E17" s="18"/>
      <c r="F17" s="90">
        <f>(O17/$I$645)/(N17/$G$645)</f>
        <v>3.19881377515518</v>
      </c>
      <c r="G17" s="86">
        <f>SUM(G3:G16)</f>
        <v>103721</v>
      </c>
      <c r="H17" s="89">
        <f>G17/$G$645*1000</f>
        <v>36.855265593780857</v>
      </c>
      <c r="I17" s="86">
        <f>SUM(I3:I16)</f>
        <v>33125</v>
      </c>
      <c r="J17" s="89">
        <f>I17/$I$645*1000</f>
        <v>107.93558729993224</v>
      </c>
      <c r="K17" s="88"/>
      <c r="L17" s="88"/>
      <c r="M17" s="87"/>
      <c r="N17" s="86">
        <f>SUM(N3:N16)</f>
        <v>92085.233333333337</v>
      </c>
      <c r="O17" s="86">
        <f>SUM(O3:O16)</f>
        <v>32122.033333333329</v>
      </c>
      <c r="P17" s="19"/>
      <c r="Q17" s="21"/>
      <c r="R17" s="20"/>
      <c r="S17" s="20"/>
      <c r="T17" s="19"/>
      <c r="U17" s="18"/>
      <c r="V17" s="17"/>
    </row>
    <row r="18" spans="1:22">
      <c r="A18" s="18"/>
      <c r="B18" s="82"/>
      <c r="C18" s="18"/>
      <c r="D18" s="18"/>
      <c r="E18" s="18"/>
      <c r="F18" s="25"/>
      <c r="G18" s="24"/>
      <c r="H18" s="23"/>
      <c r="I18" s="24"/>
      <c r="J18" s="23"/>
      <c r="K18" s="19"/>
      <c r="L18" s="19"/>
      <c r="M18" s="21"/>
      <c r="N18" s="20"/>
      <c r="O18" s="20"/>
      <c r="P18" s="19"/>
      <c r="Q18" s="21"/>
      <c r="R18" s="20"/>
      <c r="S18" s="20"/>
      <c r="T18" s="19"/>
      <c r="U18" s="18"/>
      <c r="V18" s="17"/>
    </row>
    <row r="19" spans="1:22">
      <c r="A19" s="18"/>
      <c r="B19" s="91" t="str">
        <f>CONCATENATE("Cadeia ",L20)</f>
        <v>Cadeia Insumo Industrial Agrícola</v>
      </c>
      <c r="C19" s="18"/>
      <c r="D19" s="18"/>
      <c r="E19" s="18"/>
      <c r="F19" s="25"/>
      <c r="G19" s="24"/>
      <c r="H19" s="23"/>
      <c r="I19" s="24"/>
      <c r="J19" s="23"/>
      <c r="K19" s="19"/>
      <c r="L19" s="19"/>
      <c r="M19" s="21"/>
      <c r="N19" s="20"/>
      <c r="O19" s="20"/>
      <c r="P19" s="19"/>
      <c r="Q19" s="21"/>
      <c r="R19" s="20"/>
      <c r="S19" s="20"/>
      <c r="T19" s="19"/>
      <c r="U19" s="18"/>
      <c r="V19" s="17"/>
    </row>
    <row r="20" spans="1:22">
      <c r="A20" s="18">
        <v>102</v>
      </c>
      <c r="B20" s="82" t="s">
        <v>876</v>
      </c>
      <c r="C20" s="18" t="s">
        <v>875</v>
      </c>
      <c r="D20" s="18"/>
      <c r="E20" s="18"/>
      <c r="F20" s="25">
        <v>0.47898859240150282</v>
      </c>
      <c r="G20" s="24">
        <v>4231</v>
      </c>
      <c r="H20" s="23">
        <v>1.5034046020312841</v>
      </c>
      <c r="I20" s="24">
        <f>VLOOKUP($B20,'Tabela Principal AmoCac'!$B$2:$I$521,8,0)</f>
        <v>221</v>
      </c>
      <c r="J20" s="23">
        <v>0.72011365413690631</v>
      </c>
      <c r="K20" s="19" t="s">
        <v>812</v>
      </c>
      <c r="L20" s="19" t="s">
        <v>208</v>
      </c>
      <c r="M20" s="21">
        <v>1</v>
      </c>
      <c r="N20" s="20">
        <f>$G20*M20</f>
        <v>4231</v>
      </c>
      <c r="O20" s="20">
        <f>$I20*M20</f>
        <v>221</v>
      </c>
      <c r="P20" s="19" t="s">
        <v>95</v>
      </c>
      <c r="Q20" s="21">
        <v>1</v>
      </c>
      <c r="R20" s="20">
        <f>$G20*Q20</f>
        <v>4231</v>
      </c>
      <c r="S20" s="20">
        <f>$I20*Q20</f>
        <v>221</v>
      </c>
      <c r="T20" s="19">
        <v>0</v>
      </c>
      <c r="U20" s="18">
        <f>IF(J20&gt;1,0,1)</f>
        <v>1</v>
      </c>
      <c r="V20" s="17">
        <f>I20/G20</f>
        <v>5.2233514535570784E-2</v>
      </c>
    </row>
    <row r="21" spans="1:22">
      <c r="A21" s="18">
        <v>117</v>
      </c>
      <c r="B21" s="82" t="s">
        <v>853</v>
      </c>
      <c r="C21" s="18" t="s">
        <v>852</v>
      </c>
      <c r="D21" s="18"/>
      <c r="E21" s="18"/>
      <c r="F21" s="25">
        <v>7.9740339738373356E-2</v>
      </c>
      <c r="G21" s="24">
        <v>690</v>
      </c>
      <c r="H21" s="23">
        <v>0.24517824991765208</v>
      </c>
      <c r="I21" s="24">
        <f>VLOOKUP($B21,'Tabela Principal AmoCac'!$B$2:$I$521,8,0)</f>
        <v>6</v>
      </c>
      <c r="J21" s="23">
        <v>1.9550596944893386E-2</v>
      </c>
      <c r="K21" s="19" t="s">
        <v>812</v>
      </c>
      <c r="L21" s="19" t="s">
        <v>208</v>
      </c>
      <c r="M21" s="21">
        <v>1</v>
      </c>
      <c r="N21" s="20">
        <f>$G21*M21</f>
        <v>690</v>
      </c>
      <c r="O21" s="20">
        <f>$I21*M21</f>
        <v>6</v>
      </c>
      <c r="P21" s="19" t="s">
        <v>95</v>
      </c>
      <c r="Q21" s="21">
        <v>1</v>
      </c>
      <c r="R21" s="20">
        <f>$G21*Q21</f>
        <v>690</v>
      </c>
      <c r="S21" s="20">
        <f>$I21*Q21</f>
        <v>6</v>
      </c>
      <c r="T21" s="19">
        <v>0</v>
      </c>
      <c r="U21" s="18">
        <f>IF(J21&gt;1,0,1)</f>
        <v>1</v>
      </c>
      <c r="V21" s="17">
        <f>I21/G21</f>
        <v>8.6956521739130436E-3</v>
      </c>
    </row>
    <row r="22" spans="1:22">
      <c r="A22" s="18">
        <v>189</v>
      </c>
      <c r="B22" s="82" t="s">
        <v>719</v>
      </c>
      <c r="C22" s="18" t="s">
        <v>718</v>
      </c>
      <c r="D22" s="18"/>
      <c r="E22" s="18"/>
      <c r="F22" s="25">
        <v>3.3934217194098326</v>
      </c>
      <c r="G22" s="24">
        <v>4875</v>
      </c>
      <c r="H22" s="23">
        <v>1.7322376352877593</v>
      </c>
      <c r="I22" s="24">
        <f>VLOOKUP($B22,'Tabela Principal AmoCac'!$B$2:$I$521,8,0)</f>
        <v>1804</v>
      </c>
      <c r="J22" s="23">
        <v>5.8782128147646109</v>
      </c>
      <c r="K22" s="19" t="s">
        <v>562</v>
      </c>
      <c r="L22" s="19" t="s">
        <v>208</v>
      </c>
      <c r="M22" s="21">
        <v>1</v>
      </c>
      <c r="N22" s="20">
        <f>$G22*M22</f>
        <v>4875</v>
      </c>
      <c r="O22" s="20">
        <f>$I22*M22</f>
        <v>1804</v>
      </c>
      <c r="P22" s="19" t="s">
        <v>95</v>
      </c>
      <c r="Q22" s="21">
        <v>1</v>
      </c>
      <c r="R22" s="20">
        <f>$G22*Q22</f>
        <v>4875</v>
      </c>
      <c r="S22" s="20">
        <f>$I22*Q22</f>
        <v>1804</v>
      </c>
      <c r="T22" s="19">
        <v>0</v>
      </c>
      <c r="U22" s="18">
        <f>IF(J22&gt;1,0,1)</f>
        <v>0</v>
      </c>
      <c r="V22" s="17">
        <f>I22/G22</f>
        <v>0.37005128205128207</v>
      </c>
    </row>
    <row r="23" spans="1:22">
      <c r="A23" s="18">
        <v>190</v>
      </c>
      <c r="B23" s="82" t="s">
        <v>717</v>
      </c>
      <c r="C23" s="18" t="s">
        <v>716</v>
      </c>
      <c r="D23" s="18"/>
      <c r="E23" s="18"/>
      <c r="F23" s="25">
        <v>0.12800955554446988</v>
      </c>
      <c r="G23" s="24">
        <v>2364</v>
      </c>
      <c r="H23" s="23">
        <v>0.84000200406569503</v>
      </c>
      <c r="I23" s="24">
        <f>VLOOKUP($B23,'Tabela Principal AmoCac'!$B$2:$I$521,8,0)</f>
        <v>33</v>
      </c>
      <c r="J23" s="23">
        <v>0.10752828319691361</v>
      </c>
      <c r="K23" s="19" t="s">
        <v>562</v>
      </c>
      <c r="L23" s="19" t="s">
        <v>208</v>
      </c>
      <c r="M23" s="21">
        <v>1</v>
      </c>
      <c r="N23" s="20">
        <f>$G23*M23</f>
        <v>2364</v>
      </c>
      <c r="O23" s="20">
        <f>$I23*M23</f>
        <v>33</v>
      </c>
      <c r="P23" s="19" t="s">
        <v>95</v>
      </c>
      <c r="Q23" s="21">
        <v>1</v>
      </c>
      <c r="R23" s="20">
        <f>$G23*Q23</f>
        <v>2364</v>
      </c>
      <c r="S23" s="20">
        <f>$I23*Q23</f>
        <v>33</v>
      </c>
      <c r="T23" s="19">
        <v>0</v>
      </c>
      <c r="U23" s="18">
        <f>IF(J23&gt;1,0,1)</f>
        <v>1</v>
      </c>
      <c r="V23" s="17">
        <f>I23/G23</f>
        <v>1.3959390862944163E-2</v>
      </c>
    </row>
    <row r="24" spans="1:22">
      <c r="A24" s="18">
        <v>207</v>
      </c>
      <c r="B24" s="82" t="s">
        <v>689</v>
      </c>
      <c r="C24" s="18" t="s">
        <v>688</v>
      </c>
      <c r="D24" s="18"/>
      <c r="E24" s="18"/>
      <c r="F24" s="25">
        <v>1.2770793288853604</v>
      </c>
      <c r="G24" s="24">
        <v>517</v>
      </c>
      <c r="H24" s="23">
        <v>0.18370602203974801</v>
      </c>
      <c r="I24" s="24">
        <f>VLOOKUP($B24,'Tabela Principal AmoCac'!$B$2:$I$521,8,0)</f>
        <v>72</v>
      </c>
      <c r="J24" s="23">
        <v>0.23460716333872059</v>
      </c>
      <c r="K24" s="19" t="s">
        <v>163</v>
      </c>
      <c r="L24" s="19" t="s">
        <v>208</v>
      </c>
      <c r="M24" s="21">
        <v>1</v>
      </c>
      <c r="N24" s="20">
        <f>$G24*M24</f>
        <v>517</v>
      </c>
      <c r="O24" s="20">
        <f>$I24*M24</f>
        <v>72</v>
      </c>
      <c r="P24" s="19" t="s">
        <v>95</v>
      </c>
      <c r="Q24" s="21">
        <v>1</v>
      </c>
      <c r="R24" s="20">
        <f>$G24*Q24</f>
        <v>517</v>
      </c>
      <c r="S24" s="20">
        <f>$I24*Q24</f>
        <v>72</v>
      </c>
      <c r="T24" s="19">
        <v>0</v>
      </c>
      <c r="U24" s="18">
        <f>IF(J24&gt;1,0,1)</f>
        <v>1</v>
      </c>
      <c r="V24" s="17">
        <f>I24/G24</f>
        <v>0.13926499032882012</v>
      </c>
    </row>
    <row r="25" spans="1:22">
      <c r="A25" s="18">
        <v>304</v>
      </c>
      <c r="B25" s="82" t="s">
        <v>499</v>
      </c>
      <c r="C25" s="18" t="s">
        <v>498</v>
      </c>
      <c r="D25" s="18"/>
      <c r="E25" s="18"/>
      <c r="F25" s="25">
        <v>5.020651140777332</v>
      </c>
      <c r="G25" s="24">
        <v>800</v>
      </c>
      <c r="H25" s="23">
        <v>0.2842646375856836</v>
      </c>
      <c r="I25" s="24">
        <f>VLOOKUP($B25,'Tabela Principal AmoCac'!$B$2:$I$521,8,0)</f>
        <v>438</v>
      </c>
      <c r="J25" s="23">
        <v>1.427193576977217</v>
      </c>
      <c r="K25" s="19" t="s">
        <v>371</v>
      </c>
      <c r="L25" s="19" t="s">
        <v>208</v>
      </c>
      <c r="M25" s="21">
        <v>1</v>
      </c>
      <c r="N25" s="20">
        <f>$G25*M25</f>
        <v>800</v>
      </c>
      <c r="O25" s="20">
        <f>$I25*M25</f>
        <v>438</v>
      </c>
      <c r="P25" s="19" t="s">
        <v>95</v>
      </c>
      <c r="Q25" s="21">
        <v>1</v>
      </c>
      <c r="R25" s="20">
        <f>$G25*Q25</f>
        <v>800</v>
      </c>
      <c r="S25" s="20">
        <f>$I25*Q25</f>
        <v>438</v>
      </c>
      <c r="T25" s="19">
        <v>0</v>
      </c>
      <c r="U25" s="18">
        <f>IF(J25&gt;1,0,1)</f>
        <v>0</v>
      </c>
      <c r="V25" s="17">
        <f>I25/G25</f>
        <v>0.54749999999999999</v>
      </c>
    </row>
    <row r="26" spans="1:22">
      <c r="A26" s="18">
        <v>310</v>
      </c>
      <c r="B26" s="82" t="s">
        <v>487</v>
      </c>
      <c r="C26" s="18" t="s">
        <v>486</v>
      </c>
      <c r="D26" s="18"/>
      <c r="E26" s="18"/>
      <c r="F26" s="25">
        <v>0.59864409358482074</v>
      </c>
      <c r="G26" s="24">
        <v>337</v>
      </c>
      <c r="H26" s="23">
        <v>0.1197464785829692</v>
      </c>
      <c r="I26" s="24">
        <f>VLOOKUP($B26,'Tabela Principal AmoCac'!$B$2:$I$521,8,0)</f>
        <v>22</v>
      </c>
      <c r="J26" s="23">
        <v>7.1685522131275742E-2</v>
      </c>
      <c r="K26" s="19" t="s">
        <v>371</v>
      </c>
      <c r="L26" s="19" t="s">
        <v>208</v>
      </c>
      <c r="M26" s="21">
        <v>1</v>
      </c>
      <c r="N26" s="20">
        <f>$G26*M26</f>
        <v>337</v>
      </c>
      <c r="O26" s="20">
        <f>$I26*M26</f>
        <v>22</v>
      </c>
      <c r="P26" s="19" t="s">
        <v>95</v>
      </c>
      <c r="Q26" s="21">
        <v>1</v>
      </c>
      <c r="R26" s="20">
        <f>$G26*Q26</f>
        <v>337</v>
      </c>
      <c r="S26" s="20">
        <f>$I26*Q26</f>
        <v>22</v>
      </c>
      <c r="T26" s="19">
        <v>0</v>
      </c>
      <c r="U26" s="18">
        <f>IF(J26&gt;1,0,1)</f>
        <v>1</v>
      </c>
      <c r="V26" s="17">
        <f>I26/G26</f>
        <v>6.5281899109792291E-2</v>
      </c>
    </row>
    <row r="27" spans="1:22">
      <c r="A27" s="18">
        <v>337</v>
      </c>
      <c r="B27" s="82" t="s">
        <v>429</v>
      </c>
      <c r="C27" s="18" t="s">
        <v>428</v>
      </c>
      <c r="D27" s="18"/>
      <c r="E27" s="18"/>
      <c r="F27" s="25">
        <v>2.0216589015802291</v>
      </c>
      <c r="G27" s="24">
        <v>2082</v>
      </c>
      <c r="H27" s="23">
        <v>0.73979871931674157</v>
      </c>
      <c r="I27" s="24">
        <f>VLOOKUP($B27,'Tabela Principal AmoCac'!$B$2:$I$521,8,0)</f>
        <v>459</v>
      </c>
      <c r="J27" s="23">
        <v>1.4956206662843439</v>
      </c>
      <c r="K27" s="19" t="s">
        <v>371</v>
      </c>
      <c r="L27" s="19" t="s">
        <v>208</v>
      </c>
      <c r="M27" s="21">
        <v>1</v>
      </c>
      <c r="N27" s="20">
        <f>$G27*M27</f>
        <v>2082</v>
      </c>
      <c r="O27" s="20">
        <f>$I27*M27</f>
        <v>459</v>
      </c>
      <c r="P27" s="19" t="s">
        <v>95</v>
      </c>
      <c r="Q27" s="21">
        <v>1</v>
      </c>
      <c r="R27" s="20">
        <f>$G27*Q27</f>
        <v>2082</v>
      </c>
      <c r="S27" s="20">
        <f>$I27*Q27</f>
        <v>459</v>
      </c>
      <c r="T27" s="19">
        <v>0</v>
      </c>
      <c r="U27" s="18">
        <f>IF(J27&gt;1,0,1)</f>
        <v>0</v>
      </c>
      <c r="V27" s="17">
        <f>I27/G27</f>
        <v>0.22046109510086456</v>
      </c>
    </row>
    <row r="28" spans="1:22">
      <c r="A28" s="18">
        <v>437</v>
      </c>
      <c r="B28" s="82" t="s">
        <v>210</v>
      </c>
      <c r="C28" s="18" t="s">
        <v>209</v>
      </c>
      <c r="D28" s="18"/>
      <c r="E28" s="18"/>
      <c r="F28" s="25">
        <v>0.83364900635572137</v>
      </c>
      <c r="G28" s="24">
        <v>297</v>
      </c>
      <c r="H28" s="23">
        <v>0.10553324670368502</v>
      </c>
      <c r="I28" s="24">
        <f>VLOOKUP($B28,'Tabela Principal AmoCac'!$B$2:$I$521,8,0)</f>
        <v>27</v>
      </c>
      <c r="J28" s="23">
        <v>8.7977686252020237E-2</v>
      </c>
      <c r="K28" s="19" t="s">
        <v>18</v>
      </c>
      <c r="L28" s="19" t="s">
        <v>208</v>
      </c>
      <c r="M28" s="21">
        <v>1</v>
      </c>
      <c r="N28" s="20">
        <f>$G28*M28</f>
        <v>297</v>
      </c>
      <c r="O28" s="20">
        <f>$I28*M28</f>
        <v>27</v>
      </c>
      <c r="P28" s="19" t="s">
        <v>95</v>
      </c>
      <c r="Q28" s="21">
        <v>1</v>
      </c>
      <c r="R28" s="20">
        <f>$G28*Q28</f>
        <v>297</v>
      </c>
      <c r="S28" s="20">
        <f>$I28*Q28</f>
        <v>27</v>
      </c>
      <c r="T28" s="19">
        <v>0</v>
      </c>
      <c r="U28" s="18">
        <f>IF(J28&gt;1,0,1)</f>
        <v>1</v>
      </c>
      <c r="V28" s="17">
        <f>I28/G28</f>
        <v>9.0909090909090912E-2</v>
      </c>
    </row>
    <row r="29" spans="1:22">
      <c r="A29" s="18">
        <v>135</v>
      </c>
      <c r="B29" s="18" t="s">
        <v>818</v>
      </c>
      <c r="C29" s="18"/>
      <c r="D29" s="18" t="s">
        <v>816</v>
      </c>
      <c r="E29" s="18"/>
      <c r="F29" s="25">
        <v>0.94975499891316129</v>
      </c>
      <c r="G29" s="24">
        <v>10447</v>
      </c>
      <c r="H29" s="23">
        <v>3.7121408360720456</v>
      </c>
      <c r="I29" s="24">
        <f>VLOOKUP($B29,'Tabela Principal AmoCac'!$B$2:$I$521,8,0)</f>
        <v>1082</v>
      </c>
      <c r="J29" s="23">
        <v>3.525624315729107</v>
      </c>
      <c r="K29" s="19" t="s">
        <v>812</v>
      </c>
      <c r="L29" s="22" t="s">
        <v>208</v>
      </c>
      <c r="M29" s="21">
        <v>0.5</v>
      </c>
      <c r="N29" s="20">
        <f>$G29*M29</f>
        <v>5223.5</v>
      </c>
      <c r="O29" s="20">
        <f>$I29*M29</f>
        <v>541</v>
      </c>
      <c r="P29" s="19" t="s">
        <v>95</v>
      </c>
      <c r="Q29" s="21">
        <v>0.4</v>
      </c>
      <c r="R29" s="20">
        <f>$G29*Q29</f>
        <v>4178.8</v>
      </c>
      <c r="S29" s="20">
        <f>$I29*Q29</f>
        <v>432.8</v>
      </c>
      <c r="T29" s="19">
        <v>0</v>
      </c>
      <c r="U29" s="18">
        <f>IF(J29&gt;1,0,1)</f>
        <v>0</v>
      </c>
      <c r="V29" s="17">
        <f>I29/G29</f>
        <v>0.1035704029865033</v>
      </c>
    </row>
    <row r="30" spans="1:22">
      <c r="A30" s="18">
        <v>406</v>
      </c>
      <c r="B30" s="18" t="s">
        <v>265</v>
      </c>
      <c r="C30" s="18"/>
      <c r="D30" s="18" t="s">
        <v>263</v>
      </c>
      <c r="E30" s="18"/>
      <c r="F30" s="25">
        <v>2.1060696368310592</v>
      </c>
      <c r="G30" s="24">
        <v>4881</v>
      </c>
      <c r="H30" s="23">
        <v>1.7343696200696519</v>
      </c>
      <c r="I30" s="24">
        <f>VLOOKUP($B30,'Tabela Principal AmoCac'!$B$2:$I$521,8,0)</f>
        <v>1121</v>
      </c>
      <c r="J30" s="23">
        <v>3.652703195870914</v>
      </c>
      <c r="K30" s="19" t="s">
        <v>172</v>
      </c>
      <c r="L30" s="22" t="s">
        <v>208</v>
      </c>
      <c r="M30" s="21">
        <v>0.4</v>
      </c>
      <c r="N30" s="20">
        <f>$G30*M30</f>
        <v>1952.4</v>
      </c>
      <c r="O30" s="20">
        <f>$I30*M30</f>
        <v>448.40000000000003</v>
      </c>
      <c r="P30" s="19" t="s">
        <v>95</v>
      </c>
      <c r="Q30" s="21">
        <v>0.4</v>
      </c>
      <c r="R30" s="20">
        <f>$G30*Q30</f>
        <v>1952.4</v>
      </c>
      <c r="S30" s="20">
        <f>$I30*Q30</f>
        <v>448.40000000000003</v>
      </c>
      <c r="T30" s="19">
        <v>0</v>
      </c>
      <c r="U30" s="18">
        <f>IF(J30&gt;1,0,1)</f>
        <v>0</v>
      </c>
      <c r="V30" s="17">
        <f>I30/G30</f>
        <v>0.2296660520385167</v>
      </c>
    </row>
    <row r="31" spans="1:22">
      <c r="A31" s="18">
        <v>253</v>
      </c>
      <c r="B31" s="18" t="s">
        <v>606</v>
      </c>
      <c r="C31" s="18"/>
      <c r="D31" s="18"/>
      <c r="E31" s="18" t="s">
        <v>603</v>
      </c>
      <c r="F31" s="25">
        <v>0.29967774738277564</v>
      </c>
      <c r="G31" s="24">
        <v>153</v>
      </c>
      <c r="H31" s="23">
        <v>5.4365611938261983E-2</v>
      </c>
      <c r="I31" s="24">
        <f>VLOOKUP($B31,'Tabela Principal AmoCac'!$B$2:$I$521,8,0)</f>
        <v>5</v>
      </c>
      <c r="J31" s="23">
        <v>1.6292164120744485E-2</v>
      </c>
      <c r="K31" s="19" t="s">
        <v>600</v>
      </c>
      <c r="L31" s="22" t="s">
        <v>208</v>
      </c>
      <c r="M31" s="21">
        <v>0.25</v>
      </c>
      <c r="N31" s="20">
        <f>$G31*M31</f>
        <v>38.25</v>
      </c>
      <c r="O31" s="20">
        <f>$I31*M31</f>
        <v>1.25</v>
      </c>
      <c r="P31" s="19" t="s">
        <v>95</v>
      </c>
      <c r="Q31" s="21">
        <v>0.75</v>
      </c>
      <c r="R31" s="20">
        <f>$G31*Q31</f>
        <v>114.75</v>
      </c>
      <c r="S31" s="20">
        <f>$I31*Q31</f>
        <v>3.75</v>
      </c>
      <c r="T31" s="19">
        <v>0</v>
      </c>
      <c r="U31" s="18">
        <f>IF(J31&gt;1,0,1)</f>
        <v>1</v>
      </c>
      <c r="V31" s="17">
        <f>I31/G31</f>
        <v>3.2679738562091505E-2</v>
      </c>
    </row>
    <row r="32" spans="1:22">
      <c r="A32" s="18">
        <v>380</v>
      </c>
      <c r="B32" s="18" t="s">
        <v>334</v>
      </c>
      <c r="C32" s="18"/>
      <c r="D32" s="18"/>
      <c r="E32" s="18" t="s">
        <v>331</v>
      </c>
      <c r="F32" s="25">
        <v>1.169807579325755</v>
      </c>
      <c r="G32" s="24">
        <v>64617</v>
      </c>
      <c r="H32" s="23">
        <v>22.960410108592644</v>
      </c>
      <c r="I32" s="24">
        <f>VLOOKUP($B32,'Tabela Principal AmoCac'!$B$2:$I$521,8,0)</f>
        <v>8243</v>
      </c>
      <c r="J32" s="23">
        <v>26.859261769459359</v>
      </c>
      <c r="K32" s="19" t="s">
        <v>275</v>
      </c>
      <c r="L32" s="22" t="s">
        <v>208</v>
      </c>
      <c r="M32" s="21">
        <v>0.25</v>
      </c>
      <c r="N32" s="20">
        <f>$G32*M32</f>
        <v>16154.25</v>
      </c>
      <c r="O32" s="20">
        <f>$I32*M32</f>
        <v>2060.75</v>
      </c>
      <c r="P32" s="19" t="s">
        <v>95</v>
      </c>
      <c r="Q32" s="21">
        <v>0.75</v>
      </c>
      <c r="R32" s="20">
        <f>$G32*Q32</f>
        <v>48462.75</v>
      </c>
      <c r="S32" s="20">
        <f>$I32*Q32</f>
        <v>6182.25</v>
      </c>
      <c r="T32" s="19">
        <v>0</v>
      </c>
      <c r="U32" s="18">
        <f>IF(J32&gt;1,0,1)</f>
        <v>0</v>
      </c>
      <c r="V32" s="17">
        <f>I32/G32</f>
        <v>0.12756704891901513</v>
      </c>
    </row>
    <row r="33" spans="1:22">
      <c r="A33" s="18">
        <v>381</v>
      </c>
      <c r="B33" s="18" t="s">
        <v>330</v>
      </c>
      <c r="C33" s="18"/>
      <c r="D33" s="18"/>
      <c r="E33" s="18" t="s">
        <v>327</v>
      </c>
      <c r="F33" s="25">
        <v>1.003552094883414</v>
      </c>
      <c r="G33" s="24">
        <v>3783</v>
      </c>
      <c r="H33" s="23">
        <v>1.3442164049833012</v>
      </c>
      <c r="I33" s="24">
        <f>VLOOKUP($B33,'Tabela Principal AmoCac'!$B$2:$I$521,8,0)</f>
        <v>414</v>
      </c>
      <c r="J33" s="23">
        <v>1.3489911891976436</v>
      </c>
      <c r="K33" s="19" t="s">
        <v>275</v>
      </c>
      <c r="L33" s="22" t="s">
        <v>208</v>
      </c>
      <c r="M33" s="21">
        <v>0.25</v>
      </c>
      <c r="N33" s="20">
        <f>$G33*M33</f>
        <v>945.75</v>
      </c>
      <c r="O33" s="20">
        <f>$I33*M33</f>
        <v>103.5</v>
      </c>
      <c r="P33" s="19" t="s">
        <v>95</v>
      </c>
      <c r="Q33" s="21">
        <v>1</v>
      </c>
      <c r="R33" s="20">
        <f>$G33*Q33</f>
        <v>3783</v>
      </c>
      <c r="S33" s="20">
        <f>$I33*Q33</f>
        <v>414</v>
      </c>
      <c r="T33" s="19" t="s">
        <v>326</v>
      </c>
      <c r="U33" s="18">
        <f>IF(J33&gt;1,0,1)</f>
        <v>0</v>
      </c>
      <c r="V33" s="17">
        <f>I33/G33</f>
        <v>0.10943695479777954</v>
      </c>
    </row>
    <row r="34" spans="1:22">
      <c r="A34" s="18">
        <v>384</v>
      </c>
      <c r="B34" s="18" t="s">
        <v>322</v>
      </c>
      <c r="C34" s="18"/>
      <c r="D34" s="18"/>
      <c r="E34" s="18" t="s">
        <v>319</v>
      </c>
      <c r="F34" s="25">
        <v>2.0741981229564974</v>
      </c>
      <c r="G34" s="24">
        <v>84</v>
      </c>
      <c r="H34" s="23">
        <v>2.9847786946496774E-2</v>
      </c>
      <c r="I34" s="24">
        <f>VLOOKUP($B34,'Tabela Principal AmoCac'!$B$2:$I$521,8,0)</f>
        <v>19</v>
      </c>
      <c r="J34" s="23">
        <v>6.1910223658829054E-2</v>
      </c>
      <c r="K34" s="19" t="s">
        <v>275</v>
      </c>
      <c r="L34" s="22" t="s">
        <v>208</v>
      </c>
      <c r="M34" s="21">
        <v>0.25</v>
      </c>
      <c r="N34" s="20">
        <f>$G34*M34</f>
        <v>21</v>
      </c>
      <c r="O34" s="20">
        <f>$I34*M34</f>
        <v>4.75</v>
      </c>
      <c r="P34" s="19" t="s">
        <v>95</v>
      </c>
      <c r="Q34" s="21">
        <v>0.75</v>
      </c>
      <c r="R34" s="20">
        <f>$G34*Q34</f>
        <v>63</v>
      </c>
      <c r="S34" s="20">
        <f>$I34*Q34</f>
        <v>14.25</v>
      </c>
      <c r="T34" s="19">
        <v>0</v>
      </c>
      <c r="U34" s="18">
        <f>IF(J34&gt;1,0,1)</f>
        <v>1</v>
      </c>
      <c r="V34" s="17">
        <f>I34/G34</f>
        <v>0.22619047619047619</v>
      </c>
    </row>
    <row r="35" spans="1:22">
      <c r="A35" s="18">
        <v>387</v>
      </c>
      <c r="B35" s="18" t="s">
        <v>315</v>
      </c>
      <c r="C35" s="18"/>
      <c r="D35" s="18"/>
      <c r="E35" s="18" t="s">
        <v>312</v>
      </c>
      <c r="F35" s="25">
        <v>1.5948067947674669</v>
      </c>
      <c r="G35" s="24">
        <v>46</v>
      </c>
      <c r="H35" s="23">
        <v>1.6345216661176807E-2</v>
      </c>
      <c r="I35" s="24">
        <f>VLOOKUP($B35,'Tabela Principal AmoCac'!$B$2:$I$521,8,0)</f>
        <v>8</v>
      </c>
      <c r="J35" s="23">
        <v>2.606746259319118E-2</v>
      </c>
      <c r="K35" s="19" t="s">
        <v>275</v>
      </c>
      <c r="L35" s="22" t="s">
        <v>208</v>
      </c>
      <c r="M35" s="21">
        <v>0.25</v>
      </c>
      <c r="N35" s="20">
        <f>$G35*M35</f>
        <v>11.5</v>
      </c>
      <c r="O35" s="20">
        <f>$I35*M35</f>
        <v>2</v>
      </c>
      <c r="P35" s="19" t="s">
        <v>95</v>
      </c>
      <c r="Q35" s="21">
        <v>0.75</v>
      </c>
      <c r="R35" s="20">
        <f>$G35*Q35</f>
        <v>34.5</v>
      </c>
      <c r="S35" s="20">
        <f>$I35*Q35</f>
        <v>6</v>
      </c>
      <c r="T35" s="19">
        <v>0</v>
      </c>
      <c r="U35" s="18">
        <f>IF(J35&gt;1,0,1)</f>
        <v>1</v>
      </c>
      <c r="V35" s="17">
        <f>I35/G35</f>
        <v>0.17391304347826086</v>
      </c>
    </row>
    <row r="36" spans="1:22">
      <c r="A36" s="18">
        <v>393</v>
      </c>
      <c r="B36" s="18" t="s">
        <v>301</v>
      </c>
      <c r="C36" s="18"/>
      <c r="D36" s="18"/>
      <c r="E36" s="18" t="s">
        <v>298</v>
      </c>
      <c r="F36" s="25">
        <v>0.49015610603782411</v>
      </c>
      <c r="G36" s="24">
        <v>5650</v>
      </c>
      <c r="H36" s="23">
        <v>2.0076190029488901</v>
      </c>
      <c r="I36" s="24">
        <f>VLOOKUP($B36,'Tabela Principal AmoCac'!$B$2:$I$521,8,0)</f>
        <v>302</v>
      </c>
      <c r="J36" s="23">
        <v>0.98404671289296697</v>
      </c>
      <c r="K36" s="19" t="s">
        <v>275</v>
      </c>
      <c r="L36" s="22" t="s">
        <v>208</v>
      </c>
      <c r="M36" s="21">
        <v>0.25</v>
      </c>
      <c r="N36" s="20">
        <f>$G36*M36</f>
        <v>1412.5</v>
      </c>
      <c r="O36" s="20">
        <f>$I36*M36</f>
        <v>75.5</v>
      </c>
      <c r="P36" s="19" t="s">
        <v>95</v>
      </c>
      <c r="Q36" s="21">
        <v>0.75</v>
      </c>
      <c r="R36" s="20">
        <f>$G36*Q36</f>
        <v>4237.5</v>
      </c>
      <c r="S36" s="20">
        <f>$I36*Q36</f>
        <v>226.5</v>
      </c>
      <c r="T36" s="19">
        <v>0</v>
      </c>
      <c r="U36" s="18">
        <f>IF(J36&gt;1,0,1)</f>
        <v>1</v>
      </c>
      <c r="V36" s="17">
        <f>I36/G36</f>
        <v>5.3451327433628321E-2</v>
      </c>
    </row>
    <row r="37" spans="1:22">
      <c r="A37" s="18">
        <v>394</v>
      </c>
      <c r="B37" s="18" t="s">
        <v>297</v>
      </c>
      <c r="C37" s="18"/>
      <c r="D37" s="18"/>
      <c r="E37" s="18" t="s">
        <v>294</v>
      </c>
      <c r="F37" s="25">
        <v>0.59442270737236069</v>
      </c>
      <c r="G37" s="24">
        <v>6865</v>
      </c>
      <c r="H37" s="23">
        <v>2.4393459212821473</v>
      </c>
      <c r="I37" s="24">
        <f>VLOOKUP($B37,'Tabela Principal AmoCac'!$B$2:$I$521,8,0)</f>
        <v>445</v>
      </c>
      <c r="J37" s="23">
        <v>1.4500026067462592</v>
      </c>
      <c r="K37" s="19" t="s">
        <v>275</v>
      </c>
      <c r="L37" s="22" t="s">
        <v>208</v>
      </c>
      <c r="M37" s="21">
        <v>0.25</v>
      </c>
      <c r="N37" s="20">
        <f>$G37*M37</f>
        <v>1716.25</v>
      </c>
      <c r="O37" s="20">
        <f>$I37*M37</f>
        <v>111.25</v>
      </c>
      <c r="P37" s="19" t="s">
        <v>95</v>
      </c>
      <c r="Q37" s="21">
        <v>0.75</v>
      </c>
      <c r="R37" s="20">
        <f>$G37*Q37</f>
        <v>5148.75</v>
      </c>
      <c r="S37" s="20">
        <f>$I37*Q37</f>
        <v>333.75</v>
      </c>
      <c r="T37" s="19">
        <v>0</v>
      </c>
      <c r="U37" s="18">
        <f>IF(J37&gt;1,0,1)</f>
        <v>0</v>
      </c>
      <c r="V37" s="17">
        <f>I37/G37</f>
        <v>6.4821558630735618E-2</v>
      </c>
    </row>
    <row r="38" spans="1:22">
      <c r="A38" s="18">
        <v>395</v>
      </c>
      <c r="B38" s="18" t="s">
        <v>293</v>
      </c>
      <c r="C38" s="18"/>
      <c r="D38" s="18"/>
      <c r="E38" s="18" t="s">
        <v>290</v>
      </c>
      <c r="F38" s="25">
        <v>1.1722772860227465E-2</v>
      </c>
      <c r="G38" s="24">
        <v>3129</v>
      </c>
      <c r="H38" s="23">
        <v>1.1118300637570049</v>
      </c>
      <c r="I38" s="24">
        <f>VLOOKUP($B38,'Tabela Principal AmoCac'!$B$2:$I$521,8,0)</f>
        <v>4</v>
      </c>
      <c r="J38" s="23">
        <v>1.303373129659559E-2</v>
      </c>
      <c r="K38" s="19" t="s">
        <v>275</v>
      </c>
      <c r="L38" s="22" t="s">
        <v>208</v>
      </c>
      <c r="M38" s="21">
        <v>0.25</v>
      </c>
      <c r="N38" s="20">
        <f>$G38*M38</f>
        <v>782.25</v>
      </c>
      <c r="O38" s="20">
        <f>$I38*M38</f>
        <v>1</v>
      </c>
      <c r="P38" s="19" t="s">
        <v>95</v>
      </c>
      <c r="Q38" s="21">
        <v>0.75</v>
      </c>
      <c r="R38" s="20">
        <f>$G38*Q38</f>
        <v>2346.75</v>
      </c>
      <c r="S38" s="20">
        <f>$I38*Q38</f>
        <v>3</v>
      </c>
      <c r="T38" s="19">
        <v>0</v>
      </c>
      <c r="U38" s="18">
        <f>IF(J38&gt;1,0,1)</f>
        <v>1</v>
      </c>
      <c r="V38" s="17">
        <f>I38/G38</f>
        <v>1.278363694471077E-3</v>
      </c>
    </row>
    <row r="39" spans="1:22">
      <c r="A39" s="18">
        <v>398</v>
      </c>
      <c r="B39" s="18" t="s">
        <v>285</v>
      </c>
      <c r="C39" s="18"/>
      <c r="D39" s="18"/>
      <c r="E39" s="18" t="s">
        <v>282</v>
      </c>
      <c r="F39" s="25">
        <v>0.58835568487952283</v>
      </c>
      <c r="G39" s="24">
        <v>3351</v>
      </c>
      <c r="H39" s="23">
        <v>1.1907135006870322</v>
      </c>
      <c r="I39" s="24">
        <f>VLOOKUP($B39,'Tabela Principal AmoCac'!$B$2:$I$521,8,0)</f>
        <v>215</v>
      </c>
      <c r="J39" s="23">
        <v>0.70056305719201295</v>
      </c>
      <c r="K39" s="19" t="s">
        <v>275</v>
      </c>
      <c r="L39" s="22" t="s">
        <v>208</v>
      </c>
      <c r="M39" s="21">
        <v>0.25</v>
      </c>
      <c r="N39" s="20">
        <f>$G39*M39</f>
        <v>837.75</v>
      </c>
      <c r="O39" s="20">
        <f>$I39*M39</f>
        <v>53.75</v>
      </c>
      <c r="P39" s="19" t="s">
        <v>95</v>
      </c>
      <c r="Q39" s="21">
        <v>0.75</v>
      </c>
      <c r="R39" s="20">
        <f>$G39*Q39</f>
        <v>2513.25</v>
      </c>
      <c r="S39" s="20">
        <f>$I39*Q39</f>
        <v>161.25</v>
      </c>
      <c r="T39" s="19">
        <v>0</v>
      </c>
      <c r="U39" s="18">
        <f>IF(J39&gt;1,0,1)</f>
        <v>1</v>
      </c>
      <c r="V39" s="17">
        <f>I39/G39</f>
        <v>6.4159952253058788E-2</v>
      </c>
    </row>
    <row r="40" spans="1:22">
      <c r="A40" s="18">
        <v>400</v>
      </c>
      <c r="B40" s="18" t="s">
        <v>279</v>
      </c>
      <c r="C40" s="18"/>
      <c r="D40" s="18"/>
      <c r="E40" s="18" t="s">
        <v>276</v>
      </c>
      <c r="F40" s="25">
        <v>0.61023308995185899</v>
      </c>
      <c r="G40" s="24">
        <v>3306</v>
      </c>
      <c r="H40" s="23">
        <v>1.1747236148228375</v>
      </c>
      <c r="I40" s="24">
        <f>VLOOKUP($B40,'Tabela Principal AmoCac'!$B$2:$I$521,8,0)</f>
        <v>220</v>
      </c>
      <c r="J40" s="23">
        <v>0.71685522131275736</v>
      </c>
      <c r="K40" s="19" t="s">
        <v>275</v>
      </c>
      <c r="L40" s="22" t="s">
        <v>208</v>
      </c>
      <c r="M40" s="21">
        <v>0.25</v>
      </c>
      <c r="N40" s="20">
        <f>$G40*M40</f>
        <v>826.5</v>
      </c>
      <c r="O40" s="20">
        <f>$I40*M40</f>
        <v>55</v>
      </c>
      <c r="P40" s="19" t="s">
        <v>95</v>
      </c>
      <c r="Q40" s="21">
        <v>0.75</v>
      </c>
      <c r="R40" s="20">
        <f>$G40*Q40</f>
        <v>2479.5</v>
      </c>
      <c r="S40" s="20">
        <f>$I40*Q40</f>
        <v>165</v>
      </c>
      <c r="T40" s="19">
        <v>0</v>
      </c>
      <c r="U40" s="18">
        <f>IF(J40&gt;1,0,1)</f>
        <v>1</v>
      </c>
      <c r="V40" s="17">
        <f>I40/G40</f>
        <v>6.654567453115548E-2</v>
      </c>
    </row>
    <row r="41" spans="1:22">
      <c r="A41" s="18"/>
      <c r="B41" s="85" t="str">
        <f>CONCATENATE("Total ",L40)</f>
        <v>Total Insumo Industrial Agrícola</v>
      </c>
      <c r="C41" s="18"/>
      <c r="D41" s="18"/>
      <c r="E41" s="18"/>
      <c r="F41" s="90">
        <f>(O41/$I$645)/(N41/$G$645)</f>
        <v>1.3005359447400098</v>
      </c>
      <c r="G41" s="86">
        <f>SUM(G20:G40)</f>
        <v>122505</v>
      </c>
      <c r="H41" s="89">
        <f>G41/$G$645*1000</f>
        <v>43.529799284292707</v>
      </c>
      <c r="I41" s="86">
        <f>SUM(I20:I40)</f>
        <v>15160</v>
      </c>
      <c r="J41" s="89">
        <f>I41/$I$645*1000</f>
        <v>49.397841614097288</v>
      </c>
      <c r="K41" s="88"/>
      <c r="L41" s="88"/>
      <c r="M41" s="87"/>
      <c r="N41" s="86">
        <f>SUM(N20:N40)</f>
        <v>46114.9</v>
      </c>
      <c r="O41" s="86">
        <f>SUM(O20:O40)</f>
        <v>6540.15</v>
      </c>
      <c r="P41" s="19"/>
      <c r="Q41" s="21"/>
      <c r="R41" s="20"/>
      <c r="S41" s="20"/>
      <c r="T41" s="19"/>
      <c r="U41" s="18"/>
      <c r="V41" s="17"/>
    </row>
    <row r="42" spans="1:22">
      <c r="A42" s="18"/>
      <c r="B42" s="18"/>
      <c r="C42" s="18"/>
      <c r="D42" s="18"/>
      <c r="E42" s="18"/>
      <c r="F42" s="25"/>
      <c r="G42" s="24"/>
      <c r="H42" s="23"/>
      <c r="I42" s="24"/>
      <c r="J42" s="23"/>
      <c r="K42" s="19"/>
      <c r="L42" s="22"/>
      <c r="M42" s="21"/>
      <c r="N42" s="20"/>
      <c r="O42" s="20"/>
      <c r="P42" s="19"/>
      <c r="Q42" s="21"/>
      <c r="R42" s="20"/>
      <c r="S42" s="20"/>
      <c r="T42" s="19"/>
      <c r="U42" s="18"/>
      <c r="V42" s="17"/>
    </row>
    <row r="43" spans="1:22">
      <c r="A43" s="18"/>
      <c r="B43" s="91" t="str">
        <f>CONCATENATE("Cadeia ",L44)</f>
        <v>Cadeia Agroal de Base Vegetal</v>
      </c>
      <c r="C43" s="18"/>
      <c r="D43" s="18"/>
      <c r="E43" s="18"/>
      <c r="F43" s="25"/>
      <c r="G43" s="24"/>
      <c r="H43" s="23"/>
      <c r="I43" s="24"/>
      <c r="J43" s="23"/>
      <c r="K43" s="19"/>
      <c r="L43" s="19"/>
      <c r="M43" s="21"/>
      <c r="N43" s="20"/>
      <c r="O43" s="20"/>
      <c r="P43" s="19"/>
      <c r="Q43" s="21"/>
      <c r="R43" s="20"/>
      <c r="S43" s="20"/>
      <c r="T43" s="19"/>
      <c r="U43" s="18"/>
      <c r="V43" s="17"/>
    </row>
    <row r="44" spans="1:22">
      <c r="A44" s="18">
        <v>14</v>
      </c>
      <c r="B44" s="82" t="s">
        <v>1039</v>
      </c>
      <c r="C44" s="18" t="s">
        <v>1038</v>
      </c>
      <c r="D44" s="18"/>
      <c r="E44" s="18"/>
      <c r="F44" s="25">
        <v>1.0656430723446224</v>
      </c>
      <c r="G44" s="24">
        <v>327</v>
      </c>
      <c r="H44" s="23">
        <v>0.11619317061314817</v>
      </c>
      <c r="I44" s="24">
        <f>VLOOKUP($B44,'Tabela Principal AmoCac'!$B$2:$I$521,8,0)</f>
        <v>38</v>
      </c>
      <c r="J44" s="23">
        <v>0.12382044731765811</v>
      </c>
      <c r="K44" s="19" t="s">
        <v>347</v>
      </c>
      <c r="L44" s="19" t="s">
        <v>460</v>
      </c>
      <c r="M44" s="21">
        <v>1</v>
      </c>
      <c r="N44" s="20">
        <f>$G44*M44</f>
        <v>327</v>
      </c>
      <c r="O44" s="20">
        <f>$I44*M44</f>
        <v>38</v>
      </c>
      <c r="P44" s="19" t="s">
        <v>95</v>
      </c>
      <c r="Q44" s="21">
        <v>1</v>
      </c>
      <c r="R44" s="20">
        <f>$G44*Q44</f>
        <v>327</v>
      </c>
      <c r="S44" s="20">
        <f>$I44*Q44</f>
        <v>38</v>
      </c>
      <c r="T44" s="19">
        <v>0</v>
      </c>
      <c r="U44" s="18">
        <f>IF(J44&gt;1,0,1)</f>
        <v>1</v>
      </c>
      <c r="V44" s="17">
        <f>I44/G44</f>
        <v>0.11620795107033639</v>
      </c>
    </row>
    <row r="45" spans="1:22">
      <c r="A45" s="18">
        <v>15</v>
      </c>
      <c r="B45" s="82" t="s">
        <v>1037</v>
      </c>
      <c r="C45" s="18" t="s">
        <v>1036</v>
      </c>
      <c r="D45" s="18"/>
      <c r="E45" s="18"/>
      <c r="F45" s="25">
        <v>3.6715030486681486</v>
      </c>
      <c r="G45" s="24">
        <v>532</v>
      </c>
      <c r="H45" s="23">
        <v>0.18903598399447957</v>
      </c>
      <c r="I45" s="24">
        <f>VLOOKUP($B45,'Tabela Principal AmoCac'!$B$2:$I$521,8,0)</f>
        <v>213</v>
      </c>
      <c r="J45" s="23">
        <v>0.69404619154371516</v>
      </c>
      <c r="K45" s="19" t="s">
        <v>347</v>
      </c>
      <c r="L45" s="19" t="s">
        <v>460</v>
      </c>
      <c r="M45" s="21">
        <v>1</v>
      </c>
      <c r="N45" s="20">
        <f>$G45*M45</f>
        <v>532</v>
      </c>
      <c r="O45" s="20">
        <f>$I45*M45</f>
        <v>213</v>
      </c>
      <c r="P45" s="19" t="s">
        <v>95</v>
      </c>
      <c r="Q45" s="21">
        <v>1</v>
      </c>
      <c r="R45" s="20">
        <f>$G45*Q45</f>
        <v>532</v>
      </c>
      <c r="S45" s="20">
        <f>$I45*Q45</f>
        <v>213</v>
      </c>
      <c r="T45" s="19">
        <v>0</v>
      </c>
      <c r="U45" s="18">
        <f>IF(J45&gt;1,0,1)</f>
        <v>1</v>
      </c>
      <c r="V45" s="17">
        <f>I45/G45</f>
        <v>0.40037593984962405</v>
      </c>
    </row>
    <row r="46" spans="1:22">
      <c r="A46" s="18">
        <v>16</v>
      </c>
      <c r="B46" s="82" t="s">
        <v>1035</v>
      </c>
      <c r="C46" s="18" t="s">
        <v>1034</v>
      </c>
      <c r="D46" s="18"/>
      <c r="E46" s="18"/>
      <c r="F46" s="25">
        <v>0.32022707863188027</v>
      </c>
      <c r="G46" s="24">
        <v>315</v>
      </c>
      <c r="H46" s="23">
        <v>0.11192920104936291</v>
      </c>
      <c r="I46" s="24">
        <f>VLOOKUP($B46,'Tabela Principal AmoCac'!$B$2:$I$521,8,0)</f>
        <v>11</v>
      </c>
      <c r="J46" s="23">
        <v>3.5842761065637871E-2</v>
      </c>
      <c r="K46" s="19" t="s">
        <v>347</v>
      </c>
      <c r="L46" s="19" t="s">
        <v>460</v>
      </c>
      <c r="M46" s="21">
        <v>1</v>
      </c>
      <c r="N46" s="20">
        <f>$G46*M46</f>
        <v>315</v>
      </c>
      <c r="O46" s="20">
        <f>$I46*M46</f>
        <v>11</v>
      </c>
      <c r="P46" s="19" t="s">
        <v>95</v>
      </c>
      <c r="Q46" s="21">
        <v>1</v>
      </c>
      <c r="R46" s="20">
        <f>$G46*Q46</f>
        <v>315</v>
      </c>
      <c r="S46" s="20">
        <f>$I46*Q46</f>
        <v>11</v>
      </c>
      <c r="T46" s="19">
        <v>0</v>
      </c>
      <c r="U46" s="18">
        <f>IF(J46&gt;1,0,1)</f>
        <v>1</v>
      </c>
      <c r="V46" s="17">
        <f>I46/G46</f>
        <v>3.4920634920634921E-2</v>
      </c>
    </row>
    <row r="47" spans="1:22">
      <c r="A47" s="18">
        <v>17</v>
      </c>
      <c r="B47" s="82" t="s">
        <v>1033</v>
      </c>
      <c r="C47" s="18" t="s">
        <v>1032</v>
      </c>
      <c r="D47" s="18"/>
      <c r="E47" s="18"/>
      <c r="F47" s="25">
        <v>2.4799747170204793</v>
      </c>
      <c r="G47" s="24">
        <v>2226</v>
      </c>
      <c r="H47" s="23">
        <v>0.79096635408216454</v>
      </c>
      <c r="I47" s="24">
        <f>VLOOKUP($B47,'Tabela Principal AmoCac'!$B$2:$I$521,8,0)</f>
        <v>602</v>
      </c>
      <c r="J47" s="23">
        <v>1.9615765601376365</v>
      </c>
      <c r="K47" s="19" t="s">
        <v>347</v>
      </c>
      <c r="L47" s="19" t="s">
        <v>460</v>
      </c>
      <c r="M47" s="21">
        <v>1</v>
      </c>
      <c r="N47" s="20">
        <f>$G47*M47</f>
        <v>2226</v>
      </c>
      <c r="O47" s="20">
        <f>$I47*M47</f>
        <v>602</v>
      </c>
      <c r="P47" s="19" t="s">
        <v>95</v>
      </c>
      <c r="Q47" s="21">
        <v>1</v>
      </c>
      <c r="R47" s="20">
        <f>$G47*Q47</f>
        <v>2226</v>
      </c>
      <c r="S47" s="20">
        <f>$I47*Q47</f>
        <v>602</v>
      </c>
      <c r="T47" s="19">
        <v>0</v>
      </c>
      <c r="U47" s="18">
        <f>IF(J47&gt;1,0,1)</f>
        <v>0</v>
      </c>
      <c r="V47" s="17">
        <f>I47/G47</f>
        <v>0.27044025157232704</v>
      </c>
    </row>
    <row r="48" spans="1:22">
      <c r="A48" s="18">
        <v>18</v>
      </c>
      <c r="B48" s="82" t="s">
        <v>1031</v>
      </c>
      <c r="C48" s="18" t="s">
        <v>1030</v>
      </c>
      <c r="D48" s="18"/>
      <c r="E48" s="18"/>
      <c r="F48" s="25">
        <v>0</v>
      </c>
      <c r="G48" s="24">
        <v>248</v>
      </c>
      <c r="H48" s="23">
        <v>8.8122037651561916E-2</v>
      </c>
      <c r="I48" s="24">
        <f>VLOOKUP($B48,'Tabela Principal AmoCac'!$B$2:$I$521,8,0)</f>
        <v>0</v>
      </c>
      <c r="J48" s="23">
        <v>0</v>
      </c>
      <c r="K48" s="19" t="s">
        <v>347</v>
      </c>
      <c r="L48" s="19" t="s">
        <v>460</v>
      </c>
      <c r="M48" s="21">
        <v>1</v>
      </c>
      <c r="N48" s="20">
        <f>$G48*M48</f>
        <v>248</v>
      </c>
      <c r="O48" s="20">
        <f>$I48*M48</f>
        <v>0</v>
      </c>
      <c r="P48" s="19" t="s">
        <v>95</v>
      </c>
      <c r="Q48" s="21">
        <v>1</v>
      </c>
      <c r="R48" s="20">
        <f>$G48*Q48</f>
        <v>248</v>
      </c>
      <c r="S48" s="20">
        <f>$I48*Q48</f>
        <v>0</v>
      </c>
      <c r="T48" s="19">
        <v>0</v>
      </c>
      <c r="U48" s="18">
        <f>IF(J48&gt;1,0,1)</f>
        <v>1</v>
      </c>
      <c r="V48" s="17">
        <f>I48/G48</f>
        <v>0</v>
      </c>
    </row>
    <row r="49" spans="1:22">
      <c r="A49" s="18">
        <v>19</v>
      </c>
      <c r="B49" s="82" t="s">
        <v>1029</v>
      </c>
      <c r="C49" s="18" t="s">
        <v>1028</v>
      </c>
      <c r="D49" s="18"/>
      <c r="E49" s="18"/>
      <c r="F49" s="25">
        <v>1.9064738191087182E-2</v>
      </c>
      <c r="G49" s="24">
        <v>962</v>
      </c>
      <c r="H49" s="23">
        <v>0.34182822669678453</v>
      </c>
      <c r="I49" s="24">
        <f>VLOOKUP($B49,'Tabela Principal AmoCac'!$B$2:$I$521,8,0)</f>
        <v>2</v>
      </c>
      <c r="J49" s="23">
        <v>6.5168656482977949E-3</v>
      </c>
      <c r="K49" s="19" t="s">
        <v>347</v>
      </c>
      <c r="L49" s="19" t="s">
        <v>460</v>
      </c>
      <c r="M49" s="21">
        <v>1</v>
      </c>
      <c r="N49" s="20">
        <f>$G49*M49</f>
        <v>962</v>
      </c>
      <c r="O49" s="20">
        <f>$I49*M49</f>
        <v>2</v>
      </c>
      <c r="P49" s="19" t="s">
        <v>95</v>
      </c>
      <c r="Q49" s="21">
        <v>1</v>
      </c>
      <c r="R49" s="20">
        <f>$G49*Q49</f>
        <v>962</v>
      </c>
      <c r="S49" s="20">
        <f>$I49*Q49</f>
        <v>2</v>
      </c>
      <c r="T49" s="19">
        <v>0</v>
      </c>
      <c r="U49" s="18">
        <f>IF(J49&gt;1,0,1)</f>
        <v>1</v>
      </c>
      <c r="V49" s="17">
        <f>I49/G49</f>
        <v>2.0790020790020791E-3</v>
      </c>
    </row>
    <row r="50" spans="1:22">
      <c r="A50" s="18">
        <v>23</v>
      </c>
      <c r="B50" s="82" t="s">
        <v>1021</v>
      </c>
      <c r="C50" s="18" t="s">
        <v>1020</v>
      </c>
      <c r="D50" s="18"/>
      <c r="E50" s="18"/>
      <c r="F50" s="25">
        <v>0.78404061815261072</v>
      </c>
      <c r="G50" s="24">
        <v>1462</v>
      </c>
      <c r="H50" s="23">
        <v>0.51949362518783671</v>
      </c>
      <c r="I50" s="24">
        <f>VLOOKUP($B50,'Tabela Principal AmoCac'!$B$2:$I$521,8,0)</f>
        <v>125</v>
      </c>
      <c r="J50" s="23">
        <v>0.4073041030186122</v>
      </c>
      <c r="K50" s="19" t="s">
        <v>347</v>
      </c>
      <c r="L50" s="19" t="s">
        <v>460</v>
      </c>
      <c r="M50" s="21">
        <v>1</v>
      </c>
      <c r="N50" s="20">
        <f>$G50*M50</f>
        <v>1462</v>
      </c>
      <c r="O50" s="20">
        <f>$I50*M50</f>
        <v>125</v>
      </c>
      <c r="P50" s="19" t="s">
        <v>95</v>
      </c>
      <c r="Q50" s="21">
        <v>1</v>
      </c>
      <c r="R50" s="20">
        <f>$G50*Q50</f>
        <v>1462</v>
      </c>
      <c r="S50" s="20">
        <f>$I50*Q50</f>
        <v>125</v>
      </c>
      <c r="T50" s="19">
        <v>0</v>
      </c>
      <c r="U50" s="18">
        <f>IF(J50&gt;1,0,1)</f>
        <v>1</v>
      </c>
      <c r="V50" s="17">
        <f>I50/G50</f>
        <v>8.5499316005471962E-2</v>
      </c>
    </row>
    <row r="51" spans="1:22">
      <c r="A51" s="18">
        <v>24</v>
      </c>
      <c r="B51" s="82" t="s">
        <v>1019</v>
      </c>
      <c r="C51" s="18" t="s">
        <v>1018</v>
      </c>
      <c r="D51" s="18"/>
      <c r="E51" s="18"/>
      <c r="F51" s="25">
        <v>1.9830812555576625</v>
      </c>
      <c r="G51" s="24">
        <v>3556</v>
      </c>
      <c r="H51" s="23">
        <v>1.2635563140683634</v>
      </c>
      <c r="I51" s="24">
        <f>VLOOKUP($B51,'Tabela Principal AmoCac'!$B$2:$I$521,8,0)</f>
        <v>769</v>
      </c>
      <c r="J51" s="23">
        <v>2.5057348417705021</v>
      </c>
      <c r="K51" s="19" t="s">
        <v>347</v>
      </c>
      <c r="L51" s="19" t="s">
        <v>460</v>
      </c>
      <c r="M51" s="21">
        <v>1</v>
      </c>
      <c r="N51" s="20">
        <f>$G51*M51</f>
        <v>3556</v>
      </c>
      <c r="O51" s="20">
        <f>$I51*M51</f>
        <v>769</v>
      </c>
      <c r="P51" s="19" t="s">
        <v>95</v>
      </c>
      <c r="Q51" s="21">
        <v>1</v>
      </c>
      <c r="R51" s="20">
        <f>$G51*Q51</f>
        <v>3556</v>
      </c>
      <c r="S51" s="20">
        <f>$I51*Q51</f>
        <v>769</v>
      </c>
      <c r="T51" s="19">
        <v>0</v>
      </c>
      <c r="U51" s="18">
        <f>IF(J51&gt;1,0,1)</f>
        <v>0</v>
      </c>
      <c r="V51" s="17">
        <f>I51/G51</f>
        <v>0.21625421822272217</v>
      </c>
    </row>
    <row r="52" spans="1:22">
      <c r="A52" s="18">
        <v>25</v>
      </c>
      <c r="B52" s="82" t="s">
        <v>1017</v>
      </c>
      <c r="C52" s="18" t="s">
        <v>1016</v>
      </c>
      <c r="D52" s="18"/>
      <c r="E52" s="18"/>
      <c r="F52" s="25">
        <v>1.2652787514497355</v>
      </c>
      <c r="G52" s="24">
        <v>1464</v>
      </c>
      <c r="H52" s="23">
        <v>0.52020428678180097</v>
      </c>
      <c r="I52" s="24">
        <f>VLOOKUP($B52,'Tabela Principal AmoCac'!$B$2:$I$521,8,0)</f>
        <v>202</v>
      </c>
      <c r="J52" s="23">
        <v>0.65820343047807728</v>
      </c>
      <c r="K52" s="19" t="s">
        <v>347</v>
      </c>
      <c r="L52" s="19" t="s">
        <v>460</v>
      </c>
      <c r="M52" s="21">
        <v>1</v>
      </c>
      <c r="N52" s="20">
        <f>$G52*M52</f>
        <v>1464</v>
      </c>
      <c r="O52" s="20">
        <f>$I52*M52</f>
        <v>202</v>
      </c>
      <c r="P52" s="19" t="s">
        <v>95</v>
      </c>
      <c r="Q52" s="21">
        <v>1</v>
      </c>
      <c r="R52" s="20">
        <f>$G52*Q52</f>
        <v>1464</v>
      </c>
      <c r="S52" s="20">
        <f>$I52*Q52</f>
        <v>202</v>
      </c>
      <c r="T52" s="19">
        <v>0</v>
      </c>
      <c r="U52" s="18">
        <f>IF(J52&gt;1,0,1)</f>
        <v>1</v>
      </c>
      <c r="V52" s="17">
        <f>I52/G52</f>
        <v>0.13797814207650272</v>
      </c>
    </row>
    <row r="53" spans="1:22">
      <c r="A53" s="18">
        <v>26</v>
      </c>
      <c r="B53" s="82" t="s">
        <v>1015</v>
      </c>
      <c r="C53" s="18" t="s">
        <v>1014</v>
      </c>
      <c r="D53" s="18"/>
      <c r="E53" s="18"/>
      <c r="F53" s="25">
        <v>9.3793711966064633E-2</v>
      </c>
      <c r="G53" s="24">
        <v>1271</v>
      </c>
      <c r="H53" s="23">
        <v>0.45162544296425478</v>
      </c>
      <c r="I53" s="24">
        <f>VLOOKUP($B53,'Tabela Principal AmoCac'!$B$2:$I$521,8,0)</f>
        <v>13</v>
      </c>
      <c r="J53" s="23">
        <v>4.2359626713935665E-2</v>
      </c>
      <c r="K53" s="19" t="s">
        <v>347</v>
      </c>
      <c r="L53" s="19" t="s">
        <v>460</v>
      </c>
      <c r="M53" s="21">
        <v>1</v>
      </c>
      <c r="N53" s="20">
        <f>$G53*M53</f>
        <v>1271</v>
      </c>
      <c r="O53" s="20">
        <f>$I53*M53</f>
        <v>13</v>
      </c>
      <c r="P53" s="19" t="s">
        <v>95</v>
      </c>
      <c r="Q53" s="21">
        <v>1</v>
      </c>
      <c r="R53" s="20">
        <f>$G53*Q53</f>
        <v>1271</v>
      </c>
      <c r="S53" s="20">
        <f>$I53*Q53</f>
        <v>13</v>
      </c>
      <c r="T53" s="19">
        <v>0</v>
      </c>
      <c r="U53" s="18">
        <f>IF(J53&gt;1,0,1)</f>
        <v>1</v>
      </c>
      <c r="V53" s="17">
        <f>I53/G53</f>
        <v>1.0228166797797011E-2</v>
      </c>
    </row>
    <row r="54" spans="1:22">
      <c r="A54" s="18">
        <v>27</v>
      </c>
      <c r="B54" s="82" t="s">
        <v>1013</v>
      </c>
      <c r="C54" s="18" t="s">
        <v>1012</v>
      </c>
      <c r="D54" s="18"/>
      <c r="E54" s="18"/>
      <c r="F54" s="25">
        <v>2.2098531857003301</v>
      </c>
      <c r="G54" s="24">
        <v>2440</v>
      </c>
      <c r="H54" s="23">
        <v>0.86700714463633488</v>
      </c>
      <c r="I54" s="24">
        <f>VLOOKUP($B54,'Tabela Principal AmoCac'!$B$2:$I$521,8,0)</f>
        <v>588</v>
      </c>
      <c r="J54" s="23">
        <v>1.9159585005995516</v>
      </c>
      <c r="K54" s="19" t="s">
        <v>347</v>
      </c>
      <c r="L54" s="19" t="s">
        <v>460</v>
      </c>
      <c r="M54" s="21">
        <v>1</v>
      </c>
      <c r="N54" s="20">
        <f>$G54*M54</f>
        <v>2440</v>
      </c>
      <c r="O54" s="20">
        <f>$I54*M54</f>
        <v>588</v>
      </c>
      <c r="P54" s="19" t="s">
        <v>95</v>
      </c>
      <c r="Q54" s="21">
        <v>1</v>
      </c>
      <c r="R54" s="20">
        <f>$G54*Q54</f>
        <v>2440</v>
      </c>
      <c r="S54" s="20">
        <f>$I54*Q54</f>
        <v>588</v>
      </c>
      <c r="T54" s="19">
        <v>0</v>
      </c>
      <c r="U54" s="18">
        <f>IF(J54&gt;1,0,1)</f>
        <v>0</v>
      </c>
      <c r="V54" s="17">
        <f>I54/G54</f>
        <v>0.24098360655737705</v>
      </c>
    </row>
    <row r="55" spans="1:22">
      <c r="A55" s="18">
        <v>29</v>
      </c>
      <c r="B55" s="82" t="s">
        <v>1009</v>
      </c>
      <c r="C55" s="18" t="s">
        <v>1008</v>
      </c>
      <c r="D55" s="18"/>
      <c r="E55" s="18"/>
      <c r="F55" s="25">
        <v>3.4620230374441094</v>
      </c>
      <c r="G55" s="24">
        <v>4344</v>
      </c>
      <c r="H55" s="23">
        <v>1.5435569820902619</v>
      </c>
      <c r="I55" s="24">
        <f>VLOOKUP($B55,'Tabela Principal AmoCac'!$B$2:$I$521,8,0)</f>
        <v>1640</v>
      </c>
      <c r="J55" s="23">
        <v>5.3438298316041912</v>
      </c>
      <c r="K55" s="19" t="s">
        <v>347</v>
      </c>
      <c r="L55" s="19" t="s">
        <v>460</v>
      </c>
      <c r="M55" s="21">
        <v>1</v>
      </c>
      <c r="N55" s="20">
        <f>$G55*M55</f>
        <v>4344</v>
      </c>
      <c r="O55" s="20">
        <f>$I55*M55</f>
        <v>1640</v>
      </c>
      <c r="P55" s="19" t="s">
        <v>95</v>
      </c>
      <c r="Q55" s="21">
        <v>1</v>
      </c>
      <c r="R55" s="20">
        <f>$G55*Q55</f>
        <v>4344</v>
      </c>
      <c r="S55" s="20">
        <f>$I55*Q55</f>
        <v>1640</v>
      </c>
      <c r="T55" s="19">
        <v>0</v>
      </c>
      <c r="U55" s="18">
        <f>IF(J55&gt;1,0,1)</f>
        <v>0</v>
      </c>
      <c r="V55" s="17">
        <f>I55/G55</f>
        <v>0.37753222836095762</v>
      </c>
    </row>
    <row r="56" spans="1:22">
      <c r="A56" s="18">
        <v>32</v>
      </c>
      <c r="B56" s="82" t="s">
        <v>1005</v>
      </c>
      <c r="C56" s="18" t="s">
        <v>1004</v>
      </c>
      <c r="D56" s="18"/>
      <c r="E56" s="18"/>
      <c r="F56" s="25">
        <v>0.41972775842387561</v>
      </c>
      <c r="G56" s="24">
        <v>1005</v>
      </c>
      <c r="H56" s="23">
        <v>0.35710745096701502</v>
      </c>
      <c r="I56" s="24">
        <f>VLOOKUP($B56,'Tabela Principal AmoCac'!$B$2:$I$521,8,0)</f>
        <v>46</v>
      </c>
      <c r="J56" s="23">
        <v>0.14988790991084927</v>
      </c>
      <c r="K56" s="19" t="s">
        <v>347</v>
      </c>
      <c r="L56" s="19" t="s">
        <v>460</v>
      </c>
      <c r="M56" s="21">
        <v>1</v>
      </c>
      <c r="N56" s="20">
        <f>$G56*M56</f>
        <v>1005</v>
      </c>
      <c r="O56" s="20">
        <f>$I56*M56</f>
        <v>46</v>
      </c>
      <c r="P56" s="19" t="s">
        <v>95</v>
      </c>
      <c r="Q56" s="21">
        <v>1</v>
      </c>
      <c r="R56" s="20">
        <f>$G56*Q56</f>
        <v>1005</v>
      </c>
      <c r="S56" s="20">
        <f>$I56*Q56</f>
        <v>46</v>
      </c>
      <c r="T56" s="19">
        <v>0</v>
      </c>
      <c r="U56" s="18">
        <f>IF(J56&gt;1,0,1)</f>
        <v>1</v>
      </c>
      <c r="V56" s="17">
        <f>I56/G56</f>
        <v>4.5771144278606964E-2</v>
      </c>
    </row>
    <row r="57" spans="1:22">
      <c r="A57" s="18">
        <v>35</v>
      </c>
      <c r="B57" s="82" t="s">
        <v>1000</v>
      </c>
      <c r="C57" s="18" t="s">
        <v>999</v>
      </c>
      <c r="D57" s="18"/>
      <c r="E57" s="18"/>
      <c r="F57" s="25">
        <v>3.5212566452085241</v>
      </c>
      <c r="G57" s="24">
        <v>3823</v>
      </c>
      <c r="H57" s="23">
        <v>1.3584296368625854</v>
      </c>
      <c r="I57" s="24">
        <f>VLOOKUP($B57,'Tabela Principal AmoCac'!$B$2:$I$521,8,0)</f>
        <v>1468</v>
      </c>
      <c r="J57" s="23">
        <v>4.7833793858505818</v>
      </c>
      <c r="K57" s="19" t="s">
        <v>347</v>
      </c>
      <c r="L57" s="19" t="s">
        <v>460</v>
      </c>
      <c r="M57" s="21">
        <v>1</v>
      </c>
      <c r="N57" s="20">
        <f>$G57*M57</f>
        <v>3823</v>
      </c>
      <c r="O57" s="20">
        <f>$I57*M57</f>
        <v>1468</v>
      </c>
      <c r="P57" s="19" t="s">
        <v>95</v>
      </c>
      <c r="Q57" s="21">
        <v>1</v>
      </c>
      <c r="R57" s="20">
        <f>$G57*Q57</f>
        <v>3823</v>
      </c>
      <c r="S57" s="20">
        <f>$I57*Q57</f>
        <v>1468</v>
      </c>
      <c r="T57" s="19">
        <v>0</v>
      </c>
      <c r="U57" s="18">
        <f>IF(J57&gt;1,0,1)</f>
        <v>0</v>
      </c>
      <c r="V57" s="17">
        <f>I57/G57</f>
        <v>0.38399162961025374</v>
      </c>
    </row>
    <row r="58" spans="1:22">
      <c r="A58" s="18">
        <v>36</v>
      </c>
      <c r="B58" s="82" t="s">
        <v>998</v>
      </c>
      <c r="C58" s="18" t="s">
        <v>997</v>
      </c>
      <c r="D58" s="18"/>
      <c r="E58" s="18"/>
      <c r="F58" s="25">
        <v>0.18455164594920073</v>
      </c>
      <c r="G58" s="24">
        <v>7503</v>
      </c>
      <c r="H58" s="23">
        <v>2.6660469697567297</v>
      </c>
      <c r="I58" s="24">
        <f>VLOOKUP($B58,'Tabela Principal AmoCac'!$B$2:$I$521,8,0)</f>
        <v>151</v>
      </c>
      <c r="J58" s="23">
        <v>0.49202335644648348</v>
      </c>
      <c r="K58" s="19" t="s">
        <v>347</v>
      </c>
      <c r="L58" s="19" t="s">
        <v>460</v>
      </c>
      <c r="M58" s="21">
        <v>1</v>
      </c>
      <c r="N58" s="20">
        <f>$G58*M58</f>
        <v>7503</v>
      </c>
      <c r="O58" s="20">
        <f>$I58*M58</f>
        <v>151</v>
      </c>
      <c r="P58" s="19" t="s">
        <v>95</v>
      </c>
      <c r="Q58" s="21">
        <v>1</v>
      </c>
      <c r="R58" s="20">
        <f>$G58*Q58</f>
        <v>7503</v>
      </c>
      <c r="S58" s="20">
        <f>$I58*Q58</f>
        <v>151</v>
      </c>
      <c r="T58" s="19">
        <v>0</v>
      </c>
      <c r="U58" s="18">
        <f>IF(J58&gt;1,0,1)</f>
        <v>1</v>
      </c>
      <c r="V58" s="17">
        <f>I58/G58</f>
        <v>2.0125283220045316E-2</v>
      </c>
    </row>
    <row r="59" spans="1:22">
      <c r="A59" s="18">
        <v>37</v>
      </c>
      <c r="B59" s="82" t="s">
        <v>996</v>
      </c>
      <c r="C59" s="18" t="s">
        <v>995</v>
      </c>
      <c r="D59" s="18"/>
      <c r="E59" s="18"/>
      <c r="F59" s="25">
        <v>1.1002402971595464</v>
      </c>
      <c r="G59" s="24">
        <v>4159</v>
      </c>
      <c r="H59" s="23">
        <v>1.4778207846485725</v>
      </c>
      <c r="I59" s="24">
        <f>VLOOKUP($B59,'Tabela Principal AmoCac'!$B$2:$I$521,8,0)</f>
        <v>499</v>
      </c>
      <c r="J59" s="23">
        <v>1.6259579792502996</v>
      </c>
      <c r="K59" s="19" t="s">
        <v>347</v>
      </c>
      <c r="L59" s="19" t="s">
        <v>460</v>
      </c>
      <c r="M59" s="21">
        <v>1</v>
      </c>
      <c r="N59" s="20">
        <f>$G59*M59</f>
        <v>4159</v>
      </c>
      <c r="O59" s="20">
        <f>$I59*M59</f>
        <v>499</v>
      </c>
      <c r="P59" s="19" t="s">
        <v>95</v>
      </c>
      <c r="Q59" s="21">
        <v>1</v>
      </c>
      <c r="R59" s="20">
        <f>$G59*Q59</f>
        <v>4159</v>
      </c>
      <c r="S59" s="20">
        <f>$I59*Q59</f>
        <v>499</v>
      </c>
      <c r="T59" s="19">
        <v>0</v>
      </c>
      <c r="U59" s="18">
        <f>IF(J59&gt;1,0,1)</f>
        <v>0</v>
      </c>
      <c r="V59" s="17">
        <f>I59/G59</f>
        <v>0.11998076460687665</v>
      </c>
    </row>
    <row r="60" spans="1:22">
      <c r="A60" s="18">
        <v>38</v>
      </c>
      <c r="B60" s="82" t="s">
        <v>994</v>
      </c>
      <c r="C60" s="18" t="s">
        <v>993</v>
      </c>
      <c r="D60" s="18"/>
      <c r="E60" s="18"/>
      <c r="F60" s="25">
        <v>2.4251607457620987</v>
      </c>
      <c r="G60" s="24">
        <v>605</v>
      </c>
      <c r="H60" s="23">
        <v>0.21497513217417322</v>
      </c>
      <c r="I60" s="24">
        <f>VLOOKUP($B60,'Tabela Principal AmoCac'!$B$2:$I$521,8,0)</f>
        <v>160</v>
      </c>
      <c r="J60" s="23">
        <v>0.52134925186382353</v>
      </c>
      <c r="K60" s="19" t="s">
        <v>347</v>
      </c>
      <c r="L60" s="19" t="s">
        <v>460</v>
      </c>
      <c r="M60" s="21">
        <v>1</v>
      </c>
      <c r="N60" s="20">
        <f>$G60*M60</f>
        <v>605</v>
      </c>
      <c r="O60" s="20">
        <f>$I60*M60</f>
        <v>160</v>
      </c>
      <c r="P60" s="19" t="s">
        <v>95</v>
      </c>
      <c r="Q60" s="21">
        <v>1</v>
      </c>
      <c r="R60" s="20">
        <f>$G60*Q60</f>
        <v>605</v>
      </c>
      <c r="S60" s="20">
        <f>$I60*Q60</f>
        <v>160</v>
      </c>
      <c r="T60" s="19">
        <v>0</v>
      </c>
      <c r="U60" s="18">
        <f>IF(J60&gt;1,0,1)</f>
        <v>1</v>
      </c>
      <c r="V60" s="17">
        <f>I60/G60</f>
        <v>0.26446280991735538</v>
      </c>
    </row>
    <row r="61" spans="1:22">
      <c r="A61" s="18">
        <v>39</v>
      </c>
      <c r="B61" s="82" t="s">
        <v>992</v>
      </c>
      <c r="C61" s="18" t="s">
        <v>991</v>
      </c>
      <c r="D61" s="18"/>
      <c r="E61" s="18"/>
      <c r="F61" s="25">
        <v>0.54164803263013206</v>
      </c>
      <c r="G61" s="24">
        <v>9684</v>
      </c>
      <c r="H61" s="23">
        <v>3.4410234379746996</v>
      </c>
      <c r="I61" s="24">
        <f>VLOOKUP($B61,'Tabela Principal AmoCac'!$B$2:$I$521,8,0)</f>
        <v>572</v>
      </c>
      <c r="J61" s="23">
        <v>1.8638235754131693</v>
      </c>
      <c r="K61" s="19" t="s">
        <v>347</v>
      </c>
      <c r="L61" s="19" t="s">
        <v>460</v>
      </c>
      <c r="M61" s="21">
        <v>1</v>
      </c>
      <c r="N61" s="20">
        <f>$G61*M61</f>
        <v>9684</v>
      </c>
      <c r="O61" s="20">
        <f>$I61*M61</f>
        <v>572</v>
      </c>
      <c r="P61" s="19" t="s">
        <v>95</v>
      </c>
      <c r="Q61" s="21">
        <v>1</v>
      </c>
      <c r="R61" s="20">
        <f>$G61*Q61</f>
        <v>9684</v>
      </c>
      <c r="S61" s="20">
        <f>$I61*Q61</f>
        <v>572</v>
      </c>
      <c r="T61" s="19">
        <v>0</v>
      </c>
      <c r="U61" s="18">
        <f>IF(J61&gt;1,0,1)</f>
        <v>0</v>
      </c>
      <c r="V61" s="17">
        <f>I61/G61</f>
        <v>5.9066501445683602E-2</v>
      </c>
    </row>
    <row r="62" spans="1:22">
      <c r="A62" s="18">
        <v>40</v>
      </c>
      <c r="B62" s="82" t="s">
        <v>990</v>
      </c>
      <c r="C62" s="18" t="s">
        <v>989</v>
      </c>
      <c r="D62" s="18"/>
      <c r="E62" s="18"/>
      <c r="F62" s="25">
        <v>0.20560849932540212</v>
      </c>
      <c r="G62" s="24">
        <v>223</v>
      </c>
      <c r="H62" s="23">
        <v>7.9238767727009302E-2</v>
      </c>
      <c r="I62" s="24">
        <f>VLOOKUP($B62,'Tabela Principal AmoCac'!$B$2:$I$521,8,0)</f>
        <v>5</v>
      </c>
      <c r="J62" s="23">
        <v>1.6292164120744485E-2</v>
      </c>
      <c r="K62" s="19" t="s">
        <v>347</v>
      </c>
      <c r="L62" s="19" t="s">
        <v>460</v>
      </c>
      <c r="M62" s="21">
        <v>1</v>
      </c>
      <c r="N62" s="20">
        <f>$G62*M62</f>
        <v>223</v>
      </c>
      <c r="O62" s="20">
        <f>$I62*M62</f>
        <v>5</v>
      </c>
      <c r="P62" s="19" t="s">
        <v>419</v>
      </c>
      <c r="Q62" s="21">
        <v>1</v>
      </c>
      <c r="R62" s="20">
        <f>$G62*Q62</f>
        <v>223</v>
      </c>
      <c r="S62" s="20">
        <f>$I62*Q62</f>
        <v>5</v>
      </c>
      <c r="T62" s="19">
        <v>0</v>
      </c>
      <c r="U62" s="18">
        <f>IF(J62&gt;1,0,1)</f>
        <v>1</v>
      </c>
      <c r="V62" s="17">
        <f>I62/G62</f>
        <v>2.2421524663677129E-2</v>
      </c>
    </row>
    <row r="63" spans="1:22">
      <c r="A63" s="18">
        <v>41</v>
      </c>
      <c r="B63" s="82" t="s">
        <v>988</v>
      </c>
      <c r="C63" s="18" t="s">
        <v>987</v>
      </c>
      <c r="D63" s="18"/>
      <c r="E63" s="18"/>
      <c r="F63" s="25">
        <v>0.11115320084742952</v>
      </c>
      <c r="G63" s="24">
        <v>165</v>
      </c>
      <c r="H63" s="23">
        <v>5.8629581502047237E-2</v>
      </c>
      <c r="I63" s="24">
        <f>VLOOKUP($B63,'Tabela Principal AmoCac'!$B$2:$I$521,8,0)</f>
        <v>2</v>
      </c>
      <c r="J63" s="23">
        <v>6.5168656482977949E-3</v>
      </c>
      <c r="K63" s="19" t="s">
        <v>347</v>
      </c>
      <c r="L63" s="19" t="s">
        <v>460</v>
      </c>
      <c r="M63" s="21">
        <v>1</v>
      </c>
      <c r="N63" s="20">
        <f>$G63*M63</f>
        <v>165</v>
      </c>
      <c r="O63" s="20">
        <f>$I63*M63</f>
        <v>2</v>
      </c>
      <c r="P63" s="19" t="s">
        <v>419</v>
      </c>
      <c r="Q63" s="21">
        <v>1</v>
      </c>
      <c r="R63" s="20">
        <f>$G63*Q63</f>
        <v>165</v>
      </c>
      <c r="S63" s="20">
        <f>$I63*Q63</f>
        <v>2</v>
      </c>
      <c r="T63" s="19">
        <v>0</v>
      </c>
      <c r="U63" s="18">
        <f>IF(J63&gt;1,0,1)</f>
        <v>1</v>
      </c>
      <c r="V63" s="17">
        <f>I63/G63</f>
        <v>1.2121212121212121E-2</v>
      </c>
    </row>
    <row r="64" spans="1:22">
      <c r="A64" s="18">
        <v>42</v>
      </c>
      <c r="B64" s="82" t="s">
        <v>986</v>
      </c>
      <c r="C64" s="18" t="s">
        <v>985</v>
      </c>
      <c r="D64" s="18"/>
      <c r="E64" s="18"/>
      <c r="F64" s="25">
        <v>1.0405831568695529</v>
      </c>
      <c r="G64" s="24">
        <v>1410</v>
      </c>
      <c r="H64" s="23">
        <v>0.50101642374476729</v>
      </c>
      <c r="I64" s="24">
        <f>VLOOKUP($B64,'Tabela Principal AmoCac'!$B$2:$I$521,8,0)</f>
        <v>160</v>
      </c>
      <c r="J64" s="23">
        <v>0.52134925186382353</v>
      </c>
      <c r="K64" s="19" t="s">
        <v>347</v>
      </c>
      <c r="L64" s="19" t="s">
        <v>460</v>
      </c>
      <c r="M64" s="21">
        <v>1</v>
      </c>
      <c r="N64" s="20">
        <f>$G64*M64</f>
        <v>1410</v>
      </c>
      <c r="O64" s="20">
        <f>$I64*M64</f>
        <v>160</v>
      </c>
      <c r="P64" s="19" t="s">
        <v>95</v>
      </c>
      <c r="Q64" s="21">
        <v>1</v>
      </c>
      <c r="R64" s="20">
        <f>$G64*Q64</f>
        <v>1410</v>
      </c>
      <c r="S64" s="20">
        <f>$I64*Q64</f>
        <v>160</v>
      </c>
      <c r="T64" s="19">
        <v>0</v>
      </c>
      <c r="U64" s="18">
        <f>IF(J64&gt;1,0,1)</f>
        <v>1</v>
      </c>
      <c r="V64" s="17">
        <f>I64/G64</f>
        <v>0.11347517730496454</v>
      </c>
    </row>
    <row r="65" spans="1:22">
      <c r="A65" s="18">
        <v>43</v>
      </c>
      <c r="B65" s="82" t="s">
        <v>984</v>
      </c>
      <c r="C65" s="18" t="s">
        <v>983</v>
      </c>
      <c r="D65" s="18"/>
      <c r="E65" s="18"/>
      <c r="F65" s="25">
        <v>0.26774128671278641</v>
      </c>
      <c r="G65" s="24">
        <v>685</v>
      </c>
      <c r="H65" s="23">
        <v>0.24340159593274158</v>
      </c>
      <c r="I65" s="24">
        <f>VLOOKUP($B65,'Tabela Principal AmoCac'!$B$2:$I$521,8,0)</f>
        <v>20</v>
      </c>
      <c r="J65" s="23">
        <v>6.5168656482977941E-2</v>
      </c>
      <c r="K65" s="19" t="s">
        <v>347</v>
      </c>
      <c r="L65" s="19" t="s">
        <v>460</v>
      </c>
      <c r="M65" s="21">
        <v>1</v>
      </c>
      <c r="N65" s="20">
        <f>$G65*M65</f>
        <v>685</v>
      </c>
      <c r="O65" s="20">
        <f>$I65*M65</f>
        <v>20</v>
      </c>
      <c r="P65" s="19" t="s">
        <v>95</v>
      </c>
      <c r="Q65" s="21">
        <v>1</v>
      </c>
      <c r="R65" s="20">
        <f>$G65*Q65</f>
        <v>685</v>
      </c>
      <c r="S65" s="20">
        <f>$I65*Q65</f>
        <v>20</v>
      </c>
      <c r="T65" s="19">
        <v>0</v>
      </c>
      <c r="U65" s="18">
        <f>IF(J65&gt;1,0,1)</f>
        <v>1</v>
      </c>
      <c r="V65" s="17">
        <f>I65/G65</f>
        <v>2.9197080291970802E-2</v>
      </c>
    </row>
    <row r="66" spans="1:22">
      <c r="A66" s="18">
        <v>197</v>
      </c>
      <c r="B66" s="82" t="s">
        <v>706</v>
      </c>
      <c r="C66" s="18" t="s">
        <v>705</v>
      </c>
      <c r="D66" s="18"/>
      <c r="E66" s="18"/>
      <c r="F66" s="25">
        <v>2.8558111231239911</v>
      </c>
      <c r="G66" s="24">
        <v>1628</v>
      </c>
      <c r="H66" s="23">
        <v>0.57847853748686606</v>
      </c>
      <c r="I66" s="24">
        <f>VLOOKUP($B66,'Tabela Principal AmoCac'!$B$2:$I$521,8,0)</f>
        <v>507</v>
      </c>
      <c r="J66" s="23">
        <v>1.652025441843491</v>
      </c>
      <c r="K66" s="19" t="s">
        <v>562</v>
      </c>
      <c r="L66" s="19" t="s">
        <v>460</v>
      </c>
      <c r="M66" s="21">
        <v>1</v>
      </c>
      <c r="N66" s="20">
        <f>$G66*M66</f>
        <v>1628</v>
      </c>
      <c r="O66" s="20">
        <f>$I66*M66</f>
        <v>507</v>
      </c>
      <c r="P66" s="19" t="s">
        <v>95</v>
      </c>
      <c r="Q66" s="21">
        <v>1</v>
      </c>
      <c r="R66" s="20">
        <f>$G66*Q66</f>
        <v>1628</v>
      </c>
      <c r="S66" s="20">
        <f>$I66*Q66</f>
        <v>507</v>
      </c>
      <c r="T66" s="19">
        <v>0</v>
      </c>
      <c r="U66" s="18">
        <f>IF(J66&gt;1,0,1)</f>
        <v>0</v>
      </c>
      <c r="V66" s="17">
        <f>I66/G66</f>
        <v>0.31142506142506143</v>
      </c>
    </row>
    <row r="67" spans="1:22">
      <c r="A67" s="18">
        <v>313</v>
      </c>
      <c r="B67" s="82" t="s">
        <v>481</v>
      </c>
      <c r="C67" s="18" t="s">
        <v>480</v>
      </c>
      <c r="D67" s="18"/>
      <c r="E67" s="18"/>
      <c r="F67" s="25">
        <v>1.1926413729458354</v>
      </c>
      <c r="G67" s="24">
        <v>11741</v>
      </c>
      <c r="H67" s="23">
        <v>4.1719388873668883</v>
      </c>
      <c r="I67" s="24">
        <f>VLOOKUP($B67,'Tabela Principal AmoCac'!$B$2:$I$521,8,0)</f>
        <v>1527</v>
      </c>
      <c r="J67" s="23">
        <v>4.9756269224753664</v>
      </c>
      <c r="K67" s="19" t="s">
        <v>371</v>
      </c>
      <c r="L67" s="19" t="s">
        <v>460</v>
      </c>
      <c r="M67" s="21">
        <v>1</v>
      </c>
      <c r="N67" s="20">
        <f>$G67*M67</f>
        <v>11741</v>
      </c>
      <c r="O67" s="20">
        <f>$I67*M67</f>
        <v>1527</v>
      </c>
      <c r="P67" s="19" t="s">
        <v>95</v>
      </c>
      <c r="Q67" s="21">
        <v>1</v>
      </c>
      <c r="R67" s="20">
        <f>$G67*Q67</f>
        <v>11741</v>
      </c>
      <c r="S67" s="20">
        <f>$I67*Q67</f>
        <v>1527</v>
      </c>
      <c r="T67" s="19">
        <v>0</v>
      </c>
      <c r="U67" s="18">
        <f>IF(J67&gt;1,0,1)</f>
        <v>0</v>
      </c>
      <c r="V67" s="17">
        <f>I67/G67</f>
        <v>0.13005706498594669</v>
      </c>
    </row>
    <row r="68" spans="1:22">
      <c r="A68" s="18">
        <v>316</v>
      </c>
      <c r="B68" s="82" t="s">
        <v>475</v>
      </c>
      <c r="C68" s="18" t="s">
        <v>474</v>
      </c>
      <c r="D68" s="18"/>
      <c r="E68" s="18"/>
      <c r="F68" s="25">
        <v>3.0593604449423712</v>
      </c>
      <c r="G68" s="24">
        <v>5773</v>
      </c>
      <c r="H68" s="23">
        <v>2.051324690977689</v>
      </c>
      <c r="I68" s="24">
        <f>VLOOKUP($B68,'Tabela Principal AmoCac'!$B$2:$I$521,8,0)</f>
        <v>1926</v>
      </c>
      <c r="J68" s="23">
        <v>6.275741619310776</v>
      </c>
      <c r="K68" s="19" t="s">
        <v>371</v>
      </c>
      <c r="L68" s="19" t="s">
        <v>460</v>
      </c>
      <c r="M68" s="21">
        <v>1</v>
      </c>
      <c r="N68" s="20">
        <f>$G68*M68</f>
        <v>5773</v>
      </c>
      <c r="O68" s="20">
        <f>$I68*M68</f>
        <v>1926</v>
      </c>
      <c r="P68" s="19" t="s">
        <v>95</v>
      </c>
      <c r="Q68" s="21">
        <v>1</v>
      </c>
      <c r="R68" s="20">
        <f>$G68*Q68</f>
        <v>5773</v>
      </c>
      <c r="S68" s="20">
        <f>$I68*Q68</f>
        <v>1926</v>
      </c>
      <c r="T68" s="19">
        <v>0</v>
      </c>
      <c r="U68" s="18">
        <f>IF(J68&gt;1,0,1)</f>
        <v>0</v>
      </c>
      <c r="V68" s="17">
        <f>I68/G68</f>
        <v>0.3336220336047116</v>
      </c>
    </row>
    <row r="69" spans="1:22">
      <c r="A69" s="18">
        <v>319</v>
      </c>
      <c r="B69" s="82" t="s">
        <v>469</v>
      </c>
      <c r="C69" s="18" t="s">
        <v>468</v>
      </c>
      <c r="D69" s="18"/>
      <c r="E69" s="18"/>
      <c r="F69" s="25">
        <v>2.6266227486685287</v>
      </c>
      <c r="G69" s="24">
        <v>199</v>
      </c>
      <c r="H69" s="23">
        <v>7.0710828599438794E-2</v>
      </c>
      <c r="I69" s="24">
        <f>VLOOKUP($B69,'Tabela Principal AmoCac'!$B$2:$I$521,8,0)</f>
        <v>57</v>
      </c>
      <c r="J69" s="23">
        <v>0.18573067097648716</v>
      </c>
      <c r="K69" s="19" t="s">
        <v>371</v>
      </c>
      <c r="L69" s="19" t="s">
        <v>460</v>
      </c>
      <c r="M69" s="21">
        <v>1</v>
      </c>
      <c r="N69" s="20">
        <f>$G69*M69</f>
        <v>199</v>
      </c>
      <c r="O69" s="20">
        <f>$I69*M69</f>
        <v>57</v>
      </c>
      <c r="P69" s="19" t="s">
        <v>95</v>
      </c>
      <c r="Q69" s="21">
        <v>1</v>
      </c>
      <c r="R69" s="20">
        <f>$G69*Q69</f>
        <v>199</v>
      </c>
      <c r="S69" s="20">
        <f>$I69*Q69</f>
        <v>57</v>
      </c>
      <c r="T69" s="19">
        <v>0</v>
      </c>
      <c r="U69" s="18">
        <f>IF(J69&gt;1,0,1)</f>
        <v>1</v>
      </c>
      <c r="V69" s="17">
        <f>I69/G69</f>
        <v>0.28643216080402012</v>
      </c>
    </row>
    <row r="70" spans="1:22">
      <c r="A70" s="18">
        <v>322</v>
      </c>
      <c r="B70" s="82" t="s">
        <v>462</v>
      </c>
      <c r="C70" s="18" t="s">
        <v>461</v>
      </c>
      <c r="D70" s="18"/>
      <c r="E70" s="18"/>
      <c r="F70" s="25">
        <v>1.5504425884101347</v>
      </c>
      <c r="G70" s="24">
        <v>10380</v>
      </c>
      <c r="H70" s="23">
        <v>3.6883336726742444</v>
      </c>
      <c r="I70" s="24">
        <f>VLOOKUP($B70,'Tabela Principal AmoCac'!$B$2:$I$521,8,0)</f>
        <v>1755</v>
      </c>
      <c r="J70" s="23">
        <v>5.7185496063813144</v>
      </c>
      <c r="K70" s="19" t="s">
        <v>371</v>
      </c>
      <c r="L70" s="19" t="s">
        <v>460</v>
      </c>
      <c r="M70" s="21">
        <v>1</v>
      </c>
      <c r="N70" s="20">
        <f>$G70*M70</f>
        <v>10380</v>
      </c>
      <c r="O70" s="20">
        <f>$I70*M70</f>
        <v>1755</v>
      </c>
      <c r="P70" s="19" t="s">
        <v>95</v>
      </c>
      <c r="Q70" s="21">
        <v>1</v>
      </c>
      <c r="R70" s="20">
        <f>$G70*Q70</f>
        <v>10380</v>
      </c>
      <c r="S70" s="20">
        <f>$I70*Q70</f>
        <v>1755</v>
      </c>
      <c r="T70" s="19">
        <v>0</v>
      </c>
      <c r="U70" s="18">
        <f>IF(J70&gt;1,0,1)</f>
        <v>0</v>
      </c>
      <c r="V70" s="17">
        <f>I70/G70</f>
        <v>0.16907514450867053</v>
      </c>
    </row>
    <row r="71" spans="1:22">
      <c r="A71" s="18"/>
      <c r="B71" s="85" t="str">
        <f>CONCATENATE("Total ",L70)</f>
        <v>Total Agroal de Base Vegetal</v>
      </c>
      <c r="C71" s="18"/>
      <c r="D71" s="18"/>
      <c r="E71" s="18"/>
      <c r="F71" s="90">
        <f>(O71/$I$645)/(N71/$G$645)</f>
        <v>1.5326209647372724</v>
      </c>
      <c r="G71" s="86">
        <f>SUM(G44:G70)</f>
        <v>78130</v>
      </c>
      <c r="H71" s="89">
        <f>G71/$G$645*1000</f>
        <v>27.761995168211826</v>
      </c>
      <c r="I71" s="86">
        <f>SUM(I44:I70)</f>
        <v>13058</v>
      </c>
      <c r="J71" s="89">
        <f>I71/$I$645*1000</f>
        <v>42.548615817736298</v>
      </c>
      <c r="K71" s="88"/>
      <c r="L71" s="88"/>
      <c r="M71" s="87"/>
      <c r="N71" s="86">
        <f>SUM(N44:N70)</f>
        <v>78130</v>
      </c>
      <c r="O71" s="86">
        <f>SUM(O44:O70)</f>
        <v>13058</v>
      </c>
      <c r="P71" s="19"/>
      <c r="Q71" s="21"/>
      <c r="R71" s="20"/>
      <c r="S71" s="20"/>
      <c r="T71" s="19"/>
      <c r="U71" s="18"/>
      <c r="V71" s="17"/>
    </row>
    <row r="72" spans="1:22">
      <c r="A72" s="18"/>
      <c r="B72" s="82"/>
      <c r="C72" s="18"/>
      <c r="D72" s="18"/>
      <c r="E72" s="18"/>
      <c r="F72" s="25"/>
      <c r="G72" s="24"/>
      <c r="H72" s="23"/>
      <c r="I72" s="24"/>
      <c r="J72" s="23"/>
      <c r="K72" s="19"/>
      <c r="L72" s="19"/>
      <c r="M72" s="21"/>
      <c r="N72" s="20"/>
      <c r="O72" s="20"/>
      <c r="P72" s="19"/>
      <c r="Q72" s="21"/>
      <c r="R72" s="20"/>
      <c r="S72" s="20"/>
      <c r="T72" s="19"/>
      <c r="U72" s="18"/>
      <c r="V72" s="17"/>
    </row>
    <row r="73" spans="1:22">
      <c r="A73" s="18"/>
      <c r="B73" s="91" t="str">
        <f>CONCATENATE("Cadeia ",L74)</f>
        <v>Cadeia Mad-Mob-Pap</v>
      </c>
      <c r="C73" s="18"/>
      <c r="D73" s="18"/>
      <c r="E73" s="18"/>
      <c r="F73" s="25"/>
      <c r="G73" s="24"/>
      <c r="H73" s="23"/>
      <c r="I73" s="24"/>
      <c r="J73" s="23"/>
      <c r="K73" s="19"/>
      <c r="L73" s="19"/>
      <c r="M73" s="21"/>
      <c r="N73" s="20"/>
      <c r="O73" s="20"/>
      <c r="P73" s="19"/>
      <c r="Q73" s="21"/>
      <c r="R73" s="20"/>
      <c r="S73" s="20"/>
      <c r="T73" s="19"/>
      <c r="U73" s="18"/>
      <c r="V73" s="17"/>
    </row>
    <row r="74" spans="1:22">
      <c r="A74" s="18">
        <v>74</v>
      </c>
      <c r="B74" s="82" t="s">
        <v>930</v>
      </c>
      <c r="C74" s="18" t="s">
        <v>929</v>
      </c>
      <c r="D74" s="18"/>
      <c r="E74" s="18"/>
      <c r="F74" s="25">
        <v>0.94848375805156349</v>
      </c>
      <c r="G74" s="24">
        <v>14628</v>
      </c>
      <c r="H74" s="23">
        <v>5.1977788982542243</v>
      </c>
      <c r="I74" s="24">
        <f>VLOOKUP($B74,'Tabela Principal AmoCac'!$B$2:$I$521,8,0)</f>
        <v>1513</v>
      </c>
      <c r="J74" s="23">
        <v>4.9300088629372816</v>
      </c>
      <c r="K74" s="19" t="s">
        <v>580</v>
      </c>
      <c r="L74" s="19" t="s">
        <v>579</v>
      </c>
      <c r="M74" s="21">
        <v>1</v>
      </c>
      <c r="N74" s="20">
        <f>$G74*M74</f>
        <v>14628</v>
      </c>
      <c r="O74" s="20">
        <f>$I74*M74</f>
        <v>1513</v>
      </c>
      <c r="P74" s="19" t="s">
        <v>95</v>
      </c>
      <c r="Q74" s="21">
        <v>1</v>
      </c>
      <c r="R74" s="20">
        <f>$G74*Q74</f>
        <v>14628</v>
      </c>
      <c r="S74" s="20">
        <f>$I74*Q74</f>
        <v>1513</v>
      </c>
      <c r="T74" s="19">
        <v>0</v>
      </c>
      <c r="U74" s="18">
        <f>IF(J74&gt;1,0,1)</f>
        <v>0</v>
      </c>
      <c r="V74" s="17">
        <f>I74/G74</f>
        <v>0.10343177467869839</v>
      </c>
    </row>
    <row r="75" spans="1:22">
      <c r="A75" s="18">
        <v>75</v>
      </c>
      <c r="B75" s="82" t="s">
        <v>928</v>
      </c>
      <c r="C75" s="18" t="s">
        <v>927</v>
      </c>
      <c r="D75" s="18"/>
      <c r="E75" s="18"/>
      <c r="F75" s="25">
        <v>0.39251143242503611</v>
      </c>
      <c r="G75" s="24">
        <v>16424</v>
      </c>
      <c r="H75" s="23">
        <v>5.8359530096340837</v>
      </c>
      <c r="I75" s="24">
        <f>VLOOKUP($B75,'Tabela Principal AmoCac'!$B$2:$I$521,8,0)</f>
        <v>703</v>
      </c>
      <c r="J75" s="23">
        <v>2.290678275376675</v>
      </c>
      <c r="K75" s="19" t="s">
        <v>580</v>
      </c>
      <c r="L75" s="19" t="s">
        <v>579</v>
      </c>
      <c r="M75" s="21">
        <v>1</v>
      </c>
      <c r="N75" s="20">
        <f>$G75*M75</f>
        <v>16424</v>
      </c>
      <c r="O75" s="20">
        <f>$I75*M75</f>
        <v>703</v>
      </c>
      <c r="P75" s="19" t="s">
        <v>95</v>
      </c>
      <c r="Q75" s="21">
        <v>1</v>
      </c>
      <c r="R75" s="20">
        <f>$G75*Q75</f>
        <v>16424</v>
      </c>
      <c r="S75" s="20">
        <f>$I75*Q75</f>
        <v>703</v>
      </c>
      <c r="T75" s="19">
        <v>0</v>
      </c>
      <c r="U75" s="18">
        <f>IF(J75&gt;1,0,1)</f>
        <v>0</v>
      </c>
      <c r="V75" s="17">
        <f>I75/G75</f>
        <v>4.2803214807598633E-2</v>
      </c>
    </row>
    <row r="76" spans="1:22">
      <c r="A76" s="18">
        <v>78</v>
      </c>
      <c r="B76" s="82" t="s">
        <v>922</v>
      </c>
      <c r="C76" s="18" t="s">
        <v>921</v>
      </c>
      <c r="D76" s="18"/>
      <c r="E76" s="18"/>
      <c r="F76" s="25">
        <v>0.90538734814894362</v>
      </c>
      <c r="G76" s="24">
        <v>3707</v>
      </c>
      <c r="H76" s="23">
        <v>1.3172112644126612</v>
      </c>
      <c r="I76" s="24">
        <f>VLOOKUP($B76,'Tabela Principal AmoCac'!$B$2:$I$521,8,0)</f>
        <v>366</v>
      </c>
      <c r="J76" s="23">
        <v>1.1925864136384963</v>
      </c>
      <c r="K76" s="19" t="s">
        <v>580</v>
      </c>
      <c r="L76" s="19" t="s">
        <v>579</v>
      </c>
      <c r="M76" s="21">
        <v>1</v>
      </c>
      <c r="N76" s="20">
        <f>$G76*M76</f>
        <v>3707</v>
      </c>
      <c r="O76" s="20">
        <f>$I76*M76</f>
        <v>366</v>
      </c>
      <c r="P76" s="19" t="s">
        <v>95</v>
      </c>
      <c r="Q76" s="21">
        <v>1</v>
      </c>
      <c r="R76" s="20">
        <f>$G76*Q76</f>
        <v>3707</v>
      </c>
      <c r="S76" s="20">
        <f>$I76*Q76</f>
        <v>366</v>
      </c>
      <c r="T76" s="19">
        <v>0</v>
      </c>
      <c r="U76" s="18">
        <f>IF(J76&gt;1,0,1)</f>
        <v>0</v>
      </c>
      <c r="V76" s="17">
        <f>I76/G76</f>
        <v>9.8732128405718905E-2</v>
      </c>
    </row>
    <row r="77" spans="1:22">
      <c r="A77" s="18">
        <v>79</v>
      </c>
      <c r="B77" s="82" t="s">
        <v>920</v>
      </c>
      <c r="C77" s="18" t="s">
        <v>919</v>
      </c>
      <c r="D77" s="18"/>
      <c r="E77" s="18"/>
      <c r="F77" s="25">
        <v>2.5296935365277065E-2</v>
      </c>
      <c r="G77" s="24">
        <v>1450</v>
      </c>
      <c r="H77" s="23">
        <v>0.51522965562405154</v>
      </c>
      <c r="I77" s="24">
        <f>VLOOKUP($B77,'Tabela Principal AmoCac'!$B$2:$I$521,8,0)</f>
        <v>4</v>
      </c>
      <c r="J77" s="23">
        <v>1.303373129659559E-2</v>
      </c>
      <c r="K77" s="19" t="s">
        <v>904</v>
      </c>
      <c r="L77" s="19" t="s">
        <v>579</v>
      </c>
      <c r="M77" s="21">
        <v>1</v>
      </c>
      <c r="N77" s="20">
        <f>$G77*M77</f>
        <v>1450</v>
      </c>
      <c r="O77" s="20">
        <f>$I77*M77</f>
        <v>4</v>
      </c>
      <c r="P77" s="19" t="s">
        <v>95</v>
      </c>
      <c r="Q77" s="21">
        <v>1</v>
      </c>
      <c r="R77" s="20">
        <f>$G77*Q77</f>
        <v>1450</v>
      </c>
      <c r="S77" s="20">
        <f>$I77*Q77</f>
        <v>4</v>
      </c>
      <c r="T77" s="19">
        <v>0</v>
      </c>
      <c r="U77" s="18">
        <f>IF(J77&gt;1,0,1)</f>
        <v>1</v>
      </c>
      <c r="V77" s="17">
        <f>I77/G77</f>
        <v>2.7586206896551722E-3</v>
      </c>
    </row>
    <row r="78" spans="1:22">
      <c r="A78" s="18">
        <v>80</v>
      </c>
      <c r="B78" s="82" t="s">
        <v>918</v>
      </c>
      <c r="C78" s="18" t="s">
        <v>917</v>
      </c>
      <c r="D78" s="18"/>
      <c r="E78" s="18"/>
      <c r="F78" s="25">
        <v>0.30502720265664635</v>
      </c>
      <c r="G78" s="24">
        <v>6644</v>
      </c>
      <c r="H78" s="23">
        <v>2.3608178151491019</v>
      </c>
      <c r="I78" s="24">
        <f>VLOOKUP($B78,'Tabela Principal AmoCac'!$B$2:$I$521,8,0)</f>
        <v>221</v>
      </c>
      <c r="J78" s="23">
        <v>0.72011365413690631</v>
      </c>
      <c r="K78" s="19" t="s">
        <v>904</v>
      </c>
      <c r="L78" s="19" t="s">
        <v>579</v>
      </c>
      <c r="M78" s="21">
        <v>1</v>
      </c>
      <c r="N78" s="20">
        <f>$G78*M78</f>
        <v>6644</v>
      </c>
      <c r="O78" s="20">
        <f>$I78*M78</f>
        <v>221</v>
      </c>
      <c r="P78" s="19" t="s">
        <v>95</v>
      </c>
      <c r="Q78" s="21">
        <v>1</v>
      </c>
      <c r="R78" s="20">
        <f>$G78*Q78</f>
        <v>6644</v>
      </c>
      <c r="S78" s="20">
        <f>$I78*Q78</f>
        <v>221</v>
      </c>
      <c r="T78" s="19">
        <v>0</v>
      </c>
      <c r="U78" s="18">
        <f>IF(J78&gt;1,0,1)</f>
        <v>1</v>
      </c>
      <c r="V78" s="17">
        <f>I78/G78</f>
        <v>3.3263094521372667E-2</v>
      </c>
    </row>
    <row r="79" spans="1:22">
      <c r="A79" s="18">
        <v>85</v>
      </c>
      <c r="B79" s="82" t="s">
        <v>908</v>
      </c>
      <c r="C79" s="18" t="s">
        <v>907</v>
      </c>
      <c r="D79" s="18"/>
      <c r="E79" s="18"/>
      <c r="F79" s="25">
        <v>1.6536316355580705</v>
      </c>
      <c r="G79" s="24">
        <v>122</v>
      </c>
      <c r="H79" s="23">
        <v>4.3350357231816745E-2</v>
      </c>
      <c r="I79" s="24">
        <f>VLOOKUP($B79,'Tabela Principal AmoCac'!$B$2:$I$521,8,0)</f>
        <v>22</v>
      </c>
      <c r="J79" s="23">
        <v>7.1685522131275742E-2</v>
      </c>
      <c r="K79" s="19" t="s">
        <v>904</v>
      </c>
      <c r="L79" s="19" t="s">
        <v>579</v>
      </c>
      <c r="M79" s="21">
        <v>1</v>
      </c>
      <c r="N79" s="20">
        <f>$G79*M79</f>
        <v>122</v>
      </c>
      <c r="O79" s="20">
        <f>$I79*M79</f>
        <v>22</v>
      </c>
      <c r="P79" s="19" t="s">
        <v>100</v>
      </c>
      <c r="Q79" s="21">
        <v>1</v>
      </c>
      <c r="R79" s="20">
        <f>$G79*Q79</f>
        <v>122</v>
      </c>
      <c r="S79" s="20">
        <f>$I79*Q79</f>
        <v>22</v>
      </c>
      <c r="T79" s="19">
        <v>0</v>
      </c>
      <c r="U79" s="18">
        <f>IF(J79&gt;1,0,1)</f>
        <v>1</v>
      </c>
      <c r="V79" s="17">
        <f>I79/G79</f>
        <v>0.18032786885245902</v>
      </c>
    </row>
    <row r="80" spans="1:22">
      <c r="A80" s="18">
        <v>86</v>
      </c>
      <c r="B80" s="82" t="s">
        <v>906</v>
      </c>
      <c r="C80" s="18" t="s">
        <v>905</v>
      </c>
      <c r="D80" s="18"/>
      <c r="E80" s="18"/>
      <c r="F80" s="25">
        <v>0.24453704186434494</v>
      </c>
      <c r="G80" s="24">
        <v>2550</v>
      </c>
      <c r="H80" s="23">
        <v>0.9060935323043664</v>
      </c>
      <c r="I80" s="24">
        <f>VLOOKUP($B80,'Tabela Principal AmoCac'!$B$2:$I$521,8,0)</f>
        <v>68</v>
      </c>
      <c r="J80" s="23">
        <v>0.22157343204212504</v>
      </c>
      <c r="K80" s="19" t="s">
        <v>904</v>
      </c>
      <c r="L80" s="19" t="s">
        <v>579</v>
      </c>
      <c r="M80" s="21">
        <v>1</v>
      </c>
      <c r="N80" s="20">
        <f>$G80*M80</f>
        <v>2550</v>
      </c>
      <c r="O80" s="20">
        <f>$I80*M80</f>
        <v>68</v>
      </c>
      <c r="P80" s="19" t="s">
        <v>95</v>
      </c>
      <c r="Q80" s="21">
        <v>1</v>
      </c>
      <c r="R80" s="20">
        <f>$G80*Q80</f>
        <v>2550</v>
      </c>
      <c r="S80" s="20">
        <f>$I80*Q80</f>
        <v>68</v>
      </c>
      <c r="T80" s="19">
        <v>0</v>
      </c>
      <c r="U80" s="18">
        <f>IF(J80&gt;1,0,1)</f>
        <v>1</v>
      </c>
      <c r="V80" s="17">
        <f>I80/G80</f>
        <v>2.6666666666666668E-2</v>
      </c>
    </row>
    <row r="81" spans="1:22">
      <c r="A81" s="18">
        <v>200</v>
      </c>
      <c r="B81" s="82" t="s">
        <v>702</v>
      </c>
      <c r="C81" s="18" t="s">
        <v>701</v>
      </c>
      <c r="D81" s="18"/>
      <c r="E81" s="18"/>
      <c r="F81" s="25">
        <v>0.1089829770617836</v>
      </c>
      <c r="G81" s="24">
        <v>589</v>
      </c>
      <c r="H81" s="23">
        <v>0.20928983942245954</v>
      </c>
      <c r="I81" s="24">
        <f>VLOOKUP($B81,'Tabela Principal AmoCac'!$B$2:$I$521,8,0)</f>
        <v>7</v>
      </c>
      <c r="J81" s="23">
        <v>2.2809029769042279E-2</v>
      </c>
      <c r="K81" s="19" t="s">
        <v>562</v>
      </c>
      <c r="L81" s="19" t="s">
        <v>579</v>
      </c>
      <c r="M81" s="21">
        <v>1</v>
      </c>
      <c r="N81" s="20">
        <f>$G81*M81</f>
        <v>589</v>
      </c>
      <c r="O81" s="20">
        <f>$I81*M81</f>
        <v>7</v>
      </c>
      <c r="P81" s="19" t="s">
        <v>95</v>
      </c>
      <c r="Q81" s="21">
        <v>1</v>
      </c>
      <c r="R81" s="20">
        <f>$G81*Q81</f>
        <v>589</v>
      </c>
      <c r="S81" s="20">
        <f>$I81*Q81</f>
        <v>7</v>
      </c>
      <c r="T81" s="19">
        <v>0</v>
      </c>
      <c r="U81" s="18">
        <f>IF(J81&gt;1,0,1)</f>
        <v>1</v>
      </c>
      <c r="V81" s="17">
        <f>I81/G81</f>
        <v>1.1884550084889643E-2</v>
      </c>
    </row>
    <row r="82" spans="1:22">
      <c r="A82" s="18">
        <v>262</v>
      </c>
      <c r="B82" s="82" t="s">
        <v>588</v>
      </c>
      <c r="C82" s="18" t="s">
        <v>587</v>
      </c>
      <c r="D82" s="18"/>
      <c r="E82" s="18"/>
      <c r="F82" s="25">
        <v>0.86698435870148682</v>
      </c>
      <c r="G82" s="24">
        <v>31435</v>
      </c>
      <c r="H82" s="23">
        <v>11.169823603132453</v>
      </c>
      <c r="I82" s="24">
        <f>VLOOKUP($B82,'Tabela Principal AmoCac'!$B$2:$I$521,8,0)</f>
        <v>2972</v>
      </c>
      <c r="J82" s="23">
        <v>9.684062353370523</v>
      </c>
      <c r="K82" s="19" t="s">
        <v>580</v>
      </c>
      <c r="L82" s="19" t="s">
        <v>579</v>
      </c>
      <c r="M82" s="21">
        <v>1</v>
      </c>
      <c r="N82" s="20">
        <f>$G82*M82</f>
        <v>31435</v>
      </c>
      <c r="O82" s="20">
        <f>$I82*M82</f>
        <v>2972</v>
      </c>
      <c r="P82" s="19" t="s">
        <v>95</v>
      </c>
      <c r="Q82" s="21">
        <v>1</v>
      </c>
      <c r="R82" s="20">
        <f>$G82*Q82</f>
        <v>31435</v>
      </c>
      <c r="S82" s="20">
        <f>$I82*Q82</f>
        <v>2972</v>
      </c>
      <c r="T82" s="19">
        <v>0</v>
      </c>
      <c r="U82" s="18">
        <f>IF(J82&gt;1,0,1)</f>
        <v>0</v>
      </c>
      <c r="V82" s="17">
        <f>I82/G82</f>
        <v>9.4544297757276921E-2</v>
      </c>
    </row>
    <row r="83" spans="1:22">
      <c r="A83" s="18">
        <v>263</v>
      </c>
      <c r="B83" s="82" t="s">
        <v>586</v>
      </c>
      <c r="C83" s="18" t="s">
        <v>585</v>
      </c>
      <c r="D83" s="18"/>
      <c r="E83" s="18"/>
      <c r="F83" s="25">
        <v>0.44079500860444976</v>
      </c>
      <c r="G83" s="24">
        <v>5721</v>
      </c>
      <c r="H83" s="23">
        <v>2.0328474895346198</v>
      </c>
      <c r="I83" s="24">
        <f>VLOOKUP($B83,'Tabela Principal AmoCac'!$B$2:$I$521,8,0)</f>
        <v>275</v>
      </c>
      <c r="J83" s="23">
        <v>0.89606902664094679</v>
      </c>
      <c r="K83" s="19" t="s">
        <v>580</v>
      </c>
      <c r="L83" s="19" t="s">
        <v>579</v>
      </c>
      <c r="M83" s="21">
        <v>1</v>
      </c>
      <c r="N83" s="20">
        <f>$G83*M83</f>
        <v>5721</v>
      </c>
      <c r="O83" s="20">
        <f>$I83*M83</f>
        <v>275</v>
      </c>
      <c r="P83" s="19" t="s">
        <v>95</v>
      </c>
      <c r="Q83" s="21">
        <v>1</v>
      </c>
      <c r="R83" s="20">
        <f>$G83*Q83</f>
        <v>5721</v>
      </c>
      <c r="S83" s="20">
        <f>$I83*Q83</f>
        <v>275</v>
      </c>
      <c r="T83" s="19">
        <v>0</v>
      </c>
      <c r="U83" s="18">
        <f>IF(J83&gt;1,0,1)</f>
        <v>1</v>
      </c>
      <c r="V83" s="17">
        <f>I83/G83</f>
        <v>4.8068519489599719E-2</v>
      </c>
    </row>
    <row r="84" spans="1:22">
      <c r="A84" s="18">
        <v>264</v>
      </c>
      <c r="B84" s="82" t="s">
        <v>584</v>
      </c>
      <c r="C84" s="18" t="s">
        <v>583</v>
      </c>
      <c r="D84" s="18"/>
      <c r="E84" s="18"/>
      <c r="F84" s="25">
        <v>0.3319307095769643</v>
      </c>
      <c r="G84" s="24">
        <v>2072</v>
      </c>
      <c r="H84" s="23">
        <v>0.73624541134692045</v>
      </c>
      <c r="I84" s="24">
        <f>VLOOKUP($B84,'Tabela Principal AmoCac'!$B$2:$I$521,8,0)</f>
        <v>75</v>
      </c>
      <c r="J84" s="23">
        <v>0.2443824618111673</v>
      </c>
      <c r="K84" s="19" t="s">
        <v>580</v>
      </c>
      <c r="L84" s="19" t="s">
        <v>579</v>
      </c>
      <c r="M84" s="21">
        <v>1</v>
      </c>
      <c r="N84" s="20">
        <f>$G84*M84</f>
        <v>2072</v>
      </c>
      <c r="O84" s="20">
        <f>$I84*M84</f>
        <v>75</v>
      </c>
      <c r="P84" s="19" t="s">
        <v>95</v>
      </c>
      <c r="Q84" s="21">
        <v>1</v>
      </c>
      <c r="R84" s="20">
        <f>$G84*Q84</f>
        <v>2072</v>
      </c>
      <c r="S84" s="20">
        <f>$I84*Q84</f>
        <v>75</v>
      </c>
      <c r="T84" s="19">
        <v>0</v>
      </c>
      <c r="U84" s="18">
        <f>IF(J84&gt;1,0,1)</f>
        <v>1</v>
      </c>
      <c r="V84" s="17">
        <f>I84/G84</f>
        <v>3.6196911196911194E-2</v>
      </c>
    </row>
    <row r="85" spans="1:22">
      <c r="A85" s="18">
        <v>265</v>
      </c>
      <c r="B85" s="82" t="s">
        <v>582</v>
      </c>
      <c r="C85" s="18" t="s">
        <v>581</v>
      </c>
      <c r="D85" s="18"/>
      <c r="E85" s="18"/>
      <c r="F85" s="25">
        <v>0.32855973318126053</v>
      </c>
      <c r="G85" s="24">
        <v>2484</v>
      </c>
      <c r="H85" s="23">
        <v>0.88264169970354756</v>
      </c>
      <c r="I85" s="24">
        <f>VLOOKUP($B85,'Tabela Principal AmoCac'!$B$2:$I$521,8,0)</f>
        <v>89</v>
      </c>
      <c r="J85" s="23">
        <v>0.29000052134925186</v>
      </c>
      <c r="K85" s="19" t="s">
        <v>580</v>
      </c>
      <c r="L85" s="19" t="s">
        <v>579</v>
      </c>
      <c r="M85" s="21">
        <v>1</v>
      </c>
      <c r="N85" s="20">
        <f>$G85*M85</f>
        <v>2484</v>
      </c>
      <c r="O85" s="20">
        <f>$I85*M85</f>
        <v>89</v>
      </c>
      <c r="P85" s="19" t="s">
        <v>95</v>
      </c>
      <c r="Q85" s="21">
        <v>1</v>
      </c>
      <c r="R85" s="20">
        <f>$G85*Q85</f>
        <v>2484</v>
      </c>
      <c r="S85" s="20">
        <f>$I85*Q85</f>
        <v>89</v>
      </c>
      <c r="T85" s="19">
        <v>0</v>
      </c>
      <c r="U85" s="18">
        <f>IF(J85&gt;1,0,1)</f>
        <v>1</v>
      </c>
      <c r="V85" s="17">
        <f>I85/G85</f>
        <v>3.5829307568438003E-2</v>
      </c>
    </row>
    <row r="86" spans="1:22">
      <c r="A86" s="18"/>
      <c r="B86" s="85" t="str">
        <f>CONCATENATE("Total ",L85)</f>
        <v>Total Mad-Mob-Pap</v>
      </c>
      <c r="C86" s="18"/>
      <c r="D86" s="18"/>
      <c r="E86" s="18"/>
      <c r="F86" s="90">
        <f>(O86/$I$645)/(N86/$G$645)</f>
        <v>0.65936542967344736</v>
      </c>
      <c r="G86" s="86">
        <f>SUM(G74:G85)</f>
        <v>87826</v>
      </c>
      <c r="H86" s="89">
        <f>G86/$G$645*1000</f>
        <v>31.207282575750309</v>
      </c>
      <c r="I86" s="86">
        <f>SUM(I74:I85)</f>
        <v>6315</v>
      </c>
      <c r="J86" s="89">
        <f>I86/$I$645*1000</f>
        <v>20.577003284500289</v>
      </c>
      <c r="K86" s="88"/>
      <c r="L86" s="88"/>
      <c r="M86" s="87"/>
      <c r="N86" s="86">
        <f>SUM(N74:N85)</f>
        <v>87826</v>
      </c>
      <c r="O86" s="86">
        <f>SUM(O74:O85)</f>
        <v>6315</v>
      </c>
      <c r="P86" s="19"/>
      <c r="Q86" s="21"/>
      <c r="R86" s="20"/>
      <c r="S86" s="20"/>
      <c r="T86" s="19"/>
      <c r="U86" s="18"/>
      <c r="V86" s="17"/>
    </row>
    <row r="87" spans="1:22">
      <c r="A87" s="18"/>
      <c r="B87" s="82"/>
      <c r="C87" s="18"/>
      <c r="D87" s="18"/>
      <c r="E87" s="18"/>
      <c r="F87" s="25"/>
      <c r="G87" s="24"/>
      <c r="H87" s="23"/>
      <c r="I87" s="24"/>
      <c r="J87" s="23"/>
      <c r="K87" s="19"/>
      <c r="L87" s="19"/>
      <c r="M87" s="21"/>
      <c r="N87" s="20"/>
      <c r="O87" s="20"/>
      <c r="P87" s="19"/>
      <c r="Q87" s="21"/>
      <c r="R87" s="20"/>
      <c r="S87" s="20"/>
      <c r="T87" s="19"/>
      <c r="U87" s="18"/>
      <c r="V87" s="17"/>
    </row>
    <row r="88" spans="1:22">
      <c r="A88" s="18"/>
      <c r="B88" s="91" t="str">
        <f>CONCATENATE("Cadeia ",L89)</f>
        <v>Cadeia Material de Transporte</v>
      </c>
      <c r="C88" s="18"/>
      <c r="D88" s="18"/>
      <c r="E88" s="18"/>
      <c r="F88" s="25"/>
      <c r="G88" s="24"/>
      <c r="H88" s="23"/>
      <c r="I88" s="24"/>
      <c r="J88" s="23"/>
      <c r="K88" s="19"/>
      <c r="L88" s="19"/>
      <c r="M88" s="21"/>
      <c r="N88" s="20"/>
      <c r="O88" s="20"/>
      <c r="P88" s="19"/>
      <c r="Q88" s="21"/>
      <c r="R88" s="20"/>
      <c r="S88" s="20"/>
      <c r="T88" s="19"/>
      <c r="U88" s="18"/>
      <c r="V88" s="17"/>
    </row>
    <row r="89" spans="1:22">
      <c r="A89" s="18">
        <v>221</v>
      </c>
      <c r="B89" s="82" t="s">
        <v>663</v>
      </c>
      <c r="C89" s="18" t="s">
        <v>662</v>
      </c>
      <c r="D89" s="18"/>
      <c r="E89" s="18"/>
      <c r="F89" s="25">
        <v>6.7427493161124522E-2</v>
      </c>
      <c r="G89" s="24">
        <v>1360</v>
      </c>
      <c r="H89" s="23">
        <v>0.48324988389566209</v>
      </c>
      <c r="I89" s="24">
        <f>VLOOKUP($B89,'Tabela Principal AmoCac'!$B$2:$I$521,8,0)</f>
        <v>10</v>
      </c>
      <c r="J89" s="23">
        <v>3.258432824148897E-2</v>
      </c>
      <c r="K89" s="19" t="s">
        <v>633</v>
      </c>
      <c r="L89" s="19" t="s">
        <v>589</v>
      </c>
      <c r="M89" s="21">
        <v>1</v>
      </c>
      <c r="N89" s="20">
        <f>$G89*M89</f>
        <v>1360</v>
      </c>
      <c r="O89" s="20">
        <f>$I89*M89</f>
        <v>10</v>
      </c>
      <c r="P89" s="19" t="s">
        <v>95</v>
      </c>
      <c r="Q89" s="21">
        <v>1</v>
      </c>
      <c r="R89" s="20">
        <f>$G89*Q89</f>
        <v>1360</v>
      </c>
      <c r="S89" s="20">
        <f>$I89*Q89</f>
        <v>10</v>
      </c>
      <c r="T89" s="19">
        <v>0</v>
      </c>
      <c r="U89" s="18">
        <f>IF(J89&gt;1,0,1)</f>
        <v>1</v>
      </c>
      <c r="V89" s="17">
        <f>I89/G89</f>
        <v>7.3529411764705881E-3</v>
      </c>
    </row>
    <row r="90" spans="1:22">
      <c r="A90" s="18">
        <v>244</v>
      </c>
      <c r="B90" s="82" t="s">
        <v>624</v>
      </c>
      <c r="C90" s="18" t="s">
        <v>623</v>
      </c>
      <c r="D90" s="18"/>
      <c r="E90" s="18"/>
      <c r="F90" s="25">
        <v>0.67374096994080956</v>
      </c>
      <c r="G90" s="24">
        <v>4546</v>
      </c>
      <c r="H90" s="23">
        <v>1.615333803080647</v>
      </c>
      <c r="I90" s="24">
        <f>VLOOKUP($B90,'Tabela Principal AmoCac'!$B$2:$I$521,8,0)</f>
        <v>334</v>
      </c>
      <c r="J90" s="23">
        <v>1.0883165632657317</v>
      </c>
      <c r="K90" s="19" t="s">
        <v>562</v>
      </c>
      <c r="L90" s="19" t="s">
        <v>589</v>
      </c>
      <c r="M90" s="21">
        <v>1</v>
      </c>
      <c r="N90" s="20">
        <f>$G90*M90</f>
        <v>4546</v>
      </c>
      <c r="O90" s="20">
        <f>$I90*M90</f>
        <v>334</v>
      </c>
      <c r="P90" s="19" t="s">
        <v>95</v>
      </c>
      <c r="Q90" s="21">
        <v>1</v>
      </c>
      <c r="R90" s="20">
        <f>$G90*Q90</f>
        <v>4546</v>
      </c>
      <c r="S90" s="20">
        <f>$I90*Q90</f>
        <v>334</v>
      </c>
      <c r="T90" s="19">
        <v>0</v>
      </c>
      <c r="U90" s="18">
        <f>IF(J90&gt;1,0,1)</f>
        <v>0</v>
      </c>
      <c r="V90" s="17">
        <f>I90/G90</f>
        <v>7.3471183457985048E-2</v>
      </c>
    </row>
    <row r="91" spans="1:22">
      <c r="A91" s="18">
        <v>245</v>
      </c>
      <c r="B91" s="82" t="s">
        <v>622</v>
      </c>
      <c r="C91" s="18" t="s">
        <v>621</v>
      </c>
      <c r="D91" s="18"/>
      <c r="E91" s="18"/>
      <c r="F91" s="25">
        <v>9.1300071702634256</v>
      </c>
      <c r="G91" s="24">
        <v>1828</v>
      </c>
      <c r="H91" s="23">
        <v>0.64954469688328698</v>
      </c>
      <c r="I91" s="24">
        <f>VLOOKUP($B91,'Tabela Principal AmoCac'!$B$2:$I$521,8,0)</f>
        <v>1820</v>
      </c>
      <c r="J91" s="23">
        <v>5.9303477399509932</v>
      </c>
      <c r="K91" s="19" t="s">
        <v>562</v>
      </c>
      <c r="L91" s="19" t="s">
        <v>589</v>
      </c>
      <c r="M91" s="21">
        <v>1</v>
      </c>
      <c r="N91" s="20">
        <f>$G91*M91</f>
        <v>1828</v>
      </c>
      <c r="O91" s="20">
        <f>$I91*M91</f>
        <v>1820</v>
      </c>
      <c r="P91" s="19" t="s">
        <v>95</v>
      </c>
      <c r="Q91" s="21">
        <v>1</v>
      </c>
      <c r="R91" s="20">
        <f>$G91*Q91</f>
        <v>1828</v>
      </c>
      <c r="S91" s="20">
        <f>$I91*Q91</f>
        <v>1820</v>
      </c>
      <c r="T91" s="19">
        <v>0</v>
      </c>
      <c r="U91" s="18">
        <f>IF(J91&gt;1,0,1)</f>
        <v>0</v>
      </c>
      <c r="V91" s="17">
        <f>I91/G91</f>
        <v>0.99562363238512031</v>
      </c>
    </row>
    <row r="92" spans="1:22">
      <c r="A92" s="18">
        <v>246</v>
      </c>
      <c r="B92" s="82" t="s">
        <v>620</v>
      </c>
      <c r="C92" s="18" t="s">
        <v>619</v>
      </c>
      <c r="D92" s="18"/>
      <c r="E92" s="18"/>
      <c r="F92" s="25">
        <v>2.3877518664469779</v>
      </c>
      <c r="G92" s="24">
        <v>626</v>
      </c>
      <c r="H92" s="23">
        <v>0.22243707891079739</v>
      </c>
      <c r="I92" s="24">
        <f>VLOOKUP($B92,'Tabela Principal AmoCac'!$B$2:$I$521,8,0)</f>
        <v>163</v>
      </c>
      <c r="J92" s="23">
        <v>0.53112455033627026</v>
      </c>
      <c r="K92" s="19" t="s">
        <v>562</v>
      </c>
      <c r="L92" s="19" t="s">
        <v>589</v>
      </c>
      <c r="M92" s="21">
        <v>1</v>
      </c>
      <c r="N92" s="20">
        <f>$G92*M92</f>
        <v>626</v>
      </c>
      <c r="O92" s="20">
        <f>$I92*M92</f>
        <v>163</v>
      </c>
      <c r="P92" s="19" t="s">
        <v>95</v>
      </c>
      <c r="Q92" s="21">
        <v>1</v>
      </c>
      <c r="R92" s="20">
        <f>$G92*Q92</f>
        <v>626</v>
      </c>
      <c r="S92" s="20">
        <f>$I92*Q92</f>
        <v>163</v>
      </c>
      <c r="T92" s="19">
        <v>0</v>
      </c>
      <c r="U92" s="18">
        <f>IF(J92&gt;1,0,1)</f>
        <v>1</v>
      </c>
      <c r="V92" s="17">
        <f>I92/G92</f>
        <v>0.26038338658146964</v>
      </c>
    </row>
    <row r="93" spans="1:22">
      <c r="A93" s="18">
        <v>247</v>
      </c>
      <c r="B93" s="82" t="s">
        <v>618</v>
      </c>
      <c r="C93" s="18" t="s">
        <v>617</v>
      </c>
      <c r="D93" s="18"/>
      <c r="E93" s="18"/>
      <c r="F93" s="25">
        <v>1.3658743727295379E-2</v>
      </c>
      <c r="G93" s="24">
        <v>5371</v>
      </c>
      <c r="H93" s="23">
        <v>1.9084817105908831</v>
      </c>
      <c r="I93" s="24">
        <f>VLOOKUP($B93,'Tabela Principal AmoCac'!$B$2:$I$521,8,0)</f>
        <v>8</v>
      </c>
      <c r="J93" s="23">
        <v>2.606746259319118E-2</v>
      </c>
      <c r="K93" s="19" t="s">
        <v>562</v>
      </c>
      <c r="L93" s="19" t="s">
        <v>589</v>
      </c>
      <c r="M93" s="21">
        <v>1</v>
      </c>
      <c r="N93" s="20">
        <f>$G93*M93</f>
        <v>5371</v>
      </c>
      <c r="O93" s="20">
        <f>$I93*M93</f>
        <v>8</v>
      </c>
      <c r="P93" s="19" t="s">
        <v>95</v>
      </c>
      <c r="Q93" s="21">
        <v>1</v>
      </c>
      <c r="R93" s="20">
        <f>$G93*Q93</f>
        <v>5371</v>
      </c>
      <c r="S93" s="20">
        <f>$I93*Q93</f>
        <v>8</v>
      </c>
      <c r="T93" s="19">
        <v>0</v>
      </c>
      <c r="U93" s="18">
        <f>IF(J93&gt;1,0,1)</f>
        <v>1</v>
      </c>
      <c r="V93" s="17">
        <f>I93/G93</f>
        <v>1.4894805436603984E-3</v>
      </c>
    </row>
    <row r="94" spans="1:22">
      <c r="A94" s="18">
        <v>250</v>
      </c>
      <c r="B94" s="82" t="s">
        <v>614</v>
      </c>
      <c r="C94" s="18" t="s">
        <v>613</v>
      </c>
      <c r="D94" s="18"/>
      <c r="E94" s="18"/>
      <c r="F94" s="25">
        <v>0.13091697568986671</v>
      </c>
      <c r="G94" s="24">
        <v>1541</v>
      </c>
      <c r="H94" s="23">
        <v>0.54756475814942296</v>
      </c>
      <c r="I94" s="24">
        <f>VLOOKUP($B94,'Tabela Principal AmoCac'!$B$2:$I$521,8,0)</f>
        <v>22</v>
      </c>
      <c r="J94" s="23">
        <v>7.1685522131275742E-2</v>
      </c>
      <c r="K94" s="19" t="s">
        <v>562</v>
      </c>
      <c r="L94" s="19" t="s">
        <v>589</v>
      </c>
      <c r="M94" s="21">
        <v>1</v>
      </c>
      <c r="N94" s="20">
        <f>$G94*M94</f>
        <v>1541</v>
      </c>
      <c r="O94" s="20">
        <f>$I94*M94</f>
        <v>22</v>
      </c>
      <c r="P94" s="19" t="s">
        <v>95</v>
      </c>
      <c r="Q94" s="21">
        <v>1</v>
      </c>
      <c r="R94" s="20">
        <f>$G94*Q94</f>
        <v>1541</v>
      </c>
      <c r="S94" s="20">
        <f>$I94*Q94</f>
        <v>22</v>
      </c>
      <c r="T94" s="19">
        <v>0</v>
      </c>
      <c r="U94" s="18">
        <f>IF(J94&gt;1,0,1)</f>
        <v>1</v>
      </c>
      <c r="V94" s="17">
        <f>I94/G94</f>
        <v>1.427644386761843E-2</v>
      </c>
    </row>
    <row r="95" spans="1:22">
      <c r="A95" s="18">
        <v>251</v>
      </c>
      <c r="B95" s="82" t="s">
        <v>612</v>
      </c>
      <c r="C95" s="18" t="s">
        <v>611</v>
      </c>
      <c r="D95" s="18"/>
      <c r="E95" s="18"/>
      <c r="F95" s="25">
        <v>0.19554655382566977</v>
      </c>
      <c r="G95" s="24">
        <v>13834</v>
      </c>
      <c r="H95" s="23">
        <v>4.915646245450433</v>
      </c>
      <c r="I95" s="24">
        <f>VLOOKUP($B95,'Tabela Principal AmoCac'!$B$2:$I$521,8,0)</f>
        <v>295</v>
      </c>
      <c r="J95" s="23">
        <v>0.96123768312392466</v>
      </c>
      <c r="K95" s="19" t="s">
        <v>562</v>
      </c>
      <c r="L95" s="19" t="s">
        <v>589</v>
      </c>
      <c r="M95" s="21">
        <v>1</v>
      </c>
      <c r="N95" s="20">
        <f>$G95*M95</f>
        <v>13834</v>
      </c>
      <c r="O95" s="20">
        <f>$I95*M95</f>
        <v>295</v>
      </c>
      <c r="P95" s="19" t="s">
        <v>95</v>
      </c>
      <c r="Q95" s="21">
        <v>1</v>
      </c>
      <c r="R95" s="20">
        <f>$G95*Q95</f>
        <v>13834</v>
      </c>
      <c r="S95" s="20">
        <f>$I95*Q95</f>
        <v>295</v>
      </c>
      <c r="T95" s="19">
        <v>0</v>
      </c>
      <c r="U95" s="18">
        <f>IF(J95&gt;1,0,1)</f>
        <v>1</v>
      </c>
      <c r="V95" s="17">
        <f>I95/G95</f>
        <v>2.1324273528986554E-2</v>
      </c>
    </row>
    <row r="96" spans="1:22">
      <c r="A96" s="18">
        <v>255</v>
      </c>
      <c r="B96" s="82" t="s">
        <v>599</v>
      </c>
      <c r="C96" s="18" t="s">
        <v>598</v>
      </c>
      <c r="D96" s="18"/>
      <c r="E96" s="18"/>
      <c r="F96" s="25">
        <v>0.19935084934593336</v>
      </c>
      <c r="G96" s="24">
        <v>46</v>
      </c>
      <c r="H96" s="23">
        <v>1.6345216661176807E-2</v>
      </c>
      <c r="I96" s="24">
        <f>VLOOKUP($B96,'Tabela Principal AmoCac'!$B$2:$I$521,8,0)</f>
        <v>1</v>
      </c>
      <c r="J96" s="23">
        <v>3.2584328241488975E-3</v>
      </c>
      <c r="K96" s="19" t="s">
        <v>562</v>
      </c>
      <c r="L96" s="19" t="s">
        <v>589</v>
      </c>
      <c r="M96" s="21">
        <v>1</v>
      </c>
      <c r="N96" s="20">
        <f>$G96*M96</f>
        <v>46</v>
      </c>
      <c r="O96" s="20">
        <f>$I96*M96</f>
        <v>1</v>
      </c>
      <c r="P96" s="19" t="s">
        <v>95</v>
      </c>
      <c r="Q96" s="21">
        <v>1</v>
      </c>
      <c r="R96" s="20">
        <f>$G96*Q96</f>
        <v>46</v>
      </c>
      <c r="S96" s="20">
        <f>$I96*Q96</f>
        <v>1</v>
      </c>
      <c r="T96" s="19">
        <v>0</v>
      </c>
      <c r="U96" s="18">
        <f>IF(J96&gt;1,0,1)</f>
        <v>1</v>
      </c>
      <c r="V96" s="17">
        <f>I96/G96</f>
        <v>2.1739130434782608E-2</v>
      </c>
    </row>
    <row r="97" spans="1:22">
      <c r="A97" s="18">
        <v>261</v>
      </c>
      <c r="B97" s="82" t="s">
        <v>591</v>
      </c>
      <c r="C97" s="18" t="s">
        <v>590</v>
      </c>
      <c r="D97" s="18"/>
      <c r="E97" s="18"/>
      <c r="F97" s="25">
        <v>0.51517635224229963</v>
      </c>
      <c r="G97" s="24">
        <v>178</v>
      </c>
      <c r="H97" s="23">
        <v>6.324888186281459E-2</v>
      </c>
      <c r="I97" s="24">
        <f>VLOOKUP($B97,'Tabela Principal AmoCac'!$B$2:$I$521,8,0)</f>
        <v>10</v>
      </c>
      <c r="J97" s="23">
        <v>3.258432824148897E-2</v>
      </c>
      <c r="K97" s="19" t="s">
        <v>562</v>
      </c>
      <c r="L97" s="19" t="s">
        <v>589</v>
      </c>
      <c r="M97" s="21">
        <v>1</v>
      </c>
      <c r="N97" s="20">
        <f>$G97*M97</f>
        <v>178</v>
      </c>
      <c r="O97" s="20">
        <f>$I97*M97</f>
        <v>10</v>
      </c>
      <c r="P97" s="19" t="s">
        <v>95</v>
      </c>
      <c r="Q97" s="21">
        <v>1</v>
      </c>
      <c r="R97" s="20">
        <f>$G97*Q97</f>
        <v>178</v>
      </c>
      <c r="S97" s="20">
        <f>$I97*Q97</f>
        <v>10</v>
      </c>
      <c r="T97" s="19">
        <v>0</v>
      </c>
      <c r="U97" s="18">
        <f>IF(J97&gt;1,0,1)</f>
        <v>1</v>
      </c>
      <c r="V97" s="17">
        <f>I97/G97</f>
        <v>5.6179775280898875E-2</v>
      </c>
    </row>
    <row r="98" spans="1:22">
      <c r="A98" s="18">
        <v>186</v>
      </c>
      <c r="B98" s="18" t="s">
        <v>727</v>
      </c>
      <c r="C98" s="18"/>
      <c r="D98" s="18" t="s">
        <v>725</v>
      </c>
      <c r="E98" s="18"/>
      <c r="F98" s="25">
        <v>1.1444519460075058</v>
      </c>
      <c r="G98" s="24">
        <v>3157</v>
      </c>
      <c r="H98" s="23">
        <v>1.1217793260725037</v>
      </c>
      <c r="I98" s="24">
        <f>VLOOKUP($B98,'Tabela Principal AmoCac'!$B$2:$I$521,8,0)</f>
        <v>394</v>
      </c>
      <c r="J98" s="23">
        <v>1.2838225327146655</v>
      </c>
      <c r="K98" s="19" t="s">
        <v>633</v>
      </c>
      <c r="L98" s="22" t="s">
        <v>589</v>
      </c>
      <c r="M98" s="21">
        <v>0.33333333333333298</v>
      </c>
      <c r="N98" s="20">
        <f>$G98*M98</f>
        <v>1052.3333333333321</v>
      </c>
      <c r="O98" s="20">
        <f>$I98*M98</f>
        <v>131.3333333333332</v>
      </c>
      <c r="P98" s="19" t="s">
        <v>95</v>
      </c>
      <c r="Q98" s="21">
        <v>1</v>
      </c>
      <c r="R98" s="20">
        <f>$G98*Q98</f>
        <v>3157</v>
      </c>
      <c r="S98" s="20">
        <f>$I98*Q98</f>
        <v>394</v>
      </c>
      <c r="T98" s="19">
        <v>0</v>
      </c>
      <c r="U98" s="18">
        <f>IF(J98&gt;1,0,1)</f>
        <v>0</v>
      </c>
      <c r="V98" s="17">
        <f>I98/G98</f>
        <v>0.12480202724105163</v>
      </c>
    </row>
    <row r="99" spans="1:22">
      <c r="A99" s="18"/>
      <c r="B99" s="85" t="str">
        <f>CONCATENATE("Total ",L98)</f>
        <v>Total Material de Transporte</v>
      </c>
      <c r="C99" s="18"/>
      <c r="D99" s="18"/>
      <c r="E99" s="18"/>
      <c r="F99" s="90">
        <f>(O99/$I$645)/(N99/$G$645)</f>
        <v>0.84339885923925217</v>
      </c>
      <c r="G99" s="86">
        <f>SUM(G89:G98)</f>
        <v>32487</v>
      </c>
      <c r="H99" s="89">
        <f>G99/$G$645*1000</f>
        <v>11.543631601557628</v>
      </c>
      <c r="I99" s="86">
        <f>SUM(I89:I98)</f>
        <v>3057</v>
      </c>
      <c r="J99" s="89">
        <f>I99/$I$645*1000</f>
        <v>9.961029143423179</v>
      </c>
      <c r="K99" s="88"/>
      <c r="L99" s="88"/>
      <c r="M99" s="87"/>
      <c r="N99" s="86">
        <f>SUM(N89:N98)</f>
        <v>30382.333333333332</v>
      </c>
      <c r="O99" s="86">
        <f>SUM(O89:O98)</f>
        <v>2794.333333333333</v>
      </c>
      <c r="P99" s="19"/>
      <c r="Q99" s="21"/>
      <c r="R99" s="20"/>
      <c r="S99" s="20"/>
      <c r="T99" s="19"/>
      <c r="U99" s="18"/>
      <c r="V99" s="17"/>
    </row>
    <row r="100" spans="1:22">
      <c r="A100" s="18"/>
      <c r="B100" s="82"/>
      <c r="C100" s="18"/>
      <c r="D100" s="18"/>
      <c r="E100" s="18"/>
      <c r="F100" s="25"/>
      <c r="G100" s="24"/>
      <c r="H100" s="23"/>
      <c r="I100" s="24"/>
      <c r="J100" s="23"/>
      <c r="K100" s="19"/>
      <c r="L100" s="19"/>
      <c r="M100" s="21"/>
      <c r="N100" s="20"/>
      <c r="O100" s="20"/>
      <c r="P100" s="19"/>
      <c r="Q100" s="21"/>
      <c r="R100" s="20"/>
      <c r="S100" s="20"/>
      <c r="T100" s="19"/>
      <c r="U100" s="18"/>
      <c r="V100" s="17"/>
    </row>
    <row r="101" spans="1:22">
      <c r="A101" s="18"/>
      <c r="B101" s="91" t="str">
        <f>CONCATENATE("Cadeia ",L102)</f>
        <v>Cadeia Prod Dist Energia</v>
      </c>
      <c r="C101" s="18"/>
      <c r="D101" s="18"/>
      <c r="E101" s="18"/>
      <c r="F101" s="25"/>
      <c r="G101" s="24"/>
      <c r="H101" s="23"/>
      <c r="I101" s="24"/>
      <c r="J101" s="23"/>
      <c r="K101" s="19"/>
      <c r="L101" s="19"/>
      <c r="M101" s="21"/>
      <c r="N101" s="20"/>
      <c r="O101" s="20"/>
      <c r="P101" s="19"/>
      <c r="Q101" s="21"/>
      <c r="R101" s="20"/>
      <c r="S101" s="20"/>
      <c r="T101" s="19"/>
      <c r="U101" s="18"/>
      <c r="V101" s="17"/>
    </row>
    <row r="102" spans="1:22">
      <c r="A102" s="18">
        <v>217</v>
      </c>
      <c r="B102" s="82" t="s">
        <v>670</v>
      </c>
      <c r="C102" s="18" t="s">
        <v>669</v>
      </c>
      <c r="D102" s="18"/>
      <c r="E102" s="18"/>
      <c r="F102" s="25">
        <v>0.12911253498160383</v>
      </c>
      <c r="G102" s="24">
        <v>5824</v>
      </c>
      <c r="H102" s="23">
        <v>2.0694465616237765</v>
      </c>
      <c r="I102" s="24">
        <f>VLOOKUP($B102,'Tabela Principal AmoCac'!$B$2:$I$521,8,0)</f>
        <v>82</v>
      </c>
      <c r="J102" s="23">
        <v>0.26719149158020961</v>
      </c>
      <c r="K102" s="19" t="s">
        <v>87</v>
      </c>
      <c r="L102" s="19" t="s">
        <v>531</v>
      </c>
      <c r="M102" s="21">
        <v>1</v>
      </c>
      <c r="N102" s="20">
        <f>$G102*M102</f>
        <v>5824</v>
      </c>
      <c r="O102" s="20">
        <f>$I102*M102</f>
        <v>82</v>
      </c>
      <c r="P102" s="19" t="s">
        <v>95</v>
      </c>
      <c r="Q102" s="21">
        <v>1</v>
      </c>
      <c r="R102" s="20">
        <f>$G102*Q102</f>
        <v>5824</v>
      </c>
      <c r="S102" s="20">
        <f>$I102*Q102</f>
        <v>82</v>
      </c>
      <c r="T102" s="19">
        <v>0</v>
      </c>
      <c r="U102" s="18">
        <f>IF(J102&gt;1,0,1)</f>
        <v>1</v>
      </c>
      <c r="V102" s="17">
        <f>I102/G102</f>
        <v>1.407967032967033E-2</v>
      </c>
    </row>
    <row r="103" spans="1:22">
      <c r="A103" s="18">
        <v>276</v>
      </c>
      <c r="B103" s="82" t="s">
        <v>558</v>
      </c>
      <c r="C103" s="18" t="s">
        <v>557</v>
      </c>
      <c r="D103" s="18"/>
      <c r="E103" s="18"/>
      <c r="F103" s="25">
        <v>3.3270396772516064</v>
      </c>
      <c r="G103" s="24">
        <v>4082</v>
      </c>
      <c r="H103" s="23">
        <v>1.4504603132809504</v>
      </c>
      <c r="I103" s="24">
        <f>VLOOKUP($B103,'Tabela Principal AmoCac'!$B$2:$I$521,8,0)</f>
        <v>1481</v>
      </c>
      <c r="J103" s="23">
        <v>4.825739012564517</v>
      </c>
      <c r="K103" s="19" t="s">
        <v>87</v>
      </c>
      <c r="L103" s="19" t="s">
        <v>531</v>
      </c>
      <c r="M103" s="21">
        <v>1</v>
      </c>
      <c r="N103" s="20">
        <f>$G103*M103</f>
        <v>4082</v>
      </c>
      <c r="O103" s="20">
        <f>$I103*M103</f>
        <v>1481</v>
      </c>
      <c r="P103" s="19" t="s">
        <v>95</v>
      </c>
      <c r="Q103" s="21">
        <v>1</v>
      </c>
      <c r="R103" s="20">
        <f>$G103*Q103</f>
        <v>4082</v>
      </c>
      <c r="S103" s="20">
        <f>$I103*Q103</f>
        <v>1481</v>
      </c>
      <c r="T103" s="19">
        <v>0</v>
      </c>
      <c r="U103" s="18">
        <f>IF(J103&gt;1,0,1)</f>
        <v>0</v>
      </c>
      <c r="V103" s="17">
        <f>I103/G103</f>
        <v>0.36281234688878</v>
      </c>
    </row>
    <row r="104" spans="1:22">
      <c r="A104" s="18">
        <v>279</v>
      </c>
      <c r="B104" s="82" t="s">
        <v>554</v>
      </c>
      <c r="C104" s="18" t="s">
        <v>553</v>
      </c>
      <c r="D104" s="18"/>
      <c r="E104" s="18"/>
      <c r="F104" s="25">
        <v>0.12977766908020977</v>
      </c>
      <c r="G104" s="24">
        <v>7490</v>
      </c>
      <c r="H104" s="23">
        <v>2.6614276693959624</v>
      </c>
      <c r="I104" s="24">
        <f>VLOOKUP($B104,'Tabela Principal AmoCac'!$B$2:$I$521,8,0)</f>
        <v>106</v>
      </c>
      <c r="J104" s="23">
        <v>0.34539387935978311</v>
      </c>
      <c r="K104" s="19" t="s">
        <v>87</v>
      </c>
      <c r="L104" s="19" t="s">
        <v>531</v>
      </c>
      <c r="M104" s="21">
        <v>1</v>
      </c>
      <c r="N104" s="20">
        <f>$G104*M104</f>
        <v>7490</v>
      </c>
      <c r="O104" s="20">
        <f>$I104*M104</f>
        <v>106</v>
      </c>
      <c r="P104" s="19" t="s">
        <v>95</v>
      </c>
      <c r="Q104" s="21">
        <v>1</v>
      </c>
      <c r="R104" s="20">
        <f>$G104*Q104</f>
        <v>7490</v>
      </c>
      <c r="S104" s="20">
        <f>$I104*Q104</f>
        <v>106</v>
      </c>
      <c r="T104" s="19">
        <v>0</v>
      </c>
      <c r="U104" s="18">
        <f>IF(J104&gt;1,0,1)</f>
        <v>1</v>
      </c>
      <c r="V104" s="17">
        <f>I104/G104</f>
        <v>1.4152202937249666E-2</v>
      </c>
    </row>
    <row r="105" spans="1:22">
      <c r="A105" s="18">
        <v>290</v>
      </c>
      <c r="B105" s="82" t="s">
        <v>533</v>
      </c>
      <c r="C105" s="18" t="s">
        <v>532</v>
      </c>
      <c r="D105" s="18"/>
      <c r="E105" s="18"/>
      <c r="F105" s="25">
        <v>0.5161429120026042</v>
      </c>
      <c r="G105" s="24">
        <v>3198</v>
      </c>
      <c r="H105" s="23">
        <v>1.1363478887487701</v>
      </c>
      <c r="I105" s="24">
        <f>VLOOKUP($B105,'Tabela Principal AmoCac'!$B$2:$I$521,8,0)</f>
        <v>180</v>
      </c>
      <c r="J105" s="23">
        <v>0.58651790834680151</v>
      </c>
      <c r="K105" s="19" t="s">
        <v>87</v>
      </c>
      <c r="L105" s="19" t="s">
        <v>531</v>
      </c>
      <c r="M105" s="21">
        <v>1</v>
      </c>
      <c r="N105" s="20">
        <f>$G105*M105</f>
        <v>3198</v>
      </c>
      <c r="O105" s="20">
        <f>$I105*M105</f>
        <v>180</v>
      </c>
      <c r="P105" s="19" t="s">
        <v>95</v>
      </c>
      <c r="Q105" s="21">
        <v>1</v>
      </c>
      <c r="R105" s="20">
        <f>$G105*Q105</f>
        <v>3198</v>
      </c>
      <c r="S105" s="20">
        <f>$I105*Q105</f>
        <v>180</v>
      </c>
      <c r="T105" s="19">
        <v>0</v>
      </c>
      <c r="U105" s="18">
        <f>IF(J105&gt;1,0,1)</f>
        <v>1</v>
      </c>
      <c r="V105" s="17">
        <f>I105/G105</f>
        <v>5.6285178236397747E-2</v>
      </c>
    </row>
    <row r="106" spans="1:22">
      <c r="A106" s="18"/>
      <c r="B106" s="85" t="str">
        <f>CONCATENATE("Total ",L105)</f>
        <v>Total Prod Dist Energia</v>
      </c>
      <c r="C106" s="18"/>
      <c r="D106" s="18"/>
      <c r="E106" s="18"/>
      <c r="F106" s="90">
        <f>(O106/$I$645)/(N106/$G$645)</f>
        <v>0.82332655823390388</v>
      </c>
      <c r="G106" s="86">
        <f>SUM(G102:G105)</f>
        <v>20594</v>
      </c>
      <c r="H106" s="89">
        <f>G106/$G$645*1000</f>
        <v>7.3176824330494599</v>
      </c>
      <c r="I106" s="86">
        <f>SUM(I102:I105)</f>
        <v>1849</v>
      </c>
      <c r="J106" s="89">
        <f>I106/$I$645*1000</f>
        <v>6.0248422918513116</v>
      </c>
      <c r="K106" s="88"/>
      <c r="L106" s="88"/>
      <c r="M106" s="87"/>
      <c r="N106" s="86">
        <f>SUM(N102:N105)</f>
        <v>20594</v>
      </c>
      <c r="O106" s="86">
        <f>SUM(O102:O105)</f>
        <v>1849</v>
      </c>
      <c r="P106" s="19"/>
      <c r="Q106" s="21"/>
      <c r="R106" s="20"/>
      <c r="S106" s="20"/>
      <c r="T106" s="19"/>
      <c r="U106" s="18"/>
      <c r="V106" s="17"/>
    </row>
    <row r="107" spans="1:22">
      <c r="A107" s="18"/>
      <c r="B107" s="82"/>
      <c r="C107" s="18"/>
      <c r="D107" s="18"/>
      <c r="E107" s="18"/>
      <c r="F107" s="25"/>
      <c r="G107" s="24"/>
      <c r="H107" s="23"/>
      <c r="I107" s="24"/>
      <c r="J107" s="23"/>
      <c r="K107" s="19"/>
      <c r="L107" s="19"/>
      <c r="M107" s="21"/>
      <c r="N107" s="20"/>
      <c r="O107" s="20"/>
      <c r="P107" s="19"/>
      <c r="Q107" s="21"/>
      <c r="R107" s="20"/>
      <c r="S107" s="20"/>
      <c r="T107" s="19"/>
      <c r="U107" s="18"/>
      <c r="V107" s="17"/>
    </row>
    <row r="108" spans="1:22">
      <c r="A108" s="18"/>
      <c r="B108" s="91" t="str">
        <f>CONCATENATE("Cadeia ",L109)</f>
        <v>Cadeia Farmacêutica</v>
      </c>
      <c r="C108" s="18"/>
      <c r="D108" s="18"/>
      <c r="E108" s="18"/>
      <c r="F108" s="25"/>
      <c r="G108" s="24"/>
      <c r="H108" s="23"/>
      <c r="I108" s="24"/>
      <c r="J108" s="23"/>
      <c r="K108" s="19"/>
      <c r="L108" s="19"/>
      <c r="M108" s="21"/>
      <c r="N108" s="20"/>
      <c r="O108" s="20"/>
      <c r="P108" s="19"/>
      <c r="Q108" s="21"/>
      <c r="R108" s="20"/>
      <c r="S108" s="20"/>
      <c r="T108" s="19"/>
      <c r="U108" s="18"/>
      <c r="V108" s="17"/>
    </row>
    <row r="109" spans="1:22">
      <c r="A109" s="18">
        <v>112</v>
      </c>
      <c r="B109" s="82" t="s">
        <v>863</v>
      </c>
      <c r="C109" s="18" t="s">
        <v>862</v>
      </c>
      <c r="D109" s="18"/>
      <c r="E109" s="18"/>
      <c r="F109" s="25">
        <v>0.31988857220626515</v>
      </c>
      <c r="G109" s="24">
        <v>86</v>
      </c>
      <c r="H109" s="23">
        <v>3.0558448540460983E-2</v>
      </c>
      <c r="I109" s="24">
        <f>VLOOKUP($B109,'Tabela Principal AmoCac'!$B$2:$I$521,8,0)</f>
        <v>3</v>
      </c>
      <c r="J109" s="23">
        <v>9.7752984724466929E-3</v>
      </c>
      <c r="K109" s="19" t="s">
        <v>812</v>
      </c>
      <c r="L109" s="19" t="s">
        <v>162</v>
      </c>
      <c r="M109" s="21">
        <v>1</v>
      </c>
      <c r="N109" s="20">
        <f>$G109*M109</f>
        <v>86</v>
      </c>
      <c r="O109" s="20">
        <f>$I109*M109</f>
        <v>3</v>
      </c>
      <c r="P109" s="19" t="s">
        <v>95</v>
      </c>
      <c r="Q109" s="21">
        <v>1</v>
      </c>
      <c r="R109" s="20">
        <f>$G109*Q109</f>
        <v>86</v>
      </c>
      <c r="S109" s="20">
        <f>$I109*Q109</f>
        <v>3</v>
      </c>
      <c r="T109" s="19">
        <v>0</v>
      </c>
      <c r="U109" s="18">
        <f>IF(J109&gt;1,0,1)</f>
        <v>1</v>
      </c>
      <c r="V109" s="17">
        <f>I109/G109</f>
        <v>3.4883720930232558E-2</v>
      </c>
    </row>
    <row r="110" spans="1:22">
      <c r="A110" s="18">
        <v>113</v>
      </c>
      <c r="B110" s="82" t="s">
        <v>861</v>
      </c>
      <c r="C110" s="18" t="s">
        <v>860</v>
      </c>
      <c r="D110" s="18"/>
      <c r="E110" s="18"/>
      <c r="F110" s="25">
        <v>6.4553811329048356</v>
      </c>
      <c r="G110" s="24">
        <v>3513</v>
      </c>
      <c r="H110" s="23">
        <v>1.248277089798133</v>
      </c>
      <c r="I110" s="24">
        <f>VLOOKUP($B110,'Tabela Principal AmoCac'!$B$2:$I$521,8,0)</f>
        <v>2473</v>
      </c>
      <c r="J110" s="23">
        <v>8.058104374120223</v>
      </c>
      <c r="K110" s="19" t="s">
        <v>812</v>
      </c>
      <c r="L110" s="19" t="s">
        <v>162</v>
      </c>
      <c r="M110" s="21">
        <v>1</v>
      </c>
      <c r="N110" s="20">
        <f>$G110*M110</f>
        <v>3513</v>
      </c>
      <c r="O110" s="20">
        <f>$I110*M110</f>
        <v>2473</v>
      </c>
      <c r="P110" s="19" t="s">
        <v>95</v>
      </c>
      <c r="Q110" s="21">
        <v>1</v>
      </c>
      <c r="R110" s="20">
        <f>$G110*Q110</f>
        <v>3513</v>
      </c>
      <c r="S110" s="20">
        <f>$I110*Q110</f>
        <v>2473</v>
      </c>
      <c r="T110" s="19">
        <v>0</v>
      </c>
      <c r="U110" s="18">
        <f>IF(J110&gt;1,0,1)</f>
        <v>0</v>
      </c>
      <c r="V110" s="17">
        <f>I110/G110</f>
        <v>0.70395673213777399</v>
      </c>
    </row>
    <row r="111" spans="1:22">
      <c r="A111" s="18">
        <v>120</v>
      </c>
      <c r="B111" s="82" t="s">
        <v>847</v>
      </c>
      <c r="C111" s="18" t="s">
        <v>846</v>
      </c>
      <c r="D111" s="18"/>
      <c r="E111" s="18"/>
      <c r="F111" s="25">
        <v>5.2990462995238984E-2</v>
      </c>
      <c r="G111" s="24">
        <v>3288</v>
      </c>
      <c r="H111" s="23">
        <v>1.1683276604771595</v>
      </c>
      <c r="I111" s="24">
        <f>VLOOKUP($B111,'Tabela Principal AmoCac'!$B$2:$I$521,8,0)</f>
        <v>19</v>
      </c>
      <c r="J111" s="23">
        <v>6.1910223658829054E-2</v>
      </c>
      <c r="K111" s="19" t="s">
        <v>812</v>
      </c>
      <c r="L111" s="19" t="s">
        <v>162</v>
      </c>
      <c r="M111" s="21">
        <v>1</v>
      </c>
      <c r="N111" s="20">
        <f>$G111*M111</f>
        <v>3288</v>
      </c>
      <c r="O111" s="20">
        <f>$I111*M111</f>
        <v>19</v>
      </c>
      <c r="P111" s="19" t="s">
        <v>95</v>
      </c>
      <c r="Q111" s="21">
        <v>1</v>
      </c>
      <c r="R111" s="20">
        <f>$G111*Q111</f>
        <v>3288</v>
      </c>
      <c r="S111" s="20">
        <f>$I111*Q111</f>
        <v>19</v>
      </c>
      <c r="T111" s="19">
        <v>0</v>
      </c>
      <c r="U111" s="18">
        <f>IF(J111&gt;1,0,1)</f>
        <v>1</v>
      </c>
      <c r="V111" s="17">
        <f>I111/G111</f>
        <v>5.778588807785888E-3</v>
      </c>
    </row>
    <row r="112" spans="1:22">
      <c r="A112" s="18">
        <v>457</v>
      </c>
      <c r="B112" s="18" t="s">
        <v>166</v>
      </c>
      <c r="C112" s="18"/>
      <c r="D112" s="18" t="s">
        <v>164</v>
      </c>
      <c r="E112" s="18" t="s">
        <v>19</v>
      </c>
      <c r="F112" s="25">
        <v>1.0279028169399689</v>
      </c>
      <c r="G112" s="24">
        <v>1472</v>
      </c>
      <c r="H112" s="23">
        <v>0.52304693315765782</v>
      </c>
      <c r="I112" s="24">
        <f>VLOOKUP($B112,'Tabela Principal AmoCac'!$B$2:$I$521,8,0)</f>
        <v>165</v>
      </c>
      <c r="J112" s="23">
        <v>0.53764141598456805</v>
      </c>
      <c r="K112" s="19" t="s">
        <v>163</v>
      </c>
      <c r="L112" s="22" t="s">
        <v>162</v>
      </c>
      <c r="M112" s="21">
        <v>0.5</v>
      </c>
      <c r="N112" s="20">
        <f>$G112*M112</f>
        <v>736</v>
      </c>
      <c r="O112" s="20">
        <f>$I112*M112</f>
        <v>82.5</v>
      </c>
      <c r="P112" s="19" t="s">
        <v>95</v>
      </c>
      <c r="Q112" s="21">
        <v>0.5</v>
      </c>
      <c r="R112" s="20">
        <f>$G112*Q112</f>
        <v>736</v>
      </c>
      <c r="S112" s="20">
        <f>$I112*Q112</f>
        <v>82.5</v>
      </c>
      <c r="T112" s="19">
        <v>0</v>
      </c>
      <c r="U112" s="18">
        <f>IF(J112&gt;1,0,1)</f>
        <v>1</v>
      </c>
      <c r="V112" s="17">
        <f>I112/G112</f>
        <v>0.11209239130434782</v>
      </c>
    </row>
    <row r="113" spans="1:22">
      <c r="A113" s="18"/>
      <c r="B113" s="85" t="str">
        <f>CONCATENATE("Total ",L112)</f>
        <v>Total Farmacêutica</v>
      </c>
      <c r="C113" s="18"/>
      <c r="D113" s="18"/>
      <c r="E113" s="18"/>
      <c r="F113" s="90">
        <f>(O113/$I$645)/(N113/$G$645)</f>
        <v>3.1006209435524843</v>
      </c>
      <c r="G113" s="86">
        <f>SUM(G109:G112)</f>
        <v>8359</v>
      </c>
      <c r="H113" s="89">
        <f>G113/$G$645*1000</f>
        <v>2.9702101319734115</v>
      </c>
      <c r="I113" s="86">
        <f>SUM(I109:I112)</f>
        <v>2660</v>
      </c>
      <c r="J113" s="89">
        <f>I113/$I$645*1000</f>
        <v>8.6674313122360669</v>
      </c>
      <c r="K113" s="88"/>
      <c r="L113" s="88"/>
      <c r="M113" s="87"/>
      <c r="N113" s="86">
        <f>SUM(N109:N112)</f>
        <v>7623</v>
      </c>
      <c r="O113" s="86">
        <f>SUM(O109:O112)</f>
        <v>2577.5</v>
      </c>
      <c r="P113" s="19"/>
      <c r="Q113" s="21"/>
      <c r="R113" s="20"/>
      <c r="S113" s="20"/>
      <c r="T113" s="19"/>
      <c r="U113" s="18"/>
      <c r="V113" s="17"/>
    </row>
    <row r="114" spans="1:22">
      <c r="A114" s="18"/>
      <c r="B114" s="82"/>
      <c r="C114" s="18"/>
      <c r="D114" s="18"/>
      <c r="E114" s="18"/>
      <c r="F114" s="25"/>
      <c r="G114" s="24"/>
      <c r="H114" s="23"/>
      <c r="I114" s="24"/>
      <c r="J114" s="23"/>
      <c r="K114" s="19"/>
      <c r="L114" s="19"/>
      <c r="M114" s="21"/>
      <c r="N114" s="20"/>
      <c r="O114" s="20"/>
      <c r="P114" s="19"/>
      <c r="Q114" s="21"/>
      <c r="R114" s="20"/>
      <c r="S114" s="20"/>
      <c r="T114" s="19"/>
      <c r="U114" s="18"/>
      <c r="V114" s="17"/>
    </row>
    <row r="115" spans="1:22">
      <c r="A115" s="18"/>
      <c r="B115" s="91" t="str">
        <f>CONCATENATE("Cadeia ",L116)</f>
        <v>Cadeia Turismo e Lazer</v>
      </c>
      <c r="C115" s="18"/>
      <c r="D115" s="18"/>
      <c r="E115" s="18"/>
      <c r="F115" s="25"/>
      <c r="G115" s="24"/>
      <c r="H115" s="23"/>
      <c r="I115" s="24"/>
      <c r="J115" s="23"/>
      <c r="K115" s="19"/>
      <c r="L115" s="19"/>
      <c r="M115" s="21"/>
      <c r="N115" s="20"/>
      <c r="O115" s="20"/>
      <c r="P115" s="19"/>
      <c r="Q115" s="21"/>
      <c r="R115" s="20"/>
      <c r="S115" s="20"/>
      <c r="T115" s="19"/>
      <c r="U115" s="18"/>
      <c r="V115" s="17"/>
    </row>
    <row r="116" spans="1:22">
      <c r="A116" s="18">
        <v>367</v>
      </c>
      <c r="B116" s="82" t="s">
        <v>363</v>
      </c>
      <c r="C116" s="18" t="s">
        <v>362</v>
      </c>
      <c r="D116" s="18"/>
      <c r="E116" s="18"/>
      <c r="F116" s="25">
        <v>2.7232026774610198</v>
      </c>
      <c r="G116" s="24">
        <v>17524</v>
      </c>
      <c r="H116" s="23">
        <v>6.2268168863143991</v>
      </c>
      <c r="I116" s="24">
        <f>VLOOKUP($B116,'Tabela Principal AmoCac'!$B$2:$I$521,8,0)</f>
        <v>5204</v>
      </c>
      <c r="J116" s="23">
        <v>16.956884416870864</v>
      </c>
      <c r="K116" s="19" t="s">
        <v>18</v>
      </c>
      <c r="L116" s="19" t="s">
        <v>36</v>
      </c>
      <c r="M116" s="21">
        <v>1</v>
      </c>
      <c r="N116" s="20">
        <f>$G116*M116</f>
        <v>17524</v>
      </c>
      <c r="O116" s="20">
        <f>$I116*M116</f>
        <v>5204</v>
      </c>
      <c r="P116" s="19" t="s">
        <v>35</v>
      </c>
      <c r="Q116" s="21">
        <v>1</v>
      </c>
      <c r="R116" s="20">
        <f>$G116*Q116</f>
        <v>17524</v>
      </c>
      <c r="S116" s="20">
        <f>$I116*Q116</f>
        <v>5204</v>
      </c>
      <c r="T116" s="19">
        <v>0</v>
      </c>
      <c r="U116" s="18">
        <f>IF(J116&gt;1,0,1)</f>
        <v>0</v>
      </c>
      <c r="V116" s="17">
        <f>I116/G116</f>
        <v>0.29696416343300619</v>
      </c>
    </row>
    <row r="117" spans="1:22">
      <c r="A117" s="18">
        <v>368</v>
      </c>
      <c r="B117" s="82" t="s">
        <v>361</v>
      </c>
      <c r="C117" s="18" t="s">
        <v>360</v>
      </c>
      <c r="D117" s="18"/>
      <c r="E117" s="18"/>
      <c r="F117" s="25">
        <v>1.1356957477889538</v>
      </c>
      <c r="G117" s="24">
        <v>759</v>
      </c>
      <c r="H117" s="23">
        <v>0.26969607490941727</v>
      </c>
      <c r="I117" s="24">
        <f>VLOOKUP($B117,'Tabela Principal AmoCac'!$B$2:$I$521,8,0)</f>
        <v>94</v>
      </c>
      <c r="J117" s="23">
        <v>0.30629268546999638</v>
      </c>
      <c r="K117" s="19" t="s">
        <v>18</v>
      </c>
      <c r="L117" s="19" t="s">
        <v>36</v>
      </c>
      <c r="M117" s="21">
        <v>1</v>
      </c>
      <c r="N117" s="20">
        <f>$G117*M117</f>
        <v>759</v>
      </c>
      <c r="O117" s="20">
        <f>$I117*M117</f>
        <v>94</v>
      </c>
      <c r="P117" s="19" t="s">
        <v>35</v>
      </c>
      <c r="Q117" s="21">
        <v>1</v>
      </c>
      <c r="R117" s="20">
        <f>$G117*Q117</f>
        <v>759</v>
      </c>
      <c r="S117" s="20">
        <f>$I117*Q117</f>
        <v>94</v>
      </c>
      <c r="T117" s="19">
        <v>0</v>
      </c>
      <c r="U117" s="18">
        <f>IF(J117&gt;1,0,1)</f>
        <v>1</v>
      </c>
      <c r="V117" s="17">
        <f>I117/G117</f>
        <v>0.12384716732542819</v>
      </c>
    </row>
    <row r="118" spans="1:22">
      <c r="A118" s="18">
        <v>397</v>
      </c>
      <c r="B118" s="82" t="s">
        <v>287</v>
      </c>
      <c r="C118" s="18" t="s">
        <v>286</v>
      </c>
      <c r="D118" s="18"/>
      <c r="E118" s="18"/>
      <c r="F118" s="25">
        <v>2.4262387866341473</v>
      </c>
      <c r="G118" s="24">
        <v>4218</v>
      </c>
      <c r="H118" s="23">
        <v>1.4987853016705166</v>
      </c>
      <c r="I118" s="24">
        <f>VLOOKUP($B118,'Tabela Principal AmoCac'!$B$2:$I$521,8,0)</f>
        <v>1116</v>
      </c>
      <c r="J118" s="23">
        <v>3.6364110317501694</v>
      </c>
      <c r="K118" s="19" t="s">
        <v>18</v>
      </c>
      <c r="L118" s="19" t="s">
        <v>36</v>
      </c>
      <c r="M118" s="21">
        <v>1</v>
      </c>
      <c r="N118" s="20">
        <f>$G118*M118</f>
        <v>4218</v>
      </c>
      <c r="O118" s="20">
        <f>$I118*M118</f>
        <v>1116</v>
      </c>
      <c r="P118" s="19" t="s">
        <v>35</v>
      </c>
      <c r="Q118" s="21">
        <v>1</v>
      </c>
      <c r="R118" s="20">
        <f>$G118*Q118</f>
        <v>4218</v>
      </c>
      <c r="S118" s="20">
        <f>$I118*Q118</f>
        <v>1116</v>
      </c>
      <c r="T118" s="19">
        <v>0</v>
      </c>
      <c r="U118" s="18">
        <f>IF(J118&gt;1,0,1)</f>
        <v>0</v>
      </c>
      <c r="V118" s="17">
        <f>I118/G118</f>
        <v>0.26458036984352773</v>
      </c>
    </row>
    <row r="119" spans="1:22">
      <c r="A119" s="18">
        <v>501</v>
      </c>
      <c r="B119" s="82" t="s">
        <v>66</v>
      </c>
      <c r="C119" s="18" t="s">
        <v>65</v>
      </c>
      <c r="D119" s="18"/>
      <c r="E119" s="18"/>
      <c r="F119" s="25">
        <v>0.60372801705832491</v>
      </c>
      <c r="G119" s="24">
        <v>562</v>
      </c>
      <c r="H119" s="23">
        <v>0.1996959079039427</v>
      </c>
      <c r="I119" s="24">
        <f>VLOOKUP($B119,'Tabela Principal AmoCac'!$B$2:$I$521,8,0)</f>
        <v>37</v>
      </c>
      <c r="J119" s="23">
        <v>0.1205620144935092</v>
      </c>
      <c r="K119" s="19" t="s">
        <v>18</v>
      </c>
      <c r="L119" s="19" t="s">
        <v>36</v>
      </c>
      <c r="M119" s="21">
        <v>0.5</v>
      </c>
      <c r="N119" s="20">
        <f>$G119*M119</f>
        <v>281</v>
      </c>
      <c r="O119" s="20">
        <f>$I119*M119</f>
        <v>18.5</v>
      </c>
      <c r="P119" s="19" t="s">
        <v>35</v>
      </c>
      <c r="Q119" s="21">
        <v>0.5</v>
      </c>
      <c r="R119" s="20">
        <f>$G119*Q119</f>
        <v>281</v>
      </c>
      <c r="S119" s="20">
        <f>$I119*Q119</f>
        <v>18.5</v>
      </c>
      <c r="T119" s="19">
        <v>0</v>
      </c>
      <c r="U119" s="18">
        <f>IF(J119&gt;1,0,1)</f>
        <v>1</v>
      </c>
      <c r="V119" s="17">
        <f>I119/G119</f>
        <v>6.5836298932384338E-2</v>
      </c>
    </row>
    <row r="120" spans="1:22">
      <c r="A120" s="18">
        <v>504</v>
      </c>
      <c r="B120" s="82" t="s">
        <v>59</v>
      </c>
      <c r="C120" s="18" t="s">
        <v>58</v>
      </c>
      <c r="D120" s="18"/>
      <c r="E120" s="18"/>
      <c r="F120" s="25">
        <v>1.4891678831482547</v>
      </c>
      <c r="G120" s="24">
        <v>117</v>
      </c>
      <c r="H120" s="23">
        <v>4.1573703246906221E-2</v>
      </c>
      <c r="I120" s="24">
        <f>VLOOKUP($B120,'Tabela Principal AmoCac'!$B$2:$I$521,8,0)</f>
        <v>19</v>
      </c>
      <c r="J120" s="23">
        <v>6.1910223658829054E-2</v>
      </c>
      <c r="K120" s="19" t="s">
        <v>18</v>
      </c>
      <c r="L120" s="19" t="s">
        <v>36</v>
      </c>
      <c r="M120" s="21">
        <v>0.5</v>
      </c>
      <c r="N120" s="20">
        <f>$G120*M120</f>
        <v>58.5</v>
      </c>
      <c r="O120" s="20">
        <f>$I120*M120</f>
        <v>9.5</v>
      </c>
      <c r="P120" s="19" t="s">
        <v>35</v>
      </c>
      <c r="Q120" s="21">
        <v>0.5</v>
      </c>
      <c r="R120" s="20">
        <f>$G120*Q120</f>
        <v>58.5</v>
      </c>
      <c r="S120" s="20">
        <f>$I120*Q120</f>
        <v>9.5</v>
      </c>
      <c r="T120" s="19">
        <v>0</v>
      </c>
      <c r="U120" s="18">
        <f>IF(J120&gt;1,0,1)</f>
        <v>1</v>
      </c>
      <c r="V120" s="17">
        <f>I120/G120</f>
        <v>0.1623931623931624</v>
      </c>
    </row>
    <row r="121" spans="1:22">
      <c r="A121" s="18">
        <v>505</v>
      </c>
      <c r="B121" s="82" t="s">
        <v>56</v>
      </c>
      <c r="C121" s="18" t="s">
        <v>55</v>
      </c>
      <c r="D121" s="18"/>
      <c r="E121" s="18"/>
      <c r="F121" s="25">
        <v>1.7941576441134002</v>
      </c>
      <c r="G121" s="24">
        <v>184</v>
      </c>
      <c r="H121" s="23">
        <v>6.5380866644707228E-2</v>
      </c>
      <c r="I121" s="24">
        <f>VLOOKUP($B121,'Tabela Principal AmoCac'!$B$2:$I$521,8,0)</f>
        <v>36</v>
      </c>
      <c r="J121" s="23">
        <v>0.11730358166936029</v>
      </c>
      <c r="K121" s="19" t="s">
        <v>18</v>
      </c>
      <c r="L121" s="19" t="s">
        <v>36</v>
      </c>
      <c r="M121" s="21">
        <v>0.5</v>
      </c>
      <c r="N121" s="20">
        <f>$G121*M121</f>
        <v>92</v>
      </c>
      <c r="O121" s="20">
        <f>$I121*M121</f>
        <v>18</v>
      </c>
      <c r="P121" s="19" t="s">
        <v>35</v>
      </c>
      <c r="Q121" s="21">
        <v>0.5</v>
      </c>
      <c r="R121" s="20">
        <f>$G121*Q121</f>
        <v>92</v>
      </c>
      <c r="S121" s="20">
        <f>$I121*Q121</f>
        <v>18</v>
      </c>
      <c r="T121" s="19">
        <v>0</v>
      </c>
      <c r="U121" s="18">
        <f>IF(J121&gt;1,0,1)</f>
        <v>1</v>
      </c>
      <c r="V121" s="17">
        <f>I121/G121</f>
        <v>0.19565217391304349</v>
      </c>
    </row>
    <row r="122" spans="1:22">
      <c r="A122" s="18">
        <v>506</v>
      </c>
      <c r="B122" s="82" t="s">
        <v>53</v>
      </c>
      <c r="C122" s="18" t="s">
        <v>52</v>
      </c>
      <c r="D122" s="18"/>
      <c r="E122" s="18"/>
      <c r="F122" s="25">
        <v>2.2989206581954433</v>
      </c>
      <c r="G122" s="24">
        <v>1077</v>
      </c>
      <c r="H122" s="23">
        <v>0.3826912683497265</v>
      </c>
      <c r="I122" s="24">
        <f>VLOOKUP($B122,'Tabela Principal AmoCac'!$B$2:$I$521,8,0)</f>
        <v>270</v>
      </c>
      <c r="J122" s="23">
        <v>0.87977686252020226</v>
      </c>
      <c r="K122" s="19" t="s">
        <v>18</v>
      </c>
      <c r="L122" s="19" t="s">
        <v>36</v>
      </c>
      <c r="M122" s="21">
        <v>0.5</v>
      </c>
      <c r="N122" s="20">
        <f>$G122*M122</f>
        <v>538.5</v>
      </c>
      <c r="O122" s="20">
        <f>$I122*M122</f>
        <v>135</v>
      </c>
      <c r="P122" s="19" t="s">
        <v>35</v>
      </c>
      <c r="Q122" s="21">
        <v>0.5</v>
      </c>
      <c r="R122" s="20">
        <f>$G122*Q122</f>
        <v>538.5</v>
      </c>
      <c r="S122" s="20">
        <f>$I122*Q122</f>
        <v>135</v>
      </c>
      <c r="T122" s="19">
        <v>0</v>
      </c>
      <c r="U122" s="18">
        <f>IF(J122&gt;1,0,1)</f>
        <v>1</v>
      </c>
      <c r="V122" s="17">
        <f>I122/G122</f>
        <v>0.25069637883008355</v>
      </c>
    </row>
    <row r="123" spans="1:22">
      <c r="A123" s="18">
        <v>510</v>
      </c>
      <c r="B123" s="82" t="s">
        <v>44</v>
      </c>
      <c r="C123" s="18" t="s">
        <v>43</v>
      </c>
      <c r="D123" s="18"/>
      <c r="E123" s="18"/>
      <c r="F123" s="25">
        <v>6.8776043024347011</v>
      </c>
      <c r="G123" s="24">
        <v>72</v>
      </c>
      <c r="H123" s="23">
        <v>2.558381738271152E-2</v>
      </c>
      <c r="I123" s="24">
        <f>VLOOKUP($B123,'Tabela Principal AmoCac'!$B$2:$I$521,8,0)</f>
        <v>54</v>
      </c>
      <c r="J123" s="23">
        <v>0.17595537250404047</v>
      </c>
      <c r="K123" s="19" t="s">
        <v>18</v>
      </c>
      <c r="L123" s="19" t="s">
        <v>36</v>
      </c>
      <c r="M123" s="21">
        <v>1</v>
      </c>
      <c r="N123" s="20">
        <f>$G123*M123</f>
        <v>72</v>
      </c>
      <c r="O123" s="20">
        <f>$I123*M123</f>
        <v>54</v>
      </c>
      <c r="P123" s="19" t="s">
        <v>35</v>
      </c>
      <c r="Q123" s="21">
        <v>1</v>
      </c>
      <c r="R123" s="20">
        <f>$G123*Q123</f>
        <v>72</v>
      </c>
      <c r="S123" s="20">
        <f>$I123*Q123</f>
        <v>54</v>
      </c>
      <c r="T123" s="19">
        <v>0</v>
      </c>
      <c r="U123" s="18">
        <f>IF(J123&gt;1,0,1)</f>
        <v>1</v>
      </c>
      <c r="V123" s="17">
        <f>I123/G123</f>
        <v>0.75</v>
      </c>
    </row>
    <row r="124" spans="1:22">
      <c r="A124" s="18">
        <v>512</v>
      </c>
      <c r="B124" s="82" t="s">
        <v>39</v>
      </c>
      <c r="C124" s="18" t="s">
        <v>38</v>
      </c>
      <c r="D124" s="18"/>
      <c r="E124" s="18"/>
      <c r="F124" s="25">
        <v>1.4355462187521431</v>
      </c>
      <c r="G124" s="24">
        <v>5072</v>
      </c>
      <c r="H124" s="23">
        <v>1.8022378022932339</v>
      </c>
      <c r="I124" s="24">
        <f>VLOOKUP($B124,'Tabela Principal AmoCac'!$B$2:$I$521,8,0)</f>
        <v>794</v>
      </c>
      <c r="J124" s="23">
        <v>2.5871956623742247</v>
      </c>
      <c r="K124" s="19" t="s">
        <v>18</v>
      </c>
      <c r="L124" s="19" t="s">
        <v>36</v>
      </c>
      <c r="M124" s="21">
        <v>0.5</v>
      </c>
      <c r="N124" s="20">
        <f>$G124*M124</f>
        <v>2536</v>
      </c>
      <c r="O124" s="20">
        <f>$I124*M124</f>
        <v>397</v>
      </c>
      <c r="P124" s="19" t="s">
        <v>35</v>
      </c>
      <c r="Q124" s="21">
        <v>0.5</v>
      </c>
      <c r="R124" s="20">
        <f>$G124*Q124</f>
        <v>2536</v>
      </c>
      <c r="S124" s="20">
        <f>$I124*Q124</f>
        <v>397</v>
      </c>
      <c r="T124" s="19">
        <v>0</v>
      </c>
      <c r="U124" s="18">
        <f>IF(J124&gt;1,0,1)</f>
        <v>0</v>
      </c>
      <c r="V124" s="17">
        <f>I124/G124</f>
        <v>0.15654574132492113</v>
      </c>
    </row>
    <row r="125" spans="1:22">
      <c r="A125" s="18">
        <v>320</v>
      </c>
      <c r="B125" s="18" t="s">
        <v>467</v>
      </c>
      <c r="C125" s="18"/>
      <c r="D125" s="18" t="s">
        <v>465</v>
      </c>
      <c r="E125" s="18"/>
      <c r="F125" s="25">
        <v>1.5746051604917353</v>
      </c>
      <c r="G125" s="24">
        <v>4263</v>
      </c>
      <c r="H125" s="23">
        <v>1.5147751875347113</v>
      </c>
      <c r="I125" s="24">
        <f>VLOOKUP($B125,'Tabela Principal AmoCac'!$B$2:$I$521,8,0)</f>
        <v>732</v>
      </c>
      <c r="J125" s="23">
        <v>2.3851728272769925</v>
      </c>
      <c r="K125" s="19" t="s">
        <v>371</v>
      </c>
      <c r="L125" s="22" t="s">
        <v>36</v>
      </c>
      <c r="M125" s="21">
        <v>0.33333333333333337</v>
      </c>
      <c r="N125" s="20">
        <f>$G125*M125</f>
        <v>1421.0000000000002</v>
      </c>
      <c r="O125" s="20">
        <f>$I125*M125</f>
        <v>244.00000000000003</v>
      </c>
      <c r="P125" s="19" t="s">
        <v>35</v>
      </c>
      <c r="Q125" s="21">
        <v>0.33333333333333337</v>
      </c>
      <c r="R125" s="20">
        <f>$G125*Q125</f>
        <v>1421.0000000000002</v>
      </c>
      <c r="S125" s="20">
        <f>$I125*Q125</f>
        <v>244.00000000000003</v>
      </c>
      <c r="T125" s="19">
        <v>0</v>
      </c>
      <c r="U125" s="18">
        <f>IF(J125&gt;1,0,1)</f>
        <v>0</v>
      </c>
      <c r="V125" s="17">
        <f>I125/G125</f>
        <v>0.17171006333567909</v>
      </c>
    </row>
    <row r="126" spans="1:22">
      <c r="A126" s="18">
        <v>351</v>
      </c>
      <c r="B126" s="18" t="s">
        <v>400</v>
      </c>
      <c r="C126" s="18"/>
      <c r="D126" s="18" t="s">
        <v>398</v>
      </c>
      <c r="E126" s="18"/>
      <c r="F126" s="25">
        <v>1.2487805293306218</v>
      </c>
      <c r="G126" s="24">
        <v>13049</v>
      </c>
      <c r="H126" s="23">
        <v>4.6367115698194814</v>
      </c>
      <c r="I126" s="24">
        <f>VLOOKUP($B126,'Tabela Principal AmoCac'!$B$2:$I$521,8,0)</f>
        <v>1777</v>
      </c>
      <c r="J126" s="23">
        <v>5.7902351285125908</v>
      </c>
      <c r="K126" s="19" t="s">
        <v>371</v>
      </c>
      <c r="L126" s="22" t="s">
        <v>36</v>
      </c>
      <c r="M126" s="21">
        <v>0.2</v>
      </c>
      <c r="N126" s="20">
        <f>$G126*M126</f>
        <v>2609.8000000000002</v>
      </c>
      <c r="O126" s="20">
        <f>$I126*M126</f>
        <v>355.40000000000003</v>
      </c>
      <c r="P126" s="19" t="s">
        <v>35</v>
      </c>
      <c r="Q126" s="21">
        <v>0.2</v>
      </c>
      <c r="R126" s="20">
        <f>$G126*Q126</f>
        <v>2609.8000000000002</v>
      </c>
      <c r="S126" s="20">
        <f>$I126*Q126</f>
        <v>355.40000000000003</v>
      </c>
      <c r="T126" s="19">
        <v>0</v>
      </c>
      <c r="U126" s="18">
        <f>IF(J126&gt;1,0,1)</f>
        <v>0</v>
      </c>
      <c r="V126" s="17">
        <f>I126/G126</f>
        <v>0.1361790175492375</v>
      </c>
    </row>
    <row r="127" spans="1:22">
      <c r="A127" s="18">
        <v>353</v>
      </c>
      <c r="B127" s="18" t="s">
        <v>395</v>
      </c>
      <c r="C127" s="18"/>
      <c r="D127" s="18" t="s">
        <v>393</v>
      </c>
      <c r="E127" s="18"/>
      <c r="F127" s="25">
        <v>1.2600429394986643</v>
      </c>
      <c r="G127" s="24">
        <v>46999</v>
      </c>
      <c r="H127" s="23">
        <v>16.700192127361927</v>
      </c>
      <c r="I127" s="24">
        <f>VLOOKUP($B127,'Tabela Principal AmoCac'!$B$2:$I$521,8,0)</f>
        <v>6458</v>
      </c>
      <c r="J127" s="23">
        <v>21.042959178353577</v>
      </c>
      <c r="K127" s="19" t="s">
        <v>371</v>
      </c>
      <c r="L127" s="22" t="s">
        <v>36</v>
      </c>
      <c r="M127" s="21">
        <v>0.2</v>
      </c>
      <c r="N127" s="20">
        <f>$G127*M127</f>
        <v>9399.8000000000011</v>
      </c>
      <c r="O127" s="20">
        <f>$I127*M127</f>
        <v>1291.6000000000001</v>
      </c>
      <c r="P127" s="19" t="s">
        <v>35</v>
      </c>
      <c r="Q127" s="21">
        <v>0.2</v>
      </c>
      <c r="R127" s="20">
        <f>$G127*Q127</f>
        <v>9399.8000000000011</v>
      </c>
      <c r="S127" s="20">
        <f>$I127*Q127</f>
        <v>1291.6000000000001</v>
      </c>
      <c r="T127" s="19">
        <v>0</v>
      </c>
      <c r="U127" s="18">
        <f>IF(J127&gt;1,0,1)</f>
        <v>0</v>
      </c>
      <c r="V127" s="17">
        <f>I127/G127</f>
        <v>0.13740717887614631</v>
      </c>
    </row>
    <row r="128" spans="1:22">
      <c r="A128" s="18">
        <v>362</v>
      </c>
      <c r="B128" s="18" t="s">
        <v>376</v>
      </c>
      <c r="C128" s="18"/>
      <c r="D128" s="18" t="s">
        <v>374</v>
      </c>
      <c r="E128" s="18"/>
      <c r="F128" s="25">
        <v>1.1440840172938995</v>
      </c>
      <c r="G128" s="24">
        <v>45150</v>
      </c>
      <c r="H128" s="23">
        <v>16.043185483742018</v>
      </c>
      <c r="I128" s="24">
        <f>VLOOKUP($B128,'Tabela Principal AmoCac'!$B$2:$I$521,8,0)</f>
        <v>5633</v>
      </c>
      <c r="J128" s="23">
        <v>18.354752098430737</v>
      </c>
      <c r="K128" s="19" t="s">
        <v>371</v>
      </c>
      <c r="L128" s="22" t="s">
        <v>36</v>
      </c>
      <c r="M128" s="21">
        <v>0.1</v>
      </c>
      <c r="N128" s="20">
        <f>$G128*M128</f>
        <v>4515</v>
      </c>
      <c r="O128" s="20">
        <f>$I128*M128</f>
        <v>563.30000000000007</v>
      </c>
      <c r="P128" s="19" t="s">
        <v>35</v>
      </c>
      <c r="Q128" s="21">
        <v>0.1</v>
      </c>
      <c r="R128" s="20">
        <f>$G128*Q128</f>
        <v>4515</v>
      </c>
      <c r="S128" s="20">
        <f>$I128*Q128</f>
        <v>563.30000000000007</v>
      </c>
      <c r="T128" s="19">
        <v>0</v>
      </c>
      <c r="U128" s="18">
        <f>IF(J128&gt;1,0,1)</f>
        <v>0</v>
      </c>
      <c r="V128" s="17">
        <f>I128/G128</f>
        <v>0.12476190476190477</v>
      </c>
    </row>
    <row r="129" spans="1:22">
      <c r="A129" s="18">
        <v>369</v>
      </c>
      <c r="B129" s="18" t="s">
        <v>359</v>
      </c>
      <c r="C129" s="18"/>
      <c r="D129" s="18" t="s">
        <v>357</v>
      </c>
      <c r="E129" s="18"/>
      <c r="F129" s="25">
        <v>1.0015161406169526</v>
      </c>
      <c r="G129" s="24">
        <v>41487</v>
      </c>
      <c r="H129" s="23">
        <v>14.741608774396568</v>
      </c>
      <c r="I129" s="24">
        <f>VLOOKUP($B129,'Tabela Principal AmoCac'!$B$2:$I$521,8,0)</f>
        <v>4531</v>
      </c>
      <c r="J129" s="23">
        <v>14.763959126218653</v>
      </c>
      <c r="K129" s="19" t="s">
        <v>347</v>
      </c>
      <c r="L129" s="22" t="s">
        <v>36</v>
      </c>
      <c r="M129" s="21">
        <v>0.2</v>
      </c>
      <c r="N129" s="20">
        <f>$G129*M129</f>
        <v>8297.4</v>
      </c>
      <c r="O129" s="20">
        <f>$I129*M129</f>
        <v>906.2</v>
      </c>
      <c r="P129" s="19" t="s">
        <v>35</v>
      </c>
      <c r="Q129" s="21">
        <v>0.2</v>
      </c>
      <c r="R129" s="20">
        <f>$G129*Q129</f>
        <v>8297.4</v>
      </c>
      <c r="S129" s="20">
        <f>$I129*Q129</f>
        <v>906.2</v>
      </c>
      <c r="T129" s="19">
        <v>0</v>
      </c>
      <c r="U129" s="18">
        <f>IF(J129&gt;1,0,1)</f>
        <v>0</v>
      </c>
      <c r="V129" s="17">
        <f>I129/G129</f>
        <v>0.10921493479885265</v>
      </c>
    </row>
    <row r="130" spans="1:22">
      <c r="A130" s="18">
        <v>378</v>
      </c>
      <c r="B130" s="18" t="s">
        <v>341</v>
      </c>
      <c r="C130" s="18"/>
      <c r="D130" s="18" t="s">
        <v>339</v>
      </c>
      <c r="E130" s="18"/>
      <c r="F130" s="25">
        <v>1.5991578823478458</v>
      </c>
      <c r="G130" s="24">
        <v>8980</v>
      </c>
      <c r="H130" s="23">
        <v>3.1908705568992981</v>
      </c>
      <c r="I130" s="24">
        <f>VLOOKUP($B130,'Tabela Principal AmoCac'!$B$2:$I$521,8,0)</f>
        <v>1566</v>
      </c>
      <c r="J130" s="23">
        <v>5.102705802617173</v>
      </c>
      <c r="K130" s="19" t="s">
        <v>275</v>
      </c>
      <c r="L130" s="22" t="s">
        <v>36</v>
      </c>
      <c r="M130" s="21">
        <v>0.3</v>
      </c>
      <c r="N130" s="20">
        <f>$G130*M130</f>
        <v>2694</v>
      </c>
      <c r="O130" s="20">
        <f>$I130*M130</f>
        <v>469.79999999999995</v>
      </c>
      <c r="P130" s="19" t="s">
        <v>35</v>
      </c>
      <c r="Q130" s="21">
        <v>0.3</v>
      </c>
      <c r="R130" s="20">
        <f>$G130*Q130</f>
        <v>2694</v>
      </c>
      <c r="S130" s="20">
        <f>$I130*Q130</f>
        <v>469.79999999999995</v>
      </c>
      <c r="T130" s="19">
        <v>0</v>
      </c>
      <c r="U130" s="18">
        <f>IF(J130&gt;1,0,1)</f>
        <v>0</v>
      </c>
      <c r="V130" s="17">
        <f>I130/G130</f>
        <v>0.17438752783964365</v>
      </c>
    </row>
    <row r="131" spans="1:22">
      <c r="A131" s="18">
        <v>433</v>
      </c>
      <c r="B131" s="18" t="s">
        <v>219</v>
      </c>
      <c r="C131" s="18"/>
      <c r="D131" s="18" t="s">
        <v>217</v>
      </c>
      <c r="E131" s="18"/>
      <c r="F131" s="25">
        <v>0.48463162714651353</v>
      </c>
      <c r="G131" s="24">
        <v>2422</v>
      </c>
      <c r="H131" s="23">
        <v>0.86061119029065702</v>
      </c>
      <c r="I131" s="24">
        <f>VLOOKUP($B131,'Tabela Principal AmoCac'!$B$2:$I$521,8,0)</f>
        <v>128</v>
      </c>
      <c r="J131" s="23">
        <v>0.41707940149105888</v>
      </c>
      <c r="K131" s="19" t="s">
        <v>18</v>
      </c>
      <c r="L131" s="22" t="s">
        <v>36</v>
      </c>
      <c r="M131" s="21">
        <v>0.3</v>
      </c>
      <c r="N131" s="20">
        <f>$G131*M131</f>
        <v>726.6</v>
      </c>
      <c r="O131" s="20">
        <f>$I131*M131</f>
        <v>38.4</v>
      </c>
      <c r="P131" s="19" t="s">
        <v>35</v>
      </c>
      <c r="Q131" s="21">
        <v>0.3</v>
      </c>
      <c r="R131" s="20">
        <f>$G131*Q131</f>
        <v>726.6</v>
      </c>
      <c r="S131" s="20">
        <f>$I131*Q131</f>
        <v>38.4</v>
      </c>
      <c r="T131" s="19">
        <v>0</v>
      </c>
      <c r="U131" s="18">
        <f>IF(J131&gt;1,0,1)</f>
        <v>1</v>
      </c>
      <c r="V131" s="17">
        <f>I131/G131</f>
        <v>5.2848885218827413E-2</v>
      </c>
    </row>
    <row r="132" spans="1:22">
      <c r="A132" s="18">
        <v>511</v>
      </c>
      <c r="B132" s="18" t="s">
        <v>42</v>
      </c>
      <c r="C132" s="18"/>
      <c r="D132" s="18" t="s">
        <v>40</v>
      </c>
      <c r="E132" s="18"/>
      <c r="F132" s="25">
        <v>0.73628115615932688</v>
      </c>
      <c r="G132" s="24">
        <v>9067</v>
      </c>
      <c r="H132" s="23">
        <v>3.2217843362367411</v>
      </c>
      <c r="I132" s="24">
        <f>VLOOKUP($B132,'Tabela Principal AmoCac'!$B$2:$I$521,8,0)</f>
        <v>728</v>
      </c>
      <c r="J132" s="23">
        <v>2.3721390959803972</v>
      </c>
      <c r="K132" s="19" t="s">
        <v>18</v>
      </c>
      <c r="L132" s="22" t="s">
        <v>36</v>
      </c>
      <c r="M132" s="21">
        <v>0.4</v>
      </c>
      <c r="N132" s="20">
        <f>$G132*M132</f>
        <v>3626.8</v>
      </c>
      <c r="O132" s="20">
        <f>$I132*M132</f>
        <v>291.2</v>
      </c>
      <c r="P132" s="19" t="s">
        <v>35</v>
      </c>
      <c r="Q132" s="21">
        <v>0.4</v>
      </c>
      <c r="R132" s="20">
        <f>$G132*Q132</f>
        <v>3626.8</v>
      </c>
      <c r="S132" s="20">
        <f>$I132*Q132</f>
        <v>291.2</v>
      </c>
      <c r="T132" s="19">
        <v>0</v>
      </c>
      <c r="U132" s="18">
        <f>IF(J132&gt;1,0,1)</f>
        <v>0</v>
      </c>
      <c r="V132" s="17">
        <f>I132/G132</f>
        <v>8.0291165765964484E-2</v>
      </c>
    </row>
    <row r="133" spans="1:22">
      <c r="A133" s="18">
        <v>303</v>
      </c>
      <c r="B133" s="18" t="s">
        <v>503</v>
      </c>
      <c r="C133" s="18"/>
      <c r="D133" s="18"/>
      <c r="E133" s="18" t="s">
        <v>500</v>
      </c>
      <c r="F133" s="25">
        <v>1.2017387643338062</v>
      </c>
      <c r="G133" s="24">
        <v>21656</v>
      </c>
      <c r="H133" s="23">
        <v>7.6950437394444542</v>
      </c>
      <c r="I133" s="24">
        <f>VLOOKUP($B133,'Tabela Principal AmoCac'!$B$2:$I$521,8,0)</f>
        <v>2838</v>
      </c>
      <c r="J133" s="23">
        <v>9.2474323549345705</v>
      </c>
      <c r="K133" s="19" t="s">
        <v>371</v>
      </c>
      <c r="L133" s="22" t="s">
        <v>36</v>
      </c>
      <c r="M133" s="21">
        <v>0.2</v>
      </c>
      <c r="N133" s="20">
        <f>$G133*M133</f>
        <v>4331.2</v>
      </c>
      <c r="O133" s="20">
        <f>$I133*M133</f>
        <v>567.6</v>
      </c>
      <c r="P133" s="19" t="s">
        <v>35</v>
      </c>
      <c r="Q133" s="21">
        <v>0.2</v>
      </c>
      <c r="R133" s="20">
        <f>$G133*Q133</f>
        <v>4331.2</v>
      </c>
      <c r="S133" s="20">
        <f>$I133*Q133</f>
        <v>567.6</v>
      </c>
      <c r="T133" s="19">
        <v>0</v>
      </c>
      <c r="U133" s="18">
        <f>IF(J133&gt;1,0,1)</f>
        <v>0</v>
      </c>
      <c r="V133" s="17">
        <f>I133/G133</f>
        <v>0.13104913188031031</v>
      </c>
    </row>
    <row r="134" spans="1:22">
      <c r="A134" s="18">
        <v>379</v>
      </c>
      <c r="B134" s="18" t="s">
        <v>338</v>
      </c>
      <c r="C134" s="18"/>
      <c r="D134" s="18"/>
      <c r="E134" s="18" t="s">
        <v>335</v>
      </c>
      <c r="F134" s="25">
        <v>0.92230098268823246</v>
      </c>
      <c r="G134" s="24">
        <v>4683</v>
      </c>
      <c r="H134" s="23">
        <v>1.6640141222671954</v>
      </c>
      <c r="I134" s="24">
        <f>VLOOKUP($B134,'Tabela Principal AmoCac'!$B$2:$I$521,8,0)</f>
        <v>471</v>
      </c>
      <c r="J134" s="23">
        <v>1.5347218601741306</v>
      </c>
      <c r="K134" s="19" t="s">
        <v>275</v>
      </c>
      <c r="L134" s="22" t="s">
        <v>36</v>
      </c>
      <c r="M134" s="21">
        <v>0.3</v>
      </c>
      <c r="N134" s="20">
        <f>$G134*M134</f>
        <v>1404.8999999999999</v>
      </c>
      <c r="O134" s="20">
        <f>$I134*M134</f>
        <v>141.29999999999998</v>
      </c>
      <c r="P134" s="19" t="s">
        <v>35</v>
      </c>
      <c r="Q134" s="21">
        <v>0.3</v>
      </c>
      <c r="R134" s="20">
        <f>$G134*Q134</f>
        <v>1404.8999999999999</v>
      </c>
      <c r="S134" s="20">
        <f>$I134*Q134</f>
        <v>141.29999999999998</v>
      </c>
      <c r="T134" s="19">
        <v>0</v>
      </c>
      <c r="U134" s="18">
        <f>IF(J134&gt;1,0,1)</f>
        <v>0</v>
      </c>
      <c r="V134" s="17">
        <f>I134/G134</f>
        <v>0.10057655349135169</v>
      </c>
    </row>
    <row r="135" spans="1:22">
      <c r="A135" s="18"/>
      <c r="B135" s="85" t="str">
        <f>CONCATENATE("Total ",L134)</f>
        <v>Total Turismo e Lazer</v>
      </c>
      <c r="C135" s="18"/>
      <c r="D135" s="18"/>
      <c r="E135" s="18"/>
      <c r="F135" s="90">
        <f>(O135/$I$645)/(N135/$G$645)</f>
        <v>1.6782049594918806</v>
      </c>
      <c r="G135" s="86">
        <f>SUM(G116:G134)</f>
        <v>227341</v>
      </c>
      <c r="H135" s="89">
        <f>G135/$G$645*1000</f>
        <v>80.781258716708621</v>
      </c>
      <c r="I135" s="86">
        <f>SUM(I116:I134)</f>
        <v>32486</v>
      </c>
      <c r="J135" s="89">
        <f>I135/$I$645*1000</f>
        <v>105.85344872530109</v>
      </c>
      <c r="K135" s="88"/>
      <c r="L135" s="88"/>
      <c r="M135" s="87"/>
      <c r="N135" s="86">
        <f>SUM(N116:N134)</f>
        <v>65105.5</v>
      </c>
      <c r="O135" s="86">
        <f>SUM(O116:O134)</f>
        <v>11914.8</v>
      </c>
      <c r="P135" s="19"/>
      <c r="Q135" s="21"/>
      <c r="R135" s="20"/>
      <c r="S135" s="20"/>
      <c r="T135" s="19"/>
      <c r="U135" s="18"/>
      <c r="V135" s="17"/>
    </row>
    <row r="136" spans="1:22">
      <c r="A136" s="18"/>
      <c r="B136" s="82"/>
      <c r="C136" s="18"/>
      <c r="D136" s="18"/>
      <c r="E136" s="18"/>
      <c r="F136" s="25"/>
      <c r="G136" s="24"/>
      <c r="H136" s="23"/>
      <c r="I136" s="24"/>
      <c r="J136" s="23"/>
      <c r="K136" s="19"/>
      <c r="L136" s="19"/>
      <c r="M136" s="21"/>
      <c r="N136" s="20"/>
      <c r="O136" s="20"/>
      <c r="P136" s="19"/>
      <c r="Q136" s="21"/>
      <c r="R136" s="20"/>
      <c r="S136" s="20"/>
      <c r="T136" s="19"/>
      <c r="U136" s="18"/>
      <c r="V136" s="17"/>
    </row>
    <row r="137" spans="1:22">
      <c r="A137" s="18"/>
      <c r="B137" s="91" t="str">
        <f>CONCATENATE("Cadeia ",L138)</f>
        <v>Cadeia Administração pública</v>
      </c>
      <c r="C137" s="18"/>
      <c r="D137" s="18"/>
      <c r="E137" s="18"/>
      <c r="F137" s="25"/>
      <c r="G137" s="24"/>
      <c r="H137" s="23"/>
      <c r="I137" s="24"/>
      <c r="J137" s="23"/>
      <c r="K137" s="19"/>
      <c r="L137" s="19"/>
      <c r="M137" s="21"/>
      <c r="N137" s="20"/>
      <c r="O137" s="20"/>
      <c r="P137" s="19"/>
      <c r="Q137" s="21"/>
      <c r="R137" s="20"/>
      <c r="S137" s="20"/>
      <c r="T137" s="19"/>
      <c r="U137" s="18"/>
      <c r="V137" s="17"/>
    </row>
    <row r="138" spans="1:22">
      <c r="A138" s="18">
        <v>465</v>
      </c>
      <c r="B138" s="82" t="s">
        <v>146</v>
      </c>
      <c r="C138" s="18" t="s">
        <v>145</v>
      </c>
      <c r="D138" s="18"/>
      <c r="E138" s="18"/>
      <c r="F138" s="25">
        <v>0.87668725400986047</v>
      </c>
      <c r="G138" s="24">
        <v>400900</v>
      </c>
      <c r="H138" s="23">
        <v>142.45211651012568</v>
      </c>
      <c r="I138" s="24">
        <f>VLOOKUP($B138,'Tabela Principal AmoCac'!$B$2:$I$521,8,0)</f>
        <v>38327</v>
      </c>
      <c r="J138" s="23">
        <v>124.88595485115479</v>
      </c>
      <c r="K138" s="19" t="s">
        <v>90</v>
      </c>
      <c r="L138" s="19" t="s">
        <v>17</v>
      </c>
      <c r="M138" s="21">
        <v>1</v>
      </c>
      <c r="N138" s="20">
        <f>$G138*M138</f>
        <v>400900</v>
      </c>
      <c r="O138" s="20">
        <f>$I138*M138</f>
        <v>38327</v>
      </c>
      <c r="P138" s="19" t="s">
        <v>16</v>
      </c>
      <c r="Q138" s="21">
        <v>1</v>
      </c>
      <c r="R138" s="20">
        <f>$G138*Q138</f>
        <v>400900</v>
      </c>
      <c r="S138" s="20">
        <f>$I138*Q138</f>
        <v>38327</v>
      </c>
      <c r="T138" s="19">
        <v>0</v>
      </c>
      <c r="U138" s="18">
        <f>IF(J138&gt;1,0,1)</f>
        <v>0</v>
      </c>
      <c r="V138" s="17">
        <f>I138/G138</f>
        <v>9.5602394612122721E-2</v>
      </c>
    </row>
    <row r="139" spans="1:22">
      <c r="A139" s="18">
        <v>466</v>
      </c>
      <c r="B139" s="82" t="s">
        <v>144</v>
      </c>
      <c r="C139" s="18" t="s">
        <v>143</v>
      </c>
      <c r="D139" s="18"/>
      <c r="E139" s="18"/>
      <c r="F139" s="25">
        <v>0.36519525301942385</v>
      </c>
      <c r="G139" s="24">
        <v>3189</v>
      </c>
      <c r="H139" s="23">
        <v>1.1331499115759311</v>
      </c>
      <c r="I139" s="24">
        <f>VLOOKUP($B139,'Tabela Principal AmoCac'!$B$2:$I$521,8,0)</f>
        <v>127</v>
      </c>
      <c r="J139" s="23">
        <v>0.41382096866690993</v>
      </c>
      <c r="K139" s="19" t="s">
        <v>90</v>
      </c>
      <c r="L139" s="19" t="s">
        <v>17</v>
      </c>
      <c r="M139" s="21">
        <v>1</v>
      </c>
      <c r="N139" s="20">
        <f>$G139*M139</f>
        <v>3189</v>
      </c>
      <c r="O139" s="20">
        <f>$I139*M139</f>
        <v>127</v>
      </c>
      <c r="P139" s="19" t="s">
        <v>16</v>
      </c>
      <c r="Q139" s="21">
        <v>1</v>
      </c>
      <c r="R139" s="20">
        <f>$G139*Q139</f>
        <v>3189</v>
      </c>
      <c r="S139" s="20">
        <f>$I139*Q139</f>
        <v>127</v>
      </c>
      <c r="T139" s="19">
        <v>0</v>
      </c>
      <c r="U139" s="18">
        <f>IF(J139&gt;1,0,1)</f>
        <v>1</v>
      </c>
      <c r="V139" s="17">
        <f>I139/G139</f>
        <v>3.982439636249608E-2</v>
      </c>
    </row>
    <row r="140" spans="1:22">
      <c r="A140" s="18">
        <v>468</v>
      </c>
      <c r="B140" s="82" t="s">
        <v>141</v>
      </c>
      <c r="C140" s="18" t="s">
        <v>140</v>
      </c>
      <c r="D140" s="18"/>
      <c r="E140" s="18"/>
      <c r="F140" s="25">
        <v>0.259828073304812</v>
      </c>
      <c r="G140" s="24">
        <v>2047</v>
      </c>
      <c r="H140" s="23">
        <v>0.72736214142236788</v>
      </c>
      <c r="I140" s="24">
        <f>VLOOKUP($B140,'Tabela Principal AmoCac'!$B$2:$I$521,8,0)</f>
        <v>58</v>
      </c>
      <c r="J140" s="23">
        <v>0.18898910380063605</v>
      </c>
      <c r="K140" s="19" t="s">
        <v>90</v>
      </c>
      <c r="L140" s="19" t="s">
        <v>17</v>
      </c>
      <c r="M140" s="21">
        <v>1</v>
      </c>
      <c r="N140" s="20">
        <f>$G140*M140</f>
        <v>2047</v>
      </c>
      <c r="O140" s="20">
        <f>$I140*M140</f>
        <v>58</v>
      </c>
      <c r="P140" s="19" t="s">
        <v>16</v>
      </c>
      <c r="Q140" s="21">
        <v>1</v>
      </c>
      <c r="R140" s="20">
        <f>$G140*Q140</f>
        <v>2047</v>
      </c>
      <c r="S140" s="20">
        <f>$I140*Q140</f>
        <v>58</v>
      </c>
      <c r="T140" s="19">
        <v>0</v>
      </c>
      <c r="U140" s="18">
        <f>IF(J140&gt;1,0,1)</f>
        <v>1</v>
      </c>
      <c r="V140" s="17">
        <f>I140/G140</f>
        <v>2.8334147532975085E-2</v>
      </c>
    </row>
    <row r="141" spans="1:22">
      <c r="A141" s="18">
        <v>469</v>
      </c>
      <c r="B141" s="82" t="s">
        <v>139</v>
      </c>
      <c r="C141" s="18" t="s">
        <v>138</v>
      </c>
      <c r="D141" s="18"/>
      <c r="E141" s="18"/>
      <c r="F141" s="25">
        <v>2.5257998086279959E-2</v>
      </c>
      <c r="G141" s="24">
        <v>6172</v>
      </c>
      <c r="H141" s="23">
        <v>2.1931016789735489</v>
      </c>
      <c r="I141" s="24">
        <f>VLOOKUP($B141,'Tabela Principal AmoCac'!$B$2:$I$521,8,0)</f>
        <v>17</v>
      </c>
      <c r="J141" s="23">
        <v>5.539335801053126E-2</v>
      </c>
      <c r="K141" s="19" t="s">
        <v>90</v>
      </c>
      <c r="L141" s="19" t="s">
        <v>17</v>
      </c>
      <c r="M141" s="21">
        <v>1</v>
      </c>
      <c r="N141" s="20">
        <f>$G141*M141</f>
        <v>6172</v>
      </c>
      <c r="O141" s="20">
        <f>$I141*M141</f>
        <v>17</v>
      </c>
      <c r="P141" s="19" t="s">
        <v>16</v>
      </c>
      <c r="Q141" s="21">
        <v>1</v>
      </c>
      <c r="R141" s="20">
        <f>$G141*Q141</f>
        <v>6172</v>
      </c>
      <c r="S141" s="20">
        <f>$I141*Q141</f>
        <v>17</v>
      </c>
      <c r="T141" s="19">
        <v>0</v>
      </c>
      <c r="U141" s="18">
        <f>IF(J141&gt;1,0,1)</f>
        <v>1</v>
      </c>
      <c r="V141" s="17">
        <f>I141/G141</f>
        <v>2.7543745949449123E-3</v>
      </c>
    </row>
    <row r="142" spans="1:22">
      <c r="A142" s="18">
        <v>472</v>
      </c>
      <c r="B142" s="82" t="s">
        <v>135</v>
      </c>
      <c r="C142" s="18" t="s">
        <v>134</v>
      </c>
      <c r="D142" s="18"/>
      <c r="E142" s="18"/>
      <c r="F142" s="25">
        <v>1.2617736111542606</v>
      </c>
      <c r="G142" s="24">
        <v>1955</v>
      </c>
      <c r="H142" s="23">
        <v>0.69467170810001422</v>
      </c>
      <c r="I142" s="24">
        <f>VLOOKUP($B142,'Tabela Principal AmoCac'!$B$2:$I$521,8,0)</f>
        <v>269</v>
      </c>
      <c r="J142" s="23">
        <v>0.87651842969605342</v>
      </c>
      <c r="K142" s="19" t="s">
        <v>90</v>
      </c>
      <c r="L142" s="19" t="s">
        <v>17</v>
      </c>
      <c r="M142" s="21">
        <v>1</v>
      </c>
      <c r="N142" s="20">
        <f>$G142*M142</f>
        <v>1955</v>
      </c>
      <c r="O142" s="20">
        <f>$I142*M142</f>
        <v>269</v>
      </c>
      <c r="P142" s="19" t="s">
        <v>16</v>
      </c>
      <c r="Q142" s="21">
        <v>1</v>
      </c>
      <c r="R142" s="20">
        <f>$G142*Q142</f>
        <v>1955</v>
      </c>
      <c r="S142" s="20">
        <f>$I142*Q142</f>
        <v>269</v>
      </c>
      <c r="T142" s="19">
        <v>0</v>
      </c>
      <c r="U142" s="18">
        <f>IF(J142&gt;1,0,1)</f>
        <v>1</v>
      </c>
      <c r="V142" s="17">
        <f>I142/G142</f>
        <v>0.13759590792838874</v>
      </c>
    </row>
    <row r="143" spans="1:22">
      <c r="A143" s="18">
        <v>491</v>
      </c>
      <c r="B143" s="82" t="s">
        <v>92</v>
      </c>
      <c r="C143" s="18" t="s">
        <v>91</v>
      </c>
      <c r="D143" s="18"/>
      <c r="E143" s="18"/>
      <c r="F143" s="25">
        <v>0.79580218574240069</v>
      </c>
      <c r="G143" s="24">
        <v>5727</v>
      </c>
      <c r="H143" s="23">
        <v>2.0349794743165122</v>
      </c>
      <c r="I143" s="24">
        <f>VLOOKUP($B143,'Tabela Principal AmoCac'!$B$2:$I$521,8,0)</f>
        <v>497</v>
      </c>
      <c r="J143" s="23">
        <v>1.6194411136020022</v>
      </c>
      <c r="K143" s="19" t="s">
        <v>90</v>
      </c>
      <c r="L143" s="19" t="s">
        <v>17</v>
      </c>
      <c r="M143" s="21">
        <v>1</v>
      </c>
      <c r="N143" s="20">
        <f>$G143*M143</f>
        <v>5727</v>
      </c>
      <c r="O143" s="20">
        <f>$I143*M143</f>
        <v>497</v>
      </c>
      <c r="P143" s="19" t="s">
        <v>16</v>
      </c>
      <c r="Q143" s="21">
        <v>1</v>
      </c>
      <c r="R143" s="20">
        <f>$G143*Q143</f>
        <v>5727</v>
      </c>
      <c r="S143" s="20">
        <f>$I143*Q143</f>
        <v>497</v>
      </c>
      <c r="T143" s="19">
        <v>0</v>
      </c>
      <c r="U143" s="18">
        <f>IF(J143&gt;1,0,1)</f>
        <v>0</v>
      </c>
      <c r="V143" s="17">
        <f>I143/G143</f>
        <v>8.6781910249694436E-2</v>
      </c>
    </row>
    <row r="144" spans="1:22">
      <c r="A144" s="18">
        <v>519</v>
      </c>
      <c r="B144" s="82" t="s">
        <v>21</v>
      </c>
      <c r="C144" s="18" t="s">
        <v>20</v>
      </c>
      <c r="D144" s="18"/>
      <c r="E144" s="18"/>
      <c r="F144" s="25">
        <v>1.5810584603298163</v>
      </c>
      <c r="G144" s="24">
        <v>29</v>
      </c>
      <c r="H144" s="23">
        <v>1.030459311248103E-2</v>
      </c>
      <c r="I144" s="24">
        <f>VLOOKUP($B144,'Tabela Principal AmoCac'!$B$2:$I$521,8,0)</f>
        <v>5</v>
      </c>
      <c r="J144" s="23">
        <v>1.6292164120744485E-2</v>
      </c>
      <c r="K144" s="19" t="s">
        <v>18</v>
      </c>
      <c r="L144" s="19" t="s">
        <v>17</v>
      </c>
      <c r="M144" s="21">
        <v>1</v>
      </c>
      <c r="N144" s="20">
        <f>$G144*M144</f>
        <v>29</v>
      </c>
      <c r="O144" s="20">
        <f>$I144*M144</f>
        <v>5</v>
      </c>
      <c r="P144" s="19" t="s">
        <v>16</v>
      </c>
      <c r="Q144" s="21">
        <v>1</v>
      </c>
      <c r="R144" s="20">
        <f>$G144*Q144</f>
        <v>29</v>
      </c>
      <c r="S144" s="20">
        <f>$I144*Q144</f>
        <v>5</v>
      </c>
      <c r="T144" s="19">
        <v>0</v>
      </c>
      <c r="U144" s="18">
        <f>IF(J144&gt;1,0,1)</f>
        <v>1</v>
      </c>
      <c r="V144" s="17">
        <f>I144/G144</f>
        <v>0.17241379310344829</v>
      </c>
    </row>
    <row r="145" spans="1:22">
      <c r="A145" s="18"/>
      <c r="B145" s="85" t="str">
        <f>CONCATENATE("Total ",L144)</f>
        <v>Total Administração pública</v>
      </c>
      <c r="C145" s="18"/>
      <c r="D145" s="18"/>
      <c r="E145" s="18"/>
      <c r="F145" s="90">
        <f>(O145/$I$645)/(N145/$G$645)</f>
        <v>0.85802419759005744</v>
      </c>
      <c r="G145" s="86">
        <f>SUM(G138:G144)</f>
        <v>420019</v>
      </c>
      <c r="H145" s="89">
        <f>G145/$G$645*1000</f>
        <v>149.24568601762653</v>
      </c>
      <c r="I145" s="86">
        <f>SUM(I138:I144)</f>
        <v>39300</v>
      </c>
      <c r="J145" s="89">
        <f>I145/$I$645*1000</f>
        <v>128.05640998905164</v>
      </c>
      <c r="K145" s="88"/>
      <c r="L145" s="88"/>
      <c r="M145" s="87"/>
      <c r="N145" s="86">
        <f>SUM(N138:N144)</f>
        <v>420019</v>
      </c>
      <c r="O145" s="86">
        <f>SUM(O138:O144)</f>
        <v>39300</v>
      </c>
      <c r="P145" s="19"/>
      <c r="Q145" s="21"/>
      <c r="R145" s="20"/>
      <c r="S145" s="20"/>
      <c r="T145" s="19"/>
      <c r="U145" s="18"/>
      <c r="V145" s="17"/>
    </row>
    <row r="146" spans="1:22">
      <c r="A146" s="18"/>
      <c r="B146" s="82"/>
      <c r="C146" s="18"/>
      <c r="D146" s="18"/>
      <c r="E146" s="18"/>
      <c r="F146" s="25"/>
      <c r="G146" s="24"/>
      <c r="H146" s="23"/>
      <c r="I146" s="24"/>
      <c r="J146" s="23"/>
      <c r="K146" s="19"/>
      <c r="L146" s="19"/>
      <c r="M146" s="21"/>
      <c r="N146" s="20"/>
      <c r="O146" s="20"/>
      <c r="P146" s="19"/>
      <c r="Q146" s="21"/>
      <c r="R146" s="20"/>
      <c r="S146" s="20"/>
      <c r="T146" s="19"/>
      <c r="U146" s="18"/>
      <c r="V146" s="17"/>
    </row>
    <row r="147" spans="1:22">
      <c r="A147" s="18"/>
      <c r="B147" s="91" t="str">
        <f>CONCATENATE("Cadeia ",L148)</f>
        <v>Cadeia Cons Civil</v>
      </c>
      <c r="C147" s="18"/>
      <c r="D147" s="18"/>
      <c r="E147" s="18"/>
      <c r="F147" s="25"/>
      <c r="G147" s="24"/>
      <c r="H147" s="23"/>
      <c r="I147" s="24"/>
      <c r="J147" s="23"/>
      <c r="K147" s="19"/>
      <c r="L147" s="19"/>
      <c r="M147" s="21"/>
      <c r="N147" s="20"/>
      <c r="O147" s="20"/>
      <c r="P147" s="19"/>
      <c r="Q147" s="21"/>
      <c r="R147" s="20"/>
      <c r="S147" s="20"/>
      <c r="T147" s="19"/>
      <c r="U147" s="18"/>
      <c r="V147" s="17"/>
    </row>
    <row r="148" spans="1:22">
      <c r="A148" s="18">
        <v>6</v>
      </c>
      <c r="B148" s="82" t="s">
        <v>1054</v>
      </c>
      <c r="C148" s="18" t="s">
        <v>1053</v>
      </c>
      <c r="D148" s="18"/>
      <c r="E148" s="18"/>
      <c r="F148" s="25">
        <v>0.86531949556776466</v>
      </c>
      <c r="G148" s="24">
        <v>4080</v>
      </c>
      <c r="H148" s="23">
        <v>1.4497496516869863</v>
      </c>
      <c r="I148" s="24">
        <f>VLOOKUP($B148,'Tabela Principal AmoCac'!$B$2:$I$521,8,0)</f>
        <v>385</v>
      </c>
      <c r="J148" s="23">
        <v>1.2544966372973254</v>
      </c>
      <c r="K148" s="19" t="s">
        <v>1048</v>
      </c>
      <c r="L148" s="19" t="s">
        <v>167</v>
      </c>
      <c r="M148" s="21">
        <v>1</v>
      </c>
      <c r="N148" s="20">
        <f>$G148*M148</f>
        <v>4080</v>
      </c>
      <c r="O148" s="20">
        <f>$I148*M148</f>
        <v>385</v>
      </c>
      <c r="P148" s="19" t="s">
        <v>100</v>
      </c>
      <c r="Q148" s="21">
        <v>1</v>
      </c>
      <c r="R148" s="20">
        <f>$G148*Q148</f>
        <v>4080</v>
      </c>
      <c r="S148" s="20">
        <f>$I148*Q148</f>
        <v>385</v>
      </c>
      <c r="T148" s="19">
        <v>0</v>
      </c>
      <c r="U148" s="18">
        <f>IF(J148&gt;1,0,1)</f>
        <v>0</v>
      </c>
      <c r="V148" s="17">
        <f>I148/G148</f>
        <v>9.4362745098039214E-2</v>
      </c>
    </row>
    <row r="149" spans="1:22">
      <c r="A149" s="18">
        <v>9</v>
      </c>
      <c r="B149" s="82" t="s">
        <v>1050</v>
      </c>
      <c r="C149" s="18" t="s">
        <v>1049</v>
      </c>
      <c r="D149" s="18"/>
      <c r="E149" s="18"/>
      <c r="F149" s="25">
        <v>0.87505902235770483</v>
      </c>
      <c r="G149" s="24">
        <v>765</v>
      </c>
      <c r="H149" s="23">
        <v>0.27182805969130991</v>
      </c>
      <c r="I149" s="24">
        <f>VLOOKUP($B149,'Tabela Principal AmoCac'!$B$2:$I$521,8,0)</f>
        <v>73</v>
      </c>
      <c r="J149" s="23">
        <v>0.23786559616286951</v>
      </c>
      <c r="K149" s="19" t="s">
        <v>1048</v>
      </c>
      <c r="L149" s="19" t="s">
        <v>167</v>
      </c>
      <c r="M149" s="21">
        <v>1</v>
      </c>
      <c r="N149" s="20">
        <f>$G149*M149</f>
        <v>765</v>
      </c>
      <c r="O149" s="20">
        <f>$I149*M149</f>
        <v>73</v>
      </c>
      <c r="P149" s="19" t="s">
        <v>100</v>
      </c>
      <c r="Q149" s="21">
        <v>1</v>
      </c>
      <c r="R149" s="20">
        <f>$G149*Q149</f>
        <v>765</v>
      </c>
      <c r="S149" s="20">
        <f>$I149*Q149</f>
        <v>73</v>
      </c>
      <c r="T149" s="19">
        <v>0</v>
      </c>
      <c r="U149" s="18">
        <f>IF(J149&gt;1,0,1)</f>
        <v>1</v>
      </c>
      <c r="V149" s="17">
        <f>I149/G149</f>
        <v>9.5424836601307184E-2</v>
      </c>
    </row>
    <row r="150" spans="1:22">
      <c r="A150" s="18">
        <v>76</v>
      </c>
      <c r="B150" s="82" t="s">
        <v>926</v>
      </c>
      <c r="C150" s="18" t="s">
        <v>925</v>
      </c>
      <c r="D150" s="18"/>
      <c r="E150" s="18"/>
      <c r="F150" s="25">
        <v>0.55292766055817688</v>
      </c>
      <c r="G150" s="24">
        <v>3035</v>
      </c>
      <c r="H150" s="23">
        <v>1.0784289688406872</v>
      </c>
      <c r="I150" s="24">
        <f>VLOOKUP($B150,'Tabela Principal AmoCac'!$B$2:$I$521,8,0)</f>
        <v>183</v>
      </c>
      <c r="J150" s="23">
        <v>0.59629320681924813</v>
      </c>
      <c r="K150" s="19" t="s">
        <v>580</v>
      </c>
      <c r="L150" s="19" t="s">
        <v>167</v>
      </c>
      <c r="M150" s="21">
        <v>1</v>
      </c>
      <c r="N150" s="20">
        <f>$G150*M150</f>
        <v>3035</v>
      </c>
      <c r="O150" s="20">
        <f>$I150*M150</f>
        <v>183</v>
      </c>
      <c r="P150" s="19" t="s">
        <v>100</v>
      </c>
      <c r="Q150" s="21">
        <v>1</v>
      </c>
      <c r="R150" s="20">
        <f>$G150*Q150</f>
        <v>3035</v>
      </c>
      <c r="S150" s="20">
        <f>$I150*Q150</f>
        <v>183</v>
      </c>
      <c r="T150" s="19">
        <v>0</v>
      </c>
      <c r="U150" s="18">
        <f>IF(J150&gt;1,0,1)</f>
        <v>1</v>
      </c>
      <c r="V150" s="17">
        <f>I150/G150</f>
        <v>6.0296540362438221E-2</v>
      </c>
    </row>
    <row r="151" spans="1:22">
      <c r="A151" s="18">
        <v>137</v>
      </c>
      <c r="B151" s="82" t="s">
        <v>811</v>
      </c>
      <c r="C151" s="18" t="s">
        <v>810</v>
      </c>
      <c r="D151" s="18"/>
      <c r="E151" s="18"/>
      <c r="F151" s="25">
        <v>1.7700500995413337</v>
      </c>
      <c r="G151" s="24">
        <v>1290</v>
      </c>
      <c r="H151" s="23">
        <v>0.45837672810691477</v>
      </c>
      <c r="I151" s="24">
        <f>VLOOKUP($B151,'Tabela Principal AmoCac'!$B$2:$I$521,8,0)</f>
        <v>249</v>
      </c>
      <c r="J151" s="23">
        <v>0.81134977321307544</v>
      </c>
      <c r="K151" s="19" t="s">
        <v>792</v>
      </c>
      <c r="L151" s="19" t="s">
        <v>167</v>
      </c>
      <c r="M151" s="21">
        <v>1</v>
      </c>
      <c r="N151" s="20">
        <f>$G151*M151</f>
        <v>1290</v>
      </c>
      <c r="O151" s="20">
        <f>$I151*M151</f>
        <v>249</v>
      </c>
      <c r="P151" s="19" t="s">
        <v>100</v>
      </c>
      <c r="Q151" s="21">
        <v>1</v>
      </c>
      <c r="R151" s="20">
        <f>$G151*Q151</f>
        <v>1290</v>
      </c>
      <c r="S151" s="20">
        <f>$I151*Q151</f>
        <v>249</v>
      </c>
      <c r="T151" s="19">
        <v>0</v>
      </c>
      <c r="U151" s="18">
        <f>IF(J151&gt;1,0,1)</f>
        <v>1</v>
      </c>
      <c r="V151" s="17">
        <f>I151/G151</f>
        <v>0.19302325581395349</v>
      </c>
    </row>
    <row r="152" spans="1:22">
      <c r="A152" s="18">
        <v>141</v>
      </c>
      <c r="B152" s="82" t="s">
        <v>805</v>
      </c>
      <c r="C152" s="18" t="s">
        <v>804</v>
      </c>
      <c r="D152" s="18"/>
      <c r="E152" s="18"/>
      <c r="F152" s="25">
        <v>1.2362683310089775</v>
      </c>
      <c r="G152" s="24">
        <v>11972</v>
      </c>
      <c r="H152" s="23">
        <v>4.2540203014697546</v>
      </c>
      <c r="I152" s="24">
        <f>VLOOKUP($B152,'Tabela Principal AmoCac'!$B$2:$I$521,8,0)</f>
        <v>1614</v>
      </c>
      <c r="J152" s="23">
        <v>5.2591105781763199</v>
      </c>
      <c r="K152" s="19" t="s">
        <v>792</v>
      </c>
      <c r="L152" s="19" t="s">
        <v>167</v>
      </c>
      <c r="M152" s="21">
        <v>1</v>
      </c>
      <c r="N152" s="20">
        <f>$G152*M152</f>
        <v>11972</v>
      </c>
      <c r="O152" s="20">
        <f>$I152*M152</f>
        <v>1614</v>
      </c>
      <c r="P152" s="19" t="s">
        <v>100</v>
      </c>
      <c r="Q152" s="21">
        <v>1</v>
      </c>
      <c r="R152" s="20">
        <f>$G152*Q152</f>
        <v>11972</v>
      </c>
      <c r="S152" s="20">
        <f>$I152*Q152</f>
        <v>1614</v>
      </c>
      <c r="T152" s="19">
        <v>0</v>
      </c>
      <c r="U152" s="18">
        <f>IF(J152&gt;1,0,1)</f>
        <v>0</v>
      </c>
      <c r="V152" s="17">
        <f>I152/G152</f>
        <v>0.13481456732375544</v>
      </c>
    </row>
    <row r="153" spans="1:22">
      <c r="A153" s="18">
        <v>142</v>
      </c>
      <c r="B153" s="82" t="s">
        <v>803</v>
      </c>
      <c r="C153" s="18" t="s">
        <v>802</v>
      </c>
      <c r="D153" s="18"/>
      <c r="E153" s="18"/>
      <c r="F153" s="25">
        <v>1.3292875896847347</v>
      </c>
      <c r="G153" s="24">
        <v>7071</v>
      </c>
      <c r="H153" s="23">
        <v>2.5125440654604607</v>
      </c>
      <c r="I153" s="24">
        <f>VLOOKUP($B153,'Tabela Principal AmoCac'!$B$2:$I$521,8,0)</f>
        <v>1025</v>
      </c>
      <c r="J153" s="23">
        <v>3.3398936447526197</v>
      </c>
      <c r="K153" s="19" t="s">
        <v>792</v>
      </c>
      <c r="L153" s="19" t="s">
        <v>167</v>
      </c>
      <c r="M153" s="21">
        <v>1</v>
      </c>
      <c r="N153" s="20">
        <f>$G153*M153</f>
        <v>7071</v>
      </c>
      <c r="O153" s="20">
        <f>$I153*M153</f>
        <v>1025</v>
      </c>
      <c r="P153" s="19" t="s">
        <v>100</v>
      </c>
      <c r="Q153" s="21">
        <v>1</v>
      </c>
      <c r="R153" s="20">
        <f>$G153*Q153</f>
        <v>7071</v>
      </c>
      <c r="S153" s="20">
        <f>$I153*Q153</f>
        <v>1025</v>
      </c>
      <c r="T153" s="19">
        <v>0</v>
      </c>
      <c r="U153" s="18">
        <f>IF(J153&gt;1,0,1)</f>
        <v>0</v>
      </c>
      <c r="V153" s="17">
        <f>I153/G153</f>
        <v>0.14495828029981614</v>
      </c>
    </row>
    <row r="154" spans="1:22">
      <c r="A154" s="18">
        <v>145</v>
      </c>
      <c r="B154" s="82" t="s">
        <v>798</v>
      </c>
      <c r="C154" s="18" t="s">
        <v>797</v>
      </c>
      <c r="D154" s="18"/>
      <c r="E154" s="18"/>
      <c r="F154" s="25">
        <v>1.2407163816502051</v>
      </c>
      <c r="G154" s="24">
        <v>2136</v>
      </c>
      <c r="H154" s="23">
        <v>0.75898658235377514</v>
      </c>
      <c r="I154" s="24">
        <f>VLOOKUP($B154,'Tabela Principal AmoCac'!$B$2:$I$521,8,0)</f>
        <v>289</v>
      </c>
      <c r="J154" s="23">
        <v>0.9416870861790313</v>
      </c>
      <c r="K154" s="19" t="s">
        <v>792</v>
      </c>
      <c r="L154" s="19" t="s">
        <v>167</v>
      </c>
      <c r="M154" s="21">
        <v>1</v>
      </c>
      <c r="N154" s="20">
        <f>$G154*M154</f>
        <v>2136</v>
      </c>
      <c r="O154" s="20">
        <f>$I154*M154</f>
        <v>289</v>
      </c>
      <c r="P154" s="19" t="s">
        <v>100</v>
      </c>
      <c r="Q154" s="21">
        <v>1</v>
      </c>
      <c r="R154" s="20">
        <f>$G154*Q154</f>
        <v>2136</v>
      </c>
      <c r="S154" s="20">
        <f>$I154*Q154</f>
        <v>289</v>
      </c>
      <c r="T154" s="19">
        <v>0</v>
      </c>
      <c r="U154" s="18">
        <f>IF(J154&gt;1,0,1)</f>
        <v>1</v>
      </c>
      <c r="V154" s="17">
        <f>I154/G154</f>
        <v>0.13529962546816479</v>
      </c>
    </row>
    <row r="155" spans="1:22">
      <c r="A155" s="18">
        <v>146</v>
      </c>
      <c r="B155" s="82" t="s">
        <v>796</v>
      </c>
      <c r="C155" s="18" t="s">
        <v>795</v>
      </c>
      <c r="D155" s="18"/>
      <c r="E155" s="18"/>
      <c r="F155" s="25">
        <v>4.0278795329046567E-2</v>
      </c>
      <c r="G155" s="24">
        <v>1366</v>
      </c>
      <c r="H155" s="23">
        <v>0.48538186867755473</v>
      </c>
      <c r="I155" s="24">
        <f>VLOOKUP($B155,'Tabela Principal AmoCac'!$B$2:$I$521,8,0)</f>
        <v>6</v>
      </c>
      <c r="J155" s="23">
        <v>1.9550596944893386E-2</v>
      </c>
      <c r="K155" s="19" t="s">
        <v>792</v>
      </c>
      <c r="L155" s="19" t="s">
        <v>167</v>
      </c>
      <c r="M155" s="21">
        <v>1</v>
      </c>
      <c r="N155" s="20">
        <f>$G155*M155</f>
        <v>1366</v>
      </c>
      <c r="O155" s="20">
        <f>$I155*M155</f>
        <v>6</v>
      </c>
      <c r="P155" s="19" t="s">
        <v>100</v>
      </c>
      <c r="Q155" s="21">
        <v>1</v>
      </c>
      <c r="R155" s="20">
        <f>$G155*Q155</f>
        <v>1366</v>
      </c>
      <c r="S155" s="20">
        <f>$I155*Q155</f>
        <v>6</v>
      </c>
      <c r="T155" s="19">
        <v>0</v>
      </c>
      <c r="U155" s="18">
        <f>IF(J155&gt;1,0,1)</f>
        <v>1</v>
      </c>
      <c r="V155" s="17">
        <f>I155/G155</f>
        <v>4.3923865300146414E-3</v>
      </c>
    </row>
    <row r="156" spans="1:22">
      <c r="A156" s="18">
        <v>160</v>
      </c>
      <c r="B156" s="82" t="s">
        <v>772</v>
      </c>
      <c r="C156" s="18" t="s">
        <v>771</v>
      </c>
      <c r="D156" s="18"/>
      <c r="E156" s="18"/>
      <c r="F156" s="25">
        <v>1.2788783488943554</v>
      </c>
      <c r="G156" s="24">
        <v>4417</v>
      </c>
      <c r="H156" s="23">
        <v>1.5694961302699555</v>
      </c>
      <c r="I156" s="24">
        <f>VLOOKUP($B156,'Tabela Principal AmoCac'!$B$2:$I$521,8,0)</f>
        <v>616</v>
      </c>
      <c r="J156" s="23">
        <v>2.0071946196757207</v>
      </c>
      <c r="K156" s="19" t="s">
        <v>562</v>
      </c>
      <c r="L156" s="19" t="s">
        <v>167</v>
      </c>
      <c r="M156" s="21">
        <v>1</v>
      </c>
      <c r="N156" s="20">
        <f>$G156*M156</f>
        <v>4417</v>
      </c>
      <c r="O156" s="20">
        <f>$I156*M156</f>
        <v>616</v>
      </c>
      <c r="P156" s="19" t="s">
        <v>100</v>
      </c>
      <c r="Q156" s="21">
        <v>1</v>
      </c>
      <c r="R156" s="20">
        <f>$G156*Q156</f>
        <v>4417</v>
      </c>
      <c r="S156" s="20">
        <f>$I156*Q156</f>
        <v>616</v>
      </c>
      <c r="T156" s="19">
        <v>0</v>
      </c>
      <c r="U156" s="18">
        <f>IF(J156&gt;1,0,1)</f>
        <v>0</v>
      </c>
      <c r="V156" s="17">
        <f>I156/G156</f>
        <v>0.13946117274167988</v>
      </c>
    </row>
    <row r="157" spans="1:22">
      <c r="A157" s="18">
        <v>161</v>
      </c>
      <c r="B157" s="82" t="s">
        <v>770</v>
      </c>
      <c r="C157" s="18" t="s">
        <v>769</v>
      </c>
      <c r="D157" s="18"/>
      <c r="E157" s="18"/>
      <c r="F157" s="25">
        <v>1.6569889533858919</v>
      </c>
      <c r="G157" s="24">
        <v>5418</v>
      </c>
      <c r="H157" s="23">
        <v>1.9251822580490421</v>
      </c>
      <c r="I157" s="24">
        <f>VLOOKUP($B157,'Tabela Principal AmoCac'!$B$2:$I$521,8,0)</f>
        <v>979</v>
      </c>
      <c r="J157" s="23">
        <v>3.1900057348417703</v>
      </c>
      <c r="K157" s="19" t="s">
        <v>562</v>
      </c>
      <c r="L157" s="19" t="s">
        <v>167</v>
      </c>
      <c r="M157" s="21">
        <v>1</v>
      </c>
      <c r="N157" s="20">
        <f>$G157*M157</f>
        <v>5418</v>
      </c>
      <c r="O157" s="20">
        <f>$I157*M157</f>
        <v>979</v>
      </c>
      <c r="P157" s="19" t="s">
        <v>100</v>
      </c>
      <c r="Q157" s="21">
        <v>1</v>
      </c>
      <c r="R157" s="20">
        <f>$G157*Q157</f>
        <v>5418</v>
      </c>
      <c r="S157" s="20">
        <f>$I157*Q157</f>
        <v>979</v>
      </c>
      <c r="T157" s="19">
        <v>0</v>
      </c>
      <c r="U157" s="18">
        <f>IF(J157&gt;1,0,1)</f>
        <v>0</v>
      </c>
      <c r="V157" s="17">
        <f>I157/G157</f>
        <v>0.18069398301956441</v>
      </c>
    </row>
    <row r="158" spans="1:22">
      <c r="A158" s="18">
        <v>171</v>
      </c>
      <c r="B158" s="82" t="s">
        <v>754</v>
      </c>
      <c r="C158" s="18" t="s">
        <v>753</v>
      </c>
      <c r="D158" s="18"/>
      <c r="E158" s="18"/>
      <c r="F158" s="25">
        <v>0.57366617904069761</v>
      </c>
      <c r="G158" s="24">
        <v>3229</v>
      </c>
      <c r="H158" s="23">
        <v>1.1473631434552154</v>
      </c>
      <c r="I158" s="24">
        <f>VLOOKUP($B158,'Tabela Principal AmoCac'!$B$2:$I$521,8,0)</f>
        <v>202</v>
      </c>
      <c r="J158" s="23">
        <v>0.65820343047807728</v>
      </c>
      <c r="K158" s="19" t="s">
        <v>562</v>
      </c>
      <c r="L158" s="19" t="s">
        <v>167</v>
      </c>
      <c r="M158" s="21">
        <v>1</v>
      </c>
      <c r="N158" s="20">
        <f>$G158*M158</f>
        <v>3229</v>
      </c>
      <c r="O158" s="20">
        <f>$I158*M158</f>
        <v>202</v>
      </c>
      <c r="P158" s="19" t="s">
        <v>100</v>
      </c>
      <c r="Q158" s="21">
        <v>1</v>
      </c>
      <c r="R158" s="20">
        <f>$G158*Q158</f>
        <v>3229</v>
      </c>
      <c r="S158" s="20">
        <f>$I158*Q158</f>
        <v>202</v>
      </c>
      <c r="T158" s="19">
        <v>0</v>
      </c>
      <c r="U158" s="18">
        <f>IF(J158&gt;1,0,1)</f>
        <v>1</v>
      </c>
      <c r="V158" s="17">
        <f>I158/G158</f>
        <v>6.2558067513161966E-2</v>
      </c>
    </row>
    <row r="159" spans="1:22">
      <c r="A159" s="18">
        <v>195</v>
      </c>
      <c r="B159" s="82" t="s">
        <v>710</v>
      </c>
      <c r="C159" s="18" t="s">
        <v>709</v>
      </c>
      <c r="D159" s="18"/>
      <c r="E159" s="18"/>
      <c r="F159" s="25">
        <v>3.0669361437835902E-2</v>
      </c>
      <c r="G159" s="24">
        <v>299</v>
      </c>
      <c r="H159" s="23">
        <v>0.10624390829764924</v>
      </c>
      <c r="I159" s="24">
        <f>VLOOKUP($B159,'Tabela Principal AmoCac'!$B$2:$I$521,8,0)</f>
        <v>1</v>
      </c>
      <c r="J159" s="23">
        <v>3.2584328241488975E-3</v>
      </c>
      <c r="K159" s="19" t="s">
        <v>562</v>
      </c>
      <c r="L159" s="19" t="s">
        <v>167</v>
      </c>
      <c r="M159" s="21">
        <v>1</v>
      </c>
      <c r="N159" s="20">
        <f>$G159*M159</f>
        <v>299</v>
      </c>
      <c r="O159" s="20">
        <f>$I159*M159</f>
        <v>1</v>
      </c>
      <c r="P159" s="19" t="s">
        <v>100</v>
      </c>
      <c r="Q159" s="21">
        <v>1</v>
      </c>
      <c r="R159" s="20">
        <f>$G159*Q159</f>
        <v>299</v>
      </c>
      <c r="S159" s="20">
        <f>$I159*Q159</f>
        <v>1</v>
      </c>
      <c r="T159" s="19">
        <v>0</v>
      </c>
      <c r="U159" s="18">
        <f>IF(J159&gt;1,0,1)</f>
        <v>1</v>
      </c>
      <c r="V159" s="17">
        <f>I159/G159</f>
        <v>3.3444816053511705E-3</v>
      </c>
    </row>
    <row r="160" spans="1:22">
      <c r="A160" s="18">
        <v>209</v>
      </c>
      <c r="B160" s="82" t="s">
        <v>685</v>
      </c>
      <c r="C160" s="18" t="s">
        <v>684</v>
      </c>
      <c r="D160" s="18"/>
      <c r="E160" s="18"/>
      <c r="F160" s="25">
        <v>0.11607770974573335</v>
      </c>
      <c r="G160" s="24">
        <v>79</v>
      </c>
      <c r="H160" s="23">
        <v>2.8071132961586254E-2</v>
      </c>
      <c r="I160" s="24">
        <f>VLOOKUP($B160,'Tabela Principal AmoCac'!$B$2:$I$521,8,0)</f>
        <v>1</v>
      </c>
      <c r="J160" s="23">
        <v>3.2584328241488975E-3</v>
      </c>
      <c r="K160" s="19" t="s">
        <v>163</v>
      </c>
      <c r="L160" s="19" t="s">
        <v>167</v>
      </c>
      <c r="M160" s="21">
        <v>1</v>
      </c>
      <c r="N160" s="20">
        <f>$G160*M160</f>
        <v>79</v>
      </c>
      <c r="O160" s="20">
        <f>$I160*M160</f>
        <v>1</v>
      </c>
      <c r="P160" s="19" t="s">
        <v>100</v>
      </c>
      <c r="Q160" s="21">
        <v>1</v>
      </c>
      <c r="R160" s="20">
        <f>$G160*Q160</f>
        <v>79</v>
      </c>
      <c r="S160" s="20">
        <f>$I160*Q160</f>
        <v>1</v>
      </c>
      <c r="T160" s="19">
        <v>0</v>
      </c>
      <c r="U160" s="18">
        <f>IF(J160&gt;1,0,1)</f>
        <v>1</v>
      </c>
      <c r="V160" s="17">
        <f>I160/G160</f>
        <v>1.2658227848101266E-2</v>
      </c>
    </row>
    <row r="161" spans="1:22">
      <c r="A161" s="18">
        <v>219</v>
      </c>
      <c r="B161" s="82" t="s">
        <v>666</v>
      </c>
      <c r="C161" s="18" t="s">
        <v>665</v>
      </c>
      <c r="D161" s="18"/>
      <c r="E161" s="18"/>
      <c r="F161" s="25">
        <v>9.1067875046631039E-2</v>
      </c>
      <c r="G161" s="24">
        <v>2316</v>
      </c>
      <c r="H161" s="23">
        <v>0.82294612581055393</v>
      </c>
      <c r="I161" s="24">
        <f>VLOOKUP($B161,'Tabela Principal AmoCac'!$B$2:$I$521,8,0)</f>
        <v>23</v>
      </c>
      <c r="J161" s="23">
        <v>7.4943954955424635E-2</v>
      </c>
      <c r="K161" s="19" t="s">
        <v>633</v>
      </c>
      <c r="L161" s="19" t="s">
        <v>167</v>
      </c>
      <c r="M161" s="21">
        <v>1</v>
      </c>
      <c r="N161" s="20">
        <f>$G161*M161</f>
        <v>2316</v>
      </c>
      <c r="O161" s="20">
        <f>$I161*M161</f>
        <v>23</v>
      </c>
      <c r="P161" s="19" t="s">
        <v>100</v>
      </c>
      <c r="Q161" s="21">
        <v>1</v>
      </c>
      <c r="R161" s="20">
        <f>$G161*Q161</f>
        <v>2316</v>
      </c>
      <c r="S161" s="20">
        <f>$I161*Q161</f>
        <v>23</v>
      </c>
      <c r="T161" s="19">
        <v>0</v>
      </c>
      <c r="U161" s="18">
        <f>IF(J161&gt;1,0,1)</f>
        <v>1</v>
      </c>
      <c r="V161" s="17">
        <f>I161/G161</f>
        <v>9.9309153713298785E-3</v>
      </c>
    </row>
    <row r="162" spans="1:22">
      <c r="A162" s="18">
        <v>282</v>
      </c>
      <c r="B162" s="82" t="s">
        <v>549</v>
      </c>
      <c r="C162" s="18" t="s">
        <v>548</v>
      </c>
      <c r="D162" s="18"/>
      <c r="E162" s="18"/>
      <c r="F162" s="25">
        <v>0.74960264876672489</v>
      </c>
      <c r="G162" s="24">
        <v>367</v>
      </c>
      <c r="H162" s="23">
        <v>0.13040640249243235</v>
      </c>
      <c r="I162" s="24">
        <f>VLOOKUP($B162,'Tabela Principal AmoCac'!$B$2:$I$521,8,0)</f>
        <v>30</v>
      </c>
      <c r="J162" s="23">
        <v>9.7752984724466918E-2</v>
      </c>
      <c r="K162" s="19" t="s">
        <v>167</v>
      </c>
      <c r="L162" s="19" t="s">
        <v>167</v>
      </c>
      <c r="M162" s="21">
        <v>1</v>
      </c>
      <c r="N162" s="20">
        <f>$G162*M162</f>
        <v>367</v>
      </c>
      <c r="O162" s="20">
        <f>$I162*M162</f>
        <v>30</v>
      </c>
      <c r="P162" s="19" t="s">
        <v>100</v>
      </c>
      <c r="Q162" s="21">
        <v>1</v>
      </c>
      <c r="R162" s="20">
        <f>$G162*Q162</f>
        <v>367</v>
      </c>
      <c r="S162" s="20">
        <f>$I162*Q162</f>
        <v>30</v>
      </c>
      <c r="T162" s="19">
        <v>0</v>
      </c>
      <c r="U162" s="18">
        <f>IF(J162&gt;1,0,1)</f>
        <v>1</v>
      </c>
      <c r="V162" s="17">
        <f>I162/G162</f>
        <v>8.1743869209809264E-2</v>
      </c>
    </row>
    <row r="163" spans="1:22">
      <c r="A163" s="18">
        <v>283</v>
      </c>
      <c r="B163" s="82" t="s">
        <v>547</v>
      </c>
      <c r="C163" s="18" t="s">
        <v>546</v>
      </c>
      <c r="D163" s="18"/>
      <c r="E163" s="18"/>
      <c r="F163" s="25">
        <v>0.31659700281990233</v>
      </c>
      <c r="G163" s="24">
        <v>2462</v>
      </c>
      <c r="H163" s="23">
        <v>0.87482442216994116</v>
      </c>
      <c r="I163" s="24">
        <f>VLOOKUP($B163,'Tabela Principal AmoCac'!$B$2:$I$521,8,0)</f>
        <v>85</v>
      </c>
      <c r="J163" s="23">
        <v>0.27696679005265629</v>
      </c>
      <c r="K163" s="19" t="s">
        <v>167</v>
      </c>
      <c r="L163" s="19" t="s">
        <v>167</v>
      </c>
      <c r="M163" s="21">
        <v>1</v>
      </c>
      <c r="N163" s="20">
        <f>$G163*M163</f>
        <v>2462</v>
      </c>
      <c r="O163" s="20">
        <f>$I163*M163</f>
        <v>85</v>
      </c>
      <c r="P163" s="19" t="s">
        <v>100</v>
      </c>
      <c r="Q163" s="21">
        <v>1</v>
      </c>
      <c r="R163" s="20">
        <f>$G163*Q163</f>
        <v>2462</v>
      </c>
      <c r="S163" s="20">
        <f>$I163*Q163</f>
        <v>85</v>
      </c>
      <c r="T163" s="19">
        <v>0</v>
      </c>
      <c r="U163" s="18">
        <f>IF(J163&gt;1,0,1)</f>
        <v>1</v>
      </c>
      <c r="V163" s="17">
        <f>I163/G163</f>
        <v>3.452477660438668E-2</v>
      </c>
    </row>
    <row r="164" spans="1:22">
      <c r="A164" s="18">
        <v>284</v>
      </c>
      <c r="B164" s="82" t="s">
        <v>545</v>
      </c>
      <c r="C164" s="18" t="s">
        <v>544</v>
      </c>
      <c r="D164" s="18"/>
      <c r="E164" s="18"/>
      <c r="F164" s="25">
        <v>0.82658272368865815</v>
      </c>
      <c r="G164" s="24">
        <v>4837</v>
      </c>
      <c r="H164" s="23">
        <v>1.7187350650024393</v>
      </c>
      <c r="I164" s="24">
        <f>VLOOKUP($B164,'Tabela Principal AmoCac'!$B$2:$I$521,8,0)</f>
        <v>436</v>
      </c>
      <c r="J164" s="23">
        <v>1.4206767113289192</v>
      </c>
      <c r="K164" s="19" t="s">
        <v>167</v>
      </c>
      <c r="L164" s="19" t="s">
        <v>167</v>
      </c>
      <c r="M164" s="21">
        <v>1</v>
      </c>
      <c r="N164" s="20">
        <f>$G164*M164</f>
        <v>4837</v>
      </c>
      <c r="O164" s="20">
        <f>$I164*M164</f>
        <v>436</v>
      </c>
      <c r="P164" s="19" t="s">
        <v>100</v>
      </c>
      <c r="Q164" s="21">
        <v>1</v>
      </c>
      <c r="R164" s="20">
        <f>$G164*Q164</f>
        <v>4837</v>
      </c>
      <c r="S164" s="20">
        <f>$I164*Q164</f>
        <v>436</v>
      </c>
      <c r="T164" s="19">
        <v>0</v>
      </c>
      <c r="U164" s="18">
        <f>IF(J164&gt;1,0,1)</f>
        <v>0</v>
      </c>
      <c r="V164" s="17">
        <f>I164/G164</f>
        <v>9.013851560884846E-2</v>
      </c>
    </row>
    <row r="165" spans="1:22">
      <c r="A165" s="18">
        <v>285</v>
      </c>
      <c r="B165" s="82" t="s">
        <v>543</v>
      </c>
      <c r="C165" s="18" t="s">
        <v>542</v>
      </c>
      <c r="D165" s="18"/>
      <c r="E165" s="18"/>
      <c r="F165" s="25">
        <v>1.6493426905955277</v>
      </c>
      <c r="G165" s="24">
        <v>65790</v>
      </c>
      <c r="H165" s="23">
        <v>23.377213133452653</v>
      </c>
      <c r="I165" s="24">
        <f>VLOOKUP($B165,'Tabela Principal AmoCac'!$B$2:$I$521,8,0)</f>
        <v>11833</v>
      </c>
      <c r="J165" s="23">
        <v>38.557035608153903</v>
      </c>
      <c r="K165" s="19" t="s">
        <v>167</v>
      </c>
      <c r="L165" s="19" t="s">
        <v>167</v>
      </c>
      <c r="M165" s="21">
        <v>1</v>
      </c>
      <c r="N165" s="20">
        <f>$G165*M165</f>
        <v>65790</v>
      </c>
      <c r="O165" s="20">
        <f>$I165*M165</f>
        <v>11833</v>
      </c>
      <c r="P165" s="19" t="s">
        <v>100</v>
      </c>
      <c r="Q165" s="21">
        <v>1</v>
      </c>
      <c r="R165" s="20">
        <f>$G165*Q165</f>
        <v>65790</v>
      </c>
      <c r="S165" s="20">
        <f>$I165*Q165</f>
        <v>11833</v>
      </c>
      <c r="T165" s="19">
        <v>0</v>
      </c>
      <c r="U165" s="18">
        <f>IF(J165&gt;1,0,1)</f>
        <v>0</v>
      </c>
      <c r="V165" s="17">
        <f>I165/G165</f>
        <v>0.17986016111871106</v>
      </c>
    </row>
    <row r="166" spans="1:22">
      <c r="A166" s="18">
        <v>286</v>
      </c>
      <c r="B166" s="82" t="s">
        <v>541</v>
      </c>
      <c r="C166" s="18" t="s">
        <v>540</v>
      </c>
      <c r="D166" s="18"/>
      <c r="E166" s="18"/>
      <c r="F166" s="25">
        <v>0.6049045956604846</v>
      </c>
      <c r="G166" s="24">
        <v>13674</v>
      </c>
      <c r="H166" s="23">
        <v>4.8587933179332969</v>
      </c>
      <c r="I166" s="24">
        <f>VLOOKUP($B166,'Tabela Principal AmoCac'!$B$2:$I$521,8,0)</f>
        <v>902</v>
      </c>
      <c r="J166" s="23">
        <v>2.9391064073823054</v>
      </c>
      <c r="K166" s="19" t="s">
        <v>167</v>
      </c>
      <c r="L166" s="19" t="s">
        <v>167</v>
      </c>
      <c r="M166" s="21">
        <v>1</v>
      </c>
      <c r="N166" s="20">
        <f>$G166*M166</f>
        <v>13674</v>
      </c>
      <c r="O166" s="20">
        <f>$I166*M166</f>
        <v>902</v>
      </c>
      <c r="P166" s="19" t="s">
        <v>100</v>
      </c>
      <c r="Q166" s="21">
        <v>1</v>
      </c>
      <c r="R166" s="20">
        <f>$G166*Q166</f>
        <v>13674</v>
      </c>
      <c r="S166" s="20">
        <f>$I166*Q166</f>
        <v>902</v>
      </c>
      <c r="T166" s="19">
        <v>0</v>
      </c>
      <c r="U166" s="18">
        <f>IF(J166&gt;1,0,1)</f>
        <v>0</v>
      </c>
      <c r="V166" s="17">
        <f>I166/G166</f>
        <v>6.5964604358636825E-2</v>
      </c>
    </row>
    <row r="167" spans="1:22">
      <c r="A167" s="18">
        <v>287</v>
      </c>
      <c r="B167" s="82" t="s">
        <v>539</v>
      </c>
      <c r="C167" s="18" t="s">
        <v>538</v>
      </c>
      <c r="D167" s="18"/>
      <c r="E167" s="18"/>
      <c r="F167" s="25">
        <v>7.0391856084467755E-2</v>
      </c>
      <c r="G167" s="24">
        <v>1433</v>
      </c>
      <c r="H167" s="23">
        <v>0.50918903207535571</v>
      </c>
      <c r="I167" s="24">
        <f>VLOOKUP($B167,'Tabela Principal AmoCac'!$B$2:$I$521,8,0)</f>
        <v>11</v>
      </c>
      <c r="J167" s="23">
        <v>3.5842761065637871E-2</v>
      </c>
      <c r="K167" s="19" t="s">
        <v>167</v>
      </c>
      <c r="L167" s="19" t="s">
        <v>167</v>
      </c>
      <c r="M167" s="21">
        <v>1</v>
      </c>
      <c r="N167" s="20">
        <f>$G167*M167</f>
        <v>1433</v>
      </c>
      <c r="O167" s="20">
        <f>$I167*M167</f>
        <v>11</v>
      </c>
      <c r="P167" s="19" t="s">
        <v>100</v>
      </c>
      <c r="Q167" s="21">
        <v>1</v>
      </c>
      <c r="R167" s="20">
        <f>$G167*Q167</f>
        <v>1433</v>
      </c>
      <c r="S167" s="20">
        <f>$I167*Q167</f>
        <v>11</v>
      </c>
      <c r="T167" s="19">
        <v>0</v>
      </c>
      <c r="U167" s="18">
        <f>IF(J167&gt;1,0,1)</f>
        <v>1</v>
      </c>
      <c r="V167" s="17">
        <f>I167/G167</f>
        <v>7.6762037683182132E-3</v>
      </c>
    </row>
    <row r="168" spans="1:22">
      <c r="A168" s="18">
        <v>288</v>
      </c>
      <c r="B168" s="82" t="s">
        <v>537</v>
      </c>
      <c r="C168" s="18" t="s">
        <v>536</v>
      </c>
      <c r="D168" s="18"/>
      <c r="E168" s="18"/>
      <c r="F168" s="25">
        <v>0.15803525676338925</v>
      </c>
      <c r="G168" s="24">
        <v>11199</v>
      </c>
      <c r="H168" s="23">
        <v>3.9793495954025881</v>
      </c>
      <c r="I168" s="24">
        <f>VLOOKUP($B168,'Tabela Principal AmoCac'!$B$2:$I$521,8,0)</f>
        <v>193</v>
      </c>
      <c r="J168" s="23">
        <v>0.62887753506073718</v>
      </c>
      <c r="K168" s="19" t="s">
        <v>167</v>
      </c>
      <c r="L168" s="19" t="s">
        <v>167</v>
      </c>
      <c r="M168" s="21">
        <v>1</v>
      </c>
      <c r="N168" s="20">
        <f>$G168*M168</f>
        <v>11199</v>
      </c>
      <c r="O168" s="20">
        <f>$I168*M168</f>
        <v>193</v>
      </c>
      <c r="P168" s="19" t="s">
        <v>100</v>
      </c>
      <c r="Q168" s="21">
        <v>1</v>
      </c>
      <c r="R168" s="20">
        <f>$G168*Q168</f>
        <v>11199</v>
      </c>
      <c r="S168" s="20">
        <f>$I168*Q168</f>
        <v>193</v>
      </c>
      <c r="T168" s="19">
        <v>0</v>
      </c>
      <c r="U168" s="18">
        <f>IF(J168&gt;1,0,1)</f>
        <v>1</v>
      </c>
      <c r="V168" s="17">
        <f>I168/G168</f>
        <v>1.7233681578712384E-2</v>
      </c>
    </row>
    <row r="169" spans="1:22">
      <c r="A169" s="18">
        <v>289</v>
      </c>
      <c r="B169" s="82" t="s">
        <v>535</v>
      </c>
      <c r="C169" s="18" t="s">
        <v>534</v>
      </c>
      <c r="D169" s="18"/>
      <c r="E169" s="18"/>
      <c r="F169" s="25">
        <v>0.84255852595309533</v>
      </c>
      <c r="G169" s="24">
        <v>13006</v>
      </c>
      <c r="H169" s="23">
        <v>4.621432345549251</v>
      </c>
      <c r="I169" s="24">
        <f>VLOOKUP($B169,'Tabela Principal AmoCac'!$B$2:$I$521,8,0)</f>
        <v>1195</v>
      </c>
      <c r="J169" s="23">
        <v>3.8938272248579326</v>
      </c>
      <c r="K169" s="19" t="s">
        <v>167</v>
      </c>
      <c r="L169" s="19" t="s">
        <v>167</v>
      </c>
      <c r="M169" s="21">
        <v>1</v>
      </c>
      <c r="N169" s="20">
        <f>$G169*M169</f>
        <v>13006</v>
      </c>
      <c r="O169" s="20">
        <f>$I169*M169</f>
        <v>1195</v>
      </c>
      <c r="P169" s="19" t="s">
        <v>100</v>
      </c>
      <c r="Q169" s="21">
        <v>1</v>
      </c>
      <c r="R169" s="20">
        <f>$G169*Q169</f>
        <v>13006</v>
      </c>
      <c r="S169" s="20">
        <f>$I169*Q169</f>
        <v>1195</v>
      </c>
      <c r="T169" s="19">
        <v>0</v>
      </c>
      <c r="U169" s="18">
        <f>IF(J169&gt;1,0,1)</f>
        <v>0</v>
      </c>
      <c r="V169" s="17">
        <f>I169/G169</f>
        <v>9.1880670459787789E-2</v>
      </c>
    </row>
    <row r="170" spans="1:22">
      <c r="A170" s="18">
        <v>291</v>
      </c>
      <c r="B170" s="82" t="s">
        <v>530</v>
      </c>
      <c r="C170" s="18" t="s">
        <v>529</v>
      </c>
      <c r="D170" s="18"/>
      <c r="E170" s="18"/>
      <c r="F170" s="25">
        <v>0.15335550031883874</v>
      </c>
      <c r="G170" s="24">
        <v>3528</v>
      </c>
      <c r="H170" s="23">
        <v>1.2536070517528646</v>
      </c>
      <c r="I170" s="24">
        <f>VLOOKUP($B170,'Tabela Principal AmoCac'!$B$2:$I$521,8,0)</f>
        <v>59</v>
      </c>
      <c r="J170" s="23">
        <v>0.19224753662478494</v>
      </c>
      <c r="K170" s="19" t="s">
        <v>167</v>
      </c>
      <c r="L170" s="19" t="s">
        <v>167</v>
      </c>
      <c r="M170" s="21">
        <v>1</v>
      </c>
      <c r="N170" s="20">
        <f>$G170*M170</f>
        <v>3528</v>
      </c>
      <c r="O170" s="20">
        <f>$I170*M170</f>
        <v>59</v>
      </c>
      <c r="P170" s="19" t="s">
        <v>100</v>
      </c>
      <c r="Q170" s="21">
        <v>1</v>
      </c>
      <c r="R170" s="20">
        <f>$G170*Q170</f>
        <v>3528</v>
      </c>
      <c r="S170" s="20">
        <f>$I170*Q170</f>
        <v>59</v>
      </c>
      <c r="T170" s="19">
        <v>0</v>
      </c>
      <c r="U170" s="18">
        <f>IF(J170&gt;1,0,1)</f>
        <v>1</v>
      </c>
      <c r="V170" s="17">
        <f>I170/G170</f>
        <v>1.6723356009070295E-2</v>
      </c>
    </row>
    <row r="171" spans="1:22">
      <c r="A171" s="18">
        <v>294</v>
      </c>
      <c r="B171" s="82" t="s">
        <v>524</v>
      </c>
      <c r="C171" s="18" t="s">
        <v>523</v>
      </c>
      <c r="D171" s="18"/>
      <c r="E171" s="18"/>
      <c r="F171" s="25">
        <v>0.39992190281946233</v>
      </c>
      <c r="G171" s="24">
        <v>1307</v>
      </c>
      <c r="H171" s="23">
        <v>0.46441735165561054</v>
      </c>
      <c r="I171" s="24">
        <f>VLOOKUP($B171,'Tabela Principal AmoCac'!$B$2:$I$521,8,0)</f>
        <v>57</v>
      </c>
      <c r="J171" s="23">
        <v>0.18573067097648716</v>
      </c>
      <c r="K171" s="19" t="s">
        <v>163</v>
      </c>
      <c r="L171" s="19" t="s">
        <v>167</v>
      </c>
      <c r="M171" s="21">
        <v>1</v>
      </c>
      <c r="N171" s="20">
        <f>$G171*M171</f>
        <v>1307</v>
      </c>
      <c r="O171" s="20">
        <f>$I171*M171</f>
        <v>57</v>
      </c>
      <c r="P171" s="19" t="s">
        <v>100</v>
      </c>
      <c r="Q171" s="21">
        <v>1</v>
      </c>
      <c r="R171" s="20">
        <f>$G171*Q171</f>
        <v>1307</v>
      </c>
      <c r="S171" s="20">
        <f>$I171*Q171</f>
        <v>57</v>
      </c>
      <c r="T171" s="19">
        <v>0</v>
      </c>
      <c r="U171" s="18">
        <f>IF(J171&gt;1,0,1)</f>
        <v>1</v>
      </c>
      <c r="V171" s="17">
        <f>I171/G171</f>
        <v>4.3611323641928081E-2</v>
      </c>
    </row>
    <row r="172" spans="1:22">
      <c r="A172" s="18">
        <v>296</v>
      </c>
      <c r="B172" s="82" t="s">
        <v>520</v>
      </c>
      <c r="C172" s="18" t="s">
        <v>519</v>
      </c>
      <c r="D172" s="18"/>
      <c r="E172" s="18"/>
      <c r="F172" s="25">
        <v>0.70503465847160851</v>
      </c>
      <c r="G172" s="24">
        <v>15647</v>
      </c>
      <c r="H172" s="23">
        <v>5.5598609803789891</v>
      </c>
      <c r="I172" s="24">
        <f>VLOOKUP($B172,'Tabela Principal AmoCac'!$B$2:$I$521,8,0)</f>
        <v>1203</v>
      </c>
      <c r="J172" s="23">
        <v>3.9198946874511229</v>
      </c>
      <c r="K172" s="19" t="s">
        <v>167</v>
      </c>
      <c r="L172" s="19" t="s">
        <v>167</v>
      </c>
      <c r="M172" s="21">
        <v>1</v>
      </c>
      <c r="N172" s="20">
        <f>$G172*M172</f>
        <v>15647</v>
      </c>
      <c r="O172" s="20">
        <f>$I172*M172</f>
        <v>1203</v>
      </c>
      <c r="P172" s="19" t="s">
        <v>100</v>
      </c>
      <c r="Q172" s="21">
        <v>1</v>
      </c>
      <c r="R172" s="20">
        <f>$G172*Q172</f>
        <v>15647</v>
      </c>
      <c r="S172" s="20">
        <f>$I172*Q172</f>
        <v>1203</v>
      </c>
      <c r="T172" s="19">
        <v>0</v>
      </c>
      <c r="U172" s="18">
        <f>IF(J172&gt;1,0,1)</f>
        <v>0</v>
      </c>
      <c r="V172" s="17">
        <f>I172/G172</f>
        <v>7.6883747683261963E-2</v>
      </c>
    </row>
    <row r="173" spans="1:22">
      <c r="A173" s="18">
        <v>297</v>
      </c>
      <c r="B173" s="82" t="s">
        <v>518</v>
      </c>
      <c r="C173" s="18" t="s">
        <v>517</v>
      </c>
      <c r="D173" s="18"/>
      <c r="E173" s="18"/>
      <c r="F173" s="25">
        <v>7.1362949960411953E-2</v>
      </c>
      <c r="G173" s="24">
        <v>257</v>
      </c>
      <c r="H173" s="23">
        <v>9.1320014824400844E-2</v>
      </c>
      <c r="I173" s="24">
        <f>VLOOKUP($B173,'Tabela Principal AmoCac'!$B$2:$I$521,8,0)</f>
        <v>2</v>
      </c>
      <c r="J173" s="23">
        <v>6.5168656482977949E-3</v>
      </c>
      <c r="K173" s="19" t="s">
        <v>163</v>
      </c>
      <c r="L173" s="19" t="s">
        <v>167</v>
      </c>
      <c r="M173" s="21">
        <v>1</v>
      </c>
      <c r="N173" s="20">
        <f>$G173*M173</f>
        <v>257</v>
      </c>
      <c r="O173" s="20">
        <f>$I173*M173</f>
        <v>2</v>
      </c>
      <c r="P173" s="19" t="s">
        <v>100</v>
      </c>
      <c r="Q173" s="21">
        <v>1</v>
      </c>
      <c r="R173" s="20">
        <f>$G173*Q173</f>
        <v>257</v>
      </c>
      <c r="S173" s="20">
        <f>$I173*Q173</f>
        <v>2</v>
      </c>
      <c r="T173" s="19">
        <v>0</v>
      </c>
      <c r="U173" s="18">
        <f>IF(J173&gt;1,0,1)</f>
        <v>1</v>
      </c>
      <c r="V173" s="17">
        <f>I173/G173</f>
        <v>7.7821011673151752E-3</v>
      </c>
    </row>
    <row r="174" spans="1:22">
      <c r="A174" s="18">
        <v>306</v>
      </c>
      <c r="B174" s="82" t="s">
        <v>495</v>
      </c>
      <c r="C174" s="18" t="s">
        <v>494</v>
      </c>
      <c r="D174" s="18"/>
      <c r="E174" s="18"/>
      <c r="F174" s="25">
        <v>1.4155248228724664</v>
      </c>
      <c r="G174" s="24">
        <v>149</v>
      </c>
      <c r="H174" s="23">
        <v>5.2944288750333565E-2</v>
      </c>
      <c r="I174" s="24">
        <f>VLOOKUP($B174,'Tabela Principal AmoCac'!$B$2:$I$521,8,0)</f>
        <v>23</v>
      </c>
      <c r="J174" s="23">
        <v>7.4943954955424635E-2</v>
      </c>
      <c r="K174" s="19" t="s">
        <v>371</v>
      </c>
      <c r="L174" s="19" t="s">
        <v>167</v>
      </c>
      <c r="M174" s="21">
        <v>1</v>
      </c>
      <c r="N174" s="20">
        <f>$G174*M174</f>
        <v>149</v>
      </c>
      <c r="O174" s="20">
        <f>$I174*M174</f>
        <v>23</v>
      </c>
      <c r="P174" s="19" t="s">
        <v>100</v>
      </c>
      <c r="Q174" s="21">
        <v>1</v>
      </c>
      <c r="R174" s="20">
        <f>$G174*Q174</f>
        <v>149</v>
      </c>
      <c r="S174" s="20">
        <f>$I174*Q174</f>
        <v>23</v>
      </c>
      <c r="T174" s="19">
        <v>0</v>
      </c>
      <c r="U174" s="18">
        <f>IF(J174&gt;1,0,1)</f>
        <v>1</v>
      </c>
      <c r="V174" s="17">
        <f>I174/G174</f>
        <v>0.15436241610738255</v>
      </c>
    </row>
    <row r="175" spans="1:22">
      <c r="A175" s="18">
        <v>332</v>
      </c>
      <c r="B175" s="82" t="s">
        <v>439</v>
      </c>
      <c r="C175" s="18" t="s">
        <v>438</v>
      </c>
      <c r="D175" s="18"/>
      <c r="E175" s="18"/>
      <c r="F175" s="25">
        <v>1.796598674921718</v>
      </c>
      <c r="G175" s="24">
        <v>245</v>
      </c>
      <c r="H175" s="23">
        <v>8.7056045260615597E-2</v>
      </c>
      <c r="I175" s="24">
        <f>VLOOKUP($B175,'Tabela Principal AmoCac'!$B$2:$I$521,8,0)</f>
        <v>48</v>
      </c>
      <c r="J175" s="23">
        <v>0.15640477555914709</v>
      </c>
      <c r="K175" s="19" t="s">
        <v>371</v>
      </c>
      <c r="L175" s="19" t="s">
        <v>167</v>
      </c>
      <c r="M175" s="21">
        <v>1</v>
      </c>
      <c r="N175" s="20">
        <f>$G175*M175</f>
        <v>245</v>
      </c>
      <c r="O175" s="20">
        <f>$I175*M175</f>
        <v>48</v>
      </c>
      <c r="P175" s="19" t="s">
        <v>100</v>
      </c>
      <c r="Q175" s="21">
        <v>1</v>
      </c>
      <c r="R175" s="20">
        <f>$G175*Q175</f>
        <v>245</v>
      </c>
      <c r="S175" s="20">
        <f>$I175*Q175</f>
        <v>48</v>
      </c>
      <c r="T175" s="19">
        <v>0</v>
      </c>
      <c r="U175" s="18">
        <f>IF(J175&gt;1,0,1)</f>
        <v>1</v>
      </c>
      <c r="V175" s="17">
        <f>I175/G175</f>
        <v>0.19591836734693877</v>
      </c>
    </row>
    <row r="176" spans="1:22">
      <c r="A176" s="18">
        <v>333</v>
      </c>
      <c r="B176" s="82" t="s">
        <v>437</v>
      </c>
      <c r="C176" s="18" t="s">
        <v>436</v>
      </c>
      <c r="D176" s="18"/>
      <c r="E176" s="18"/>
      <c r="F176" s="25">
        <v>1.6468267501293345</v>
      </c>
      <c r="G176" s="24">
        <v>6760</v>
      </c>
      <c r="H176" s="23">
        <v>2.4020361875990264</v>
      </c>
      <c r="I176" s="24">
        <f>VLOOKUP($B176,'Tabela Principal AmoCac'!$B$2:$I$521,8,0)</f>
        <v>1214</v>
      </c>
      <c r="J176" s="23">
        <v>3.9557374485167611</v>
      </c>
      <c r="K176" s="19" t="s">
        <v>371</v>
      </c>
      <c r="L176" s="19" t="s">
        <v>167</v>
      </c>
      <c r="M176" s="21">
        <v>1</v>
      </c>
      <c r="N176" s="20">
        <f>$G176*M176</f>
        <v>6760</v>
      </c>
      <c r="O176" s="20">
        <f>$I176*M176</f>
        <v>1214</v>
      </c>
      <c r="P176" s="19" t="s">
        <v>100</v>
      </c>
      <c r="Q176" s="21">
        <v>1</v>
      </c>
      <c r="R176" s="20">
        <f>$G176*Q176</f>
        <v>6760</v>
      </c>
      <c r="S176" s="20">
        <f>$I176*Q176</f>
        <v>1214</v>
      </c>
      <c r="T176" s="19">
        <v>0</v>
      </c>
      <c r="U176" s="18">
        <f>IF(J176&gt;1,0,1)</f>
        <v>0</v>
      </c>
      <c r="V176" s="17">
        <f>I176/G176</f>
        <v>0.17958579881656805</v>
      </c>
    </row>
    <row r="177" spans="1:22">
      <c r="A177" s="18">
        <v>358</v>
      </c>
      <c r="B177" s="82" t="s">
        <v>384</v>
      </c>
      <c r="C177" s="18" t="s">
        <v>383</v>
      </c>
      <c r="D177" s="18"/>
      <c r="E177" s="18"/>
      <c r="F177" s="25">
        <v>1.1051348235971674</v>
      </c>
      <c r="G177" s="24">
        <v>59163</v>
      </c>
      <c r="H177" s="23">
        <v>21.022435941852248</v>
      </c>
      <c r="I177" s="24">
        <f>VLOOKUP($B177,'Tabela Principal AmoCac'!$B$2:$I$521,8,0)</f>
        <v>7130</v>
      </c>
      <c r="J177" s="23">
        <v>23.232626036181635</v>
      </c>
      <c r="K177" s="19" t="s">
        <v>371</v>
      </c>
      <c r="L177" s="19" t="s">
        <v>167</v>
      </c>
      <c r="M177" s="21">
        <v>1</v>
      </c>
      <c r="N177" s="20">
        <f>$G177*M177</f>
        <v>59163</v>
      </c>
      <c r="O177" s="20">
        <f>$I177*M177</f>
        <v>7130</v>
      </c>
      <c r="P177" s="19" t="s">
        <v>100</v>
      </c>
      <c r="Q177" s="21">
        <v>1</v>
      </c>
      <c r="R177" s="20">
        <f>$G177*Q177</f>
        <v>59163</v>
      </c>
      <c r="S177" s="20">
        <f>$I177*Q177</f>
        <v>7130</v>
      </c>
      <c r="T177" s="19">
        <v>0</v>
      </c>
      <c r="U177" s="18">
        <f>IF(J177&gt;1,0,1)</f>
        <v>0</v>
      </c>
      <c r="V177" s="17">
        <f>I177/G177</f>
        <v>0.1205145107584132</v>
      </c>
    </row>
    <row r="178" spans="1:22">
      <c r="A178" s="18">
        <v>438</v>
      </c>
      <c r="B178" s="82" t="s">
        <v>207</v>
      </c>
      <c r="C178" s="18" t="s">
        <v>206</v>
      </c>
      <c r="D178" s="18"/>
      <c r="E178" s="18"/>
      <c r="F178" s="25">
        <v>0.34613006051508305</v>
      </c>
      <c r="G178" s="24">
        <v>1987</v>
      </c>
      <c r="H178" s="23">
        <v>0.70604229360344162</v>
      </c>
      <c r="I178" s="24">
        <f>VLOOKUP($B178,'Tabela Principal AmoCac'!$B$2:$I$521,8,0)</f>
        <v>75</v>
      </c>
      <c r="J178" s="23">
        <v>0.2443824618111673</v>
      </c>
      <c r="K178" s="19" t="s">
        <v>18</v>
      </c>
      <c r="L178" s="19" t="s">
        <v>167</v>
      </c>
      <c r="M178" s="21">
        <v>1</v>
      </c>
      <c r="N178" s="20">
        <f>$G178*M178</f>
        <v>1987</v>
      </c>
      <c r="O178" s="20">
        <f>$I178*M178</f>
        <v>75</v>
      </c>
      <c r="P178" s="19" t="s">
        <v>100</v>
      </c>
      <c r="Q178" s="21">
        <v>1</v>
      </c>
      <c r="R178" s="20">
        <f>$G178*Q178</f>
        <v>1987</v>
      </c>
      <c r="S178" s="20">
        <f>$I178*Q178</f>
        <v>75</v>
      </c>
      <c r="T178" s="19">
        <v>0</v>
      </c>
      <c r="U178" s="18">
        <f>IF(J178&gt;1,0,1)</f>
        <v>1</v>
      </c>
      <c r="V178" s="17">
        <f>I178/G178</f>
        <v>3.7745344740815298E-2</v>
      </c>
    </row>
    <row r="179" spans="1:22">
      <c r="A179" s="18">
        <v>456</v>
      </c>
      <c r="B179" s="82" t="s">
        <v>169</v>
      </c>
      <c r="C179" s="18" t="s">
        <v>168</v>
      </c>
      <c r="D179" s="18"/>
      <c r="E179" s="18"/>
      <c r="F179" s="25">
        <v>0.21174050807818323</v>
      </c>
      <c r="G179" s="24">
        <v>14465</v>
      </c>
      <c r="H179" s="23">
        <v>5.1398599783461414</v>
      </c>
      <c r="I179" s="24">
        <f>VLOOKUP($B179,'Tabela Principal AmoCac'!$B$2:$I$521,8,0)</f>
        <v>334</v>
      </c>
      <c r="J179" s="23">
        <v>1.0883165632657317</v>
      </c>
      <c r="K179" s="19" t="s">
        <v>18</v>
      </c>
      <c r="L179" s="19" t="s">
        <v>167</v>
      </c>
      <c r="M179" s="21">
        <v>1</v>
      </c>
      <c r="N179" s="20">
        <f>$G179*M179</f>
        <v>14465</v>
      </c>
      <c r="O179" s="20">
        <f>$I179*M179</f>
        <v>334</v>
      </c>
      <c r="P179" s="19" t="s">
        <v>100</v>
      </c>
      <c r="Q179" s="21">
        <v>1</v>
      </c>
      <c r="R179" s="20">
        <f>$G179*Q179</f>
        <v>14465</v>
      </c>
      <c r="S179" s="20">
        <f>$I179*Q179</f>
        <v>334</v>
      </c>
      <c r="T179" s="19">
        <v>0</v>
      </c>
      <c r="U179" s="18">
        <f>IF(J179&gt;1,0,1)</f>
        <v>0</v>
      </c>
      <c r="V179" s="17">
        <f>I179/G179</f>
        <v>2.309021776702385E-2</v>
      </c>
    </row>
    <row r="180" spans="1:22">
      <c r="A180" s="18"/>
      <c r="B180" s="85" t="str">
        <f>CONCATENATE("Total ",L179)</f>
        <v>Total Cons Civil</v>
      </c>
      <c r="C180" s="18"/>
      <c r="D180" s="18"/>
      <c r="E180" s="18"/>
      <c r="F180" s="90">
        <f>(O180/$I$645)/(N180/$G$645)</f>
        <v>1.059602721885833</v>
      </c>
      <c r="G180" s="86">
        <f>SUM(G148:G179)</f>
        <v>263749</v>
      </c>
      <c r="H180" s="89">
        <f>G180/$G$645*1000</f>
        <v>93.718142373233079</v>
      </c>
      <c r="I180" s="86">
        <f>SUM(I148:I179)</f>
        <v>30476</v>
      </c>
      <c r="J180" s="89">
        <f>I180/$I$645*1000</f>
        <v>99.303998748761799</v>
      </c>
      <c r="K180" s="88"/>
      <c r="L180" s="88"/>
      <c r="M180" s="87"/>
      <c r="N180" s="86">
        <f>SUM(N148:N179)</f>
        <v>263749</v>
      </c>
      <c r="O180" s="86">
        <f>SUM(O148:O179)</f>
        <v>30476</v>
      </c>
      <c r="P180" s="19"/>
      <c r="Q180" s="21"/>
      <c r="R180" s="20"/>
      <c r="S180" s="20"/>
      <c r="T180" s="19"/>
      <c r="U180" s="18"/>
      <c r="V180" s="17"/>
    </row>
    <row r="181" spans="1:22">
      <c r="A181" s="18"/>
      <c r="B181" s="82"/>
      <c r="C181" s="18"/>
      <c r="D181" s="18"/>
      <c r="E181" s="18"/>
      <c r="F181" s="25"/>
      <c r="G181" s="24"/>
      <c r="H181" s="23"/>
      <c r="I181" s="24"/>
      <c r="J181" s="23"/>
      <c r="K181" s="19"/>
      <c r="L181" s="19"/>
      <c r="M181" s="21"/>
      <c r="N181" s="20"/>
      <c r="O181" s="20"/>
      <c r="P181" s="19"/>
      <c r="Q181" s="21"/>
      <c r="R181" s="20"/>
      <c r="S181" s="20"/>
      <c r="T181" s="19"/>
      <c r="U181" s="18"/>
      <c r="V181" s="17"/>
    </row>
    <row r="182" spans="1:22">
      <c r="A182" s="18"/>
      <c r="B182" s="91" t="str">
        <f>CONCATENATE("Cadeia ",L183)</f>
        <v>Cadeia S P E</v>
      </c>
      <c r="C182" s="18"/>
      <c r="D182" s="18"/>
      <c r="E182" s="18"/>
      <c r="F182" s="25"/>
      <c r="G182" s="24"/>
      <c r="H182" s="23"/>
      <c r="I182" s="24"/>
      <c r="J182" s="23"/>
      <c r="K182" s="19"/>
      <c r="L182" s="19"/>
      <c r="M182" s="21"/>
      <c r="N182" s="20"/>
      <c r="O182" s="20"/>
      <c r="P182" s="19"/>
      <c r="Q182" s="21"/>
      <c r="R182" s="20"/>
      <c r="S182" s="20"/>
      <c r="T182" s="19"/>
      <c r="U182" s="18"/>
      <c r="V182" s="17"/>
    </row>
    <row r="183" spans="1:22">
      <c r="A183" s="18">
        <v>77</v>
      </c>
      <c r="B183" s="82" t="s">
        <v>924</v>
      </c>
      <c r="C183" s="18" t="s">
        <v>923</v>
      </c>
      <c r="D183" s="18"/>
      <c r="E183" s="18"/>
      <c r="F183" s="25">
        <v>0.1740064339641923</v>
      </c>
      <c r="G183" s="24">
        <v>1581</v>
      </c>
      <c r="H183" s="23">
        <v>0.56177799002870721</v>
      </c>
      <c r="I183" s="24">
        <f>VLOOKUP($B183,'Tabela Principal AmoCac'!$B$2:$I$521,8,0)</f>
        <v>30</v>
      </c>
      <c r="J183" s="23">
        <v>9.7752984724466918E-2</v>
      </c>
      <c r="K183" s="19" t="s">
        <v>580</v>
      </c>
      <c r="L183" s="19" t="s">
        <v>68</v>
      </c>
      <c r="M183" s="21">
        <v>1</v>
      </c>
      <c r="N183" s="20">
        <f>$G183*M183</f>
        <v>1581</v>
      </c>
      <c r="O183" s="20">
        <f>$I183*M183</f>
        <v>30</v>
      </c>
      <c r="P183" s="19" t="s">
        <v>47</v>
      </c>
      <c r="Q183" s="21">
        <v>1</v>
      </c>
      <c r="R183" s="20">
        <f>$G183*Q183</f>
        <v>1581</v>
      </c>
      <c r="S183" s="20">
        <f>$I183*Q183</f>
        <v>30</v>
      </c>
      <c r="T183" s="19">
        <v>0</v>
      </c>
      <c r="U183" s="18">
        <f>IF(J183&gt;1,0,1)</f>
        <v>1</v>
      </c>
      <c r="V183" s="17">
        <f>I183/G183</f>
        <v>1.8975332068311195E-2</v>
      </c>
    </row>
    <row r="184" spans="1:22">
      <c r="A184" s="18">
        <v>205</v>
      </c>
      <c r="B184" s="82" t="s">
        <v>693</v>
      </c>
      <c r="C184" s="18" t="s">
        <v>692</v>
      </c>
      <c r="D184" s="18"/>
      <c r="E184" s="18"/>
      <c r="F184" s="25">
        <v>0.81178280291032534</v>
      </c>
      <c r="G184" s="24">
        <v>305</v>
      </c>
      <c r="H184" s="23">
        <v>0.10837589307954186</v>
      </c>
      <c r="I184" s="24">
        <f>VLOOKUP($B184,'Tabela Principal AmoCac'!$B$2:$I$521,8,0)</f>
        <v>27</v>
      </c>
      <c r="J184" s="23">
        <v>8.7977686252020237E-2</v>
      </c>
      <c r="K184" s="19" t="s">
        <v>163</v>
      </c>
      <c r="L184" s="19" t="s">
        <v>68</v>
      </c>
      <c r="M184" s="21">
        <v>1</v>
      </c>
      <c r="N184" s="20">
        <f>$G184*M184</f>
        <v>305</v>
      </c>
      <c r="O184" s="20">
        <f>$I184*M184</f>
        <v>27</v>
      </c>
      <c r="P184" s="19" t="s">
        <v>47</v>
      </c>
      <c r="Q184" s="21">
        <v>1</v>
      </c>
      <c r="R184" s="20">
        <f>$G184*Q184</f>
        <v>305</v>
      </c>
      <c r="S184" s="20">
        <f>$I184*Q184</f>
        <v>27</v>
      </c>
      <c r="T184" s="19">
        <v>0</v>
      </c>
      <c r="U184" s="18">
        <f>IF(J184&gt;1,0,1)</f>
        <v>1</v>
      </c>
      <c r="V184" s="17">
        <f>I184/G184</f>
        <v>8.8524590163934422E-2</v>
      </c>
    </row>
    <row r="185" spans="1:22">
      <c r="A185" s="18">
        <v>206</v>
      </c>
      <c r="B185" s="82" t="s">
        <v>691</v>
      </c>
      <c r="C185" s="18" t="s">
        <v>690</v>
      </c>
      <c r="D185" s="18"/>
      <c r="E185" s="18"/>
      <c r="F185" s="25">
        <v>0.2303503833351335</v>
      </c>
      <c r="G185" s="24">
        <v>1672</v>
      </c>
      <c r="H185" s="23">
        <v>0.59411309255407874</v>
      </c>
      <c r="I185" s="24">
        <f>VLOOKUP($B185,'Tabela Principal AmoCac'!$B$2:$I$521,8,0)</f>
        <v>42</v>
      </c>
      <c r="J185" s="23">
        <v>0.13685417861425367</v>
      </c>
      <c r="K185" s="19" t="s">
        <v>163</v>
      </c>
      <c r="L185" s="19" t="s">
        <v>68</v>
      </c>
      <c r="M185" s="21">
        <v>1</v>
      </c>
      <c r="N185" s="20">
        <f>$G185*M185</f>
        <v>1672</v>
      </c>
      <c r="O185" s="20">
        <f>$I185*M185</f>
        <v>42</v>
      </c>
      <c r="P185" s="19" t="s">
        <v>47</v>
      </c>
      <c r="Q185" s="21">
        <v>1</v>
      </c>
      <c r="R185" s="20">
        <f>$G185*Q185</f>
        <v>1672</v>
      </c>
      <c r="S185" s="20">
        <f>$I185*Q185</f>
        <v>42</v>
      </c>
      <c r="T185" s="19">
        <v>0</v>
      </c>
      <c r="U185" s="18">
        <f>IF(J185&gt;1,0,1)</f>
        <v>1</v>
      </c>
      <c r="V185" s="17">
        <f>I185/G185</f>
        <v>2.5119617224880382E-2</v>
      </c>
    </row>
    <row r="186" spans="1:22">
      <c r="A186" s="18">
        <v>208</v>
      </c>
      <c r="B186" s="82" t="s">
        <v>687</v>
      </c>
      <c r="C186" s="18" t="s">
        <v>686</v>
      </c>
      <c r="D186" s="18"/>
      <c r="E186" s="18"/>
      <c r="F186" s="25">
        <v>0.12736304263767964</v>
      </c>
      <c r="G186" s="24">
        <v>72</v>
      </c>
      <c r="H186" s="23">
        <v>2.558381738271152E-2</v>
      </c>
      <c r="I186" s="24">
        <f>VLOOKUP($B186,'Tabela Principal AmoCac'!$B$2:$I$521,8,0)</f>
        <v>1</v>
      </c>
      <c r="J186" s="23">
        <v>3.2584328241488975E-3</v>
      </c>
      <c r="K186" s="19" t="s">
        <v>163</v>
      </c>
      <c r="L186" s="19" t="s">
        <v>68</v>
      </c>
      <c r="M186" s="21">
        <v>1</v>
      </c>
      <c r="N186" s="20">
        <f>$G186*M186</f>
        <v>72</v>
      </c>
      <c r="O186" s="20">
        <f>$I186*M186</f>
        <v>1</v>
      </c>
      <c r="P186" s="19" t="s">
        <v>47</v>
      </c>
      <c r="Q186" s="21">
        <v>1</v>
      </c>
      <c r="R186" s="20">
        <f>$G186*Q186</f>
        <v>72</v>
      </c>
      <c r="S186" s="20">
        <f>$I186*Q186</f>
        <v>1</v>
      </c>
      <c r="T186" s="19">
        <v>0</v>
      </c>
      <c r="U186" s="18">
        <f>IF(J186&gt;1,0,1)</f>
        <v>1</v>
      </c>
      <c r="V186" s="17">
        <f>I186/G186</f>
        <v>1.3888888888888888E-2</v>
      </c>
    </row>
    <row r="187" spans="1:22">
      <c r="A187" s="18">
        <v>210</v>
      </c>
      <c r="B187" s="82" t="s">
        <v>683</v>
      </c>
      <c r="C187" s="18" t="s">
        <v>682</v>
      </c>
      <c r="D187" s="18"/>
      <c r="E187" s="18"/>
      <c r="F187" s="25">
        <v>0.32038529359167861</v>
      </c>
      <c r="G187" s="24">
        <v>1288</v>
      </c>
      <c r="H187" s="23">
        <v>0.45766606651295055</v>
      </c>
      <c r="I187" s="24">
        <f>VLOOKUP($B187,'Tabela Principal AmoCac'!$B$2:$I$521,8,0)</f>
        <v>45</v>
      </c>
      <c r="J187" s="23">
        <v>0.14662947708670038</v>
      </c>
      <c r="K187" s="19" t="s">
        <v>163</v>
      </c>
      <c r="L187" s="19" t="s">
        <v>68</v>
      </c>
      <c r="M187" s="21">
        <v>1</v>
      </c>
      <c r="N187" s="20">
        <f>$G187*M187</f>
        <v>1288</v>
      </c>
      <c r="O187" s="20">
        <f>$I187*M187</f>
        <v>45</v>
      </c>
      <c r="P187" s="19" t="s">
        <v>47</v>
      </c>
      <c r="Q187" s="21">
        <v>1</v>
      </c>
      <c r="R187" s="20">
        <f>$G187*Q187</f>
        <v>1288</v>
      </c>
      <c r="S187" s="20">
        <f>$I187*Q187</f>
        <v>45</v>
      </c>
      <c r="T187" s="19">
        <v>0</v>
      </c>
      <c r="U187" s="18">
        <f>IF(J187&gt;1,0,1)</f>
        <v>1</v>
      </c>
      <c r="V187" s="17">
        <f>I187/G187</f>
        <v>3.4937888198757761E-2</v>
      </c>
    </row>
    <row r="188" spans="1:22">
      <c r="A188" s="18">
        <v>307</v>
      </c>
      <c r="B188" s="82" t="s">
        <v>493</v>
      </c>
      <c r="C188" s="18" t="s">
        <v>492</v>
      </c>
      <c r="D188" s="18"/>
      <c r="E188" s="18"/>
      <c r="F188" s="25">
        <v>2.4131944920823516</v>
      </c>
      <c r="G188" s="24">
        <v>228</v>
      </c>
      <c r="H188" s="23">
        <v>8.1015421711919819E-2</v>
      </c>
      <c r="I188" s="24">
        <f>VLOOKUP($B188,'Tabela Principal AmoCac'!$B$2:$I$521,8,0)</f>
        <v>60</v>
      </c>
      <c r="J188" s="23">
        <v>0.19550596944893384</v>
      </c>
      <c r="K188" s="19" t="s">
        <v>371</v>
      </c>
      <c r="L188" s="19" t="s">
        <v>68</v>
      </c>
      <c r="M188" s="21">
        <v>1</v>
      </c>
      <c r="N188" s="20">
        <f>$G188*M188</f>
        <v>228</v>
      </c>
      <c r="O188" s="20">
        <f>$I188*M188</f>
        <v>60</v>
      </c>
      <c r="P188" s="19" t="s">
        <v>47</v>
      </c>
      <c r="Q188" s="21">
        <v>1</v>
      </c>
      <c r="R188" s="20">
        <f>$G188*Q188</f>
        <v>228</v>
      </c>
      <c r="S188" s="20">
        <f>$I188*Q188</f>
        <v>60</v>
      </c>
      <c r="T188" s="19">
        <v>0</v>
      </c>
      <c r="U188" s="18">
        <f>IF(J188&gt;1,0,1)</f>
        <v>1</v>
      </c>
      <c r="V188" s="17">
        <f>I188/G188</f>
        <v>0.26315789473684209</v>
      </c>
    </row>
    <row r="189" spans="1:22">
      <c r="A189" s="18">
        <v>329</v>
      </c>
      <c r="B189" s="82" t="s">
        <v>445</v>
      </c>
      <c r="C189" s="18" t="s">
        <v>444</v>
      </c>
      <c r="D189" s="18"/>
      <c r="E189" s="18"/>
      <c r="F189" s="25">
        <v>0.33479581644383827</v>
      </c>
      <c r="G189" s="24">
        <v>1123</v>
      </c>
      <c r="H189" s="23">
        <v>0.39903648501090333</v>
      </c>
      <c r="I189" s="24">
        <f>VLOOKUP($B189,'Tabela Principal AmoCac'!$B$2:$I$521,8,0)</f>
        <v>41</v>
      </c>
      <c r="J189" s="23">
        <v>0.1335957457901048</v>
      </c>
      <c r="K189" s="19" t="s">
        <v>371</v>
      </c>
      <c r="L189" s="19" t="s">
        <v>68</v>
      </c>
      <c r="M189" s="21">
        <v>1</v>
      </c>
      <c r="N189" s="20">
        <f>$G189*M189</f>
        <v>1123</v>
      </c>
      <c r="O189" s="20">
        <f>$I189*M189</f>
        <v>41</v>
      </c>
      <c r="P189" s="19" t="s">
        <v>47</v>
      </c>
      <c r="Q189" s="21">
        <v>1</v>
      </c>
      <c r="R189" s="20">
        <f>$G189*Q189</f>
        <v>1123</v>
      </c>
      <c r="S189" s="20">
        <f>$I189*Q189</f>
        <v>41</v>
      </c>
      <c r="T189" s="19">
        <v>0</v>
      </c>
      <c r="U189" s="18">
        <f>IF(J189&gt;1,0,1)</f>
        <v>1</v>
      </c>
      <c r="V189" s="17">
        <f>I189/G189</f>
        <v>3.6509349955476403E-2</v>
      </c>
    </row>
    <row r="190" spans="1:22">
      <c r="A190" s="18">
        <v>338</v>
      </c>
      <c r="B190" s="82" t="s">
        <v>427</v>
      </c>
      <c r="C190" s="18" t="s">
        <v>426</v>
      </c>
      <c r="D190" s="18"/>
      <c r="E190" s="18"/>
      <c r="F190" s="25">
        <v>0.86771208403477229</v>
      </c>
      <c r="G190" s="24">
        <v>465</v>
      </c>
      <c r="H190" s="23">
        <v>0.16522882059667859</v>
      </c>
      <c r="I190" s="24">
        <f>VLOOKUP($B190,'Tabela Principal AmoCac'!$B$2:$I$521,8,0)</f>
        <v>44</v>
      </c>
      <c r="J190" s="23">
        <v>0.14337104426255148</v>
      </c>
      <c r="K190" s="19" t="s">
        <v>371</v>
      </c>
      <c r="L190" s="19" t="s">
        <v>68</v>
      </c>
      <c r="M190" s="21">
        <v>1</v>
      </c>
      <c r="N190" s="20">
        <f>$G190*M190</f>
        <v>465</v>
      </c>
      <c r="O190" s="20">
        <f>$I190*M190</f>
        <v>44</v>
      </c>
      <c r="P190" s="19" t="s">
        <v>47</v>
      </c>
      <c r="Q190" s="21">
        <v>1</v>
      </c>
      <c r="R190" s="20">
        <f>$G190*Q190</f>
        <v>465</v>
      </c>
      <c r="S190" s="20">
        <f>$I190*Q190</f>
        <v>44</v>
      </c>
      <c r="T190" s="19">
        <v>0</v>
      </c>
      <c r="U190" s="18">
        <f>IF(J190&gt;1,0,1)</f>
        <v>1</v>
      </c>
      <c r="V190" s="17">
        <f>I190/G190</f>
        <v>9.4623655913978491E-2</v>
      </c>
    </row>
    <row r="191" spans="1:22">
      <c r="A191" s="18">
        <v>340</v>
      </c>
      <c r="B191" s="82" t="s">
        <v>423</v>
      </c>
      <c r="C191" s="18" t="s">
        <v>422</v>
      </c>
      <c r="D191" s="18"/>
      <c r="E191" s="18"/>
      <c r="F191" s="25">
        <v>0.43232395349523134</v>
      </c>
      <c r="G191" s="24">
        <v>4518</v>
      </c>
      <c r="H191" s="23">
        <v>1.6053845407651479</v>
      </c>
      <c r="I191" s="24">
        <f>VLOOKUP($B191,'Tabela Principal AmoCac'!$B$2:$I$521,8,0)</f>
        <v>213</v>
      </c>
      <c r="J191" s="23">
        <v>0.69404619154371516</v>
      </c>
      <c r="K191" s="19" t="s">
        <v>371</v>
      </c>
      <c r="L191" s="19" t="s">
        <v>68</v>
      </c>
      <c r="M191" s="21">
        <v>1</v>
      </c>
      <c r="N191" s="20">
        <f>$G191*M191</f>
        <v>4518</v>
      </c>
      <c r="O191" s="20">
        <f>$I191*M191</f>
        <v>213</v>
      </c>
      <c r="P191" s="19" t="s">
        <v>47</v>
      </c>
      <c r="Q191" s="21">
        <v>1</v>
      </c>
      <c r="R191" s="20">
        <f>$G191*Q191</f>
        <v>4518</v>
      </c>
      <c r="S191" s="20">
        <f>$I191*Q191</f>
        <v>213</v>
      </c>
      <c r="T191" s="19">
        <v>0</v>
      </c>
      <c r="U191" s="18">
        <f>IF(J191&gt;1,0,1)</f>
        <v>1</v>
      </c>
      <c r="V191" s="17">
        <f>I191/G191</f>
        <v>4.7144754316069057E-2</v>
      </c>
    </row>
    <row r="192" spans="1:22">
      <c r="A192" s="18">
        <v>359</v>
      </c>
      <c r="B192" s="82" t="s">
        <v>382</v>
      </c>
      <c r="C192" s="18" t="s">
        <v>381</v>
      </c>
      <c r="D192" s="18"/>
      <c r="E192" s="18"/>
      <c r="F192" s="25">
        <v>0.86030741380165821</v>
      </c>
      <c r="G192" s="24">
        <v>14166</v>
      </c>
      <c r="H192" s="23">
        <v>5.0336160700484918</v>
      </c>
      <c r="I192" s="24">
        <f>VLOOKUP($B192,'Tabela Principal AmoCac'!$B$2:$I$521,8,0)</f>
        <v>1329</v>
      </c>
      <c r="J192" s="23">
        <v>4.3304572232938847</v>
      </c>
      <c r="K192" s="19" t="s">
        <v>371</v>
      </c>
      <c r="L192" s="19" t="s">
        <v>68</v>
      </c>
      <c r="M192" s="21">
        <v>1</v>
      </c>
      <c r="N192" s="20">
        <f>$G192*M192</f>
        <v>14166</v>
      </c>
      <c r="O192" s="20">
        <f>$I192*M192</f>
        <v>1329</v>
      </c>
      <c r="P192" s="19" t="s">
        <v>47</v>
      </c>
      <c r="Q192" s="21">
        <v>1</v>
      </c>
      <c r="R192" s="20">
        <f>$G192*Q192</f>
        <v>14166</v>
      </c>
      <c r="S192" s="20">
        <f>$I192*Q192</f>
        <v>1329</v>
      </c>
      <c r="T192" s="19">
        <v>0</v>
      </c>
      <c r="U192" s="18">
        <f>IF(J192&gt;1,0,1)</f>
        <v>0</v>
      </c>
      <c r="V192" s="17">
        <f>I192/G192</f>
        <v>9.3816179584921638E-2</v>
      </c>
    </row>
    <row r="193" spans="1:22">
      <c r="A193" s="18">
        <v>439</v>
      </c>
      <c r="B193" s="82" t="s">
        <v>205</v>
      </c>
      <c r="C193" s="18" t="s">
        <v>204</v>
      </c>
      <c r="D193" s="18"/>
      <c r="E193" s="18"/>
      <c r="F193" s="25">
        <v>0.22096720650392615</v>
      </c>
      <c r="G193" s="24">
        <v>498</v>
      </c>
      <c r="H193" s="23">
        <v>0.17695473689708802</v>
      </c>
      <c r="I193" s="24">
        <f>VLOOKUP($B193,'Tabela Principal AmoCac'!$B$2:$I$521,8,0)</f>
        <v>12</v>
      </c>
      <c r="J193" s="23">
        <v>3.9101193889786771E-2</v>
      </c>
      <c r="K193" s="19" t="s">
        <v>18</v>
      </c>
      <c r="L193" s="19" t="s">
        <v>68</v>
      </c>
      <c r="M193" s="21">
        <v>1</v>
      </c>
      <c r="N193" s="20">
        <f>$G193*M193</f>
        <v>498</v>
      </c>
      <c r="O193" s="20">
        <f>$I193*M193</f>
        <v>12</v>
      </c>
      <c r="P193" s="19" t="s">
        <v>47</v>
      </c>
      <c r="Q193" s="21">
        <v>1</v>
      </c>
      <c r="R193" s="20">
        <f>$G193*Q193</f>
        <v>498</v>
      </c>
      <c r="S193" s="20">
        <f>$I193*Q193</f>
        <v>12</v>
      </c>
      <c r="T193" s="19">
        <v>0</v>
      </c>
      <c r="U193" s="18">
        <f>IF(J193&gt;1,0,1)</f>
        <v>1</v>
      </c>
      <c r="V193" s="17">
        <f>I193/G193</f>
        <v>2.4096385542168676E-2</v>
      </c>
    </row>
    <row r="194" spans="1:22">
      <c r="A194" s="18">
        <v>440</v>
      </c>
      <c r="B194" s="82" t="s">
        <v>203</v>
      </c>
      <c r="C194" s="18" t="s">
        <v>202</v>
      </c>
      <c r="D194" s="18"/>
      <c r="E194" s="18"/>
      <c r="F194" s="25">
        <v>0.53378421451732005</v>
      </c>
      <c r="G194" s="24">
        <v>2010</v>
      </c>
      <c r="H194" s="23">
        <v>0.71421490193403003</v>
      </c>
      <c r="I194" s="24">
        <f>VLOOKUP($B194,'Tabela Principal AmoCac'!$B$2:$I$521,8,0)</f>
        <v>117</v>
      </c>
      <c r="J194" s="23">
        <v>0.38123664042542099</v>
      </c>
      <c r="K194" s="19" t="s">
        <v>18</v>
      </c>
      <c r="L194" s="19" t="s">
        <v>68</v>
      </c>
      <c r="M194" s="21">
        <v>1</v>
      </c>
      <c r="N194" s="20">
        <f>$G194*M194</f>
        <v>2010</v>
      </c>
      <c r="O194" s="20">
        <f>$I194*M194</f>
        <v>117</v>
      </c>
      <c r="P194" s="19" t="s">
        <v>47</v>
      </c>
      <c r="Q194" s="21">
        <v>1</v>
      </c>
      <c r="R194" s="20">
        <f>$G194*Q194</f>
        <v>2010</v>
      </c>
      <c r="S194" s="20">
        <f>$I194*Q194</f>
        <v>117</v>
      </c>
      <c r="T194" s="19">
        <v>0</v>
      </c>
      <c r="U194" s="18">
        <f>IF(J194&gt;1,0,1)</f>
        <v>1</v>
      </c>
      <c r="V194" s="17">
        <f>I194/G194</f>
        <v>5.8208955223880594E-2</v>
      </c>
    </row>
    <row r="195" spans="1:22">
      <c r="A195" s="18">
        <v>442</v>
      </c>
      <c r="B195" s="82" t="s">
        <v>199</v>
      </c>
      <c r="C195" s="18" t="s">
        <v>198</v>
      </c>
      <c r="D195" s="18"/>
      <c r="E195" s="18"/>
      <c r="F195" s="25">
        <v>0.32750496678260482</v>
      </c>
      <c r="G195" s="24">
        <v>1092</v>
      </c>
      <c r="H195" s="23">
        <v>0.38802123030445806</v>
      </c>
      <c r="I195" s="24">
        <f>VLOOKUP($B195,'Tabela Principal AmoCac'!$B$2:$I$521,8,0)</f>
        <v>39</v>
      </c>
      <c r="J195" s="23">
        <v>0.12707888014180699</v>
      </c>
      <c r="K195" s="19" t="s">
        <v>18</v>
      </c>
      <c r="L195" s="19" t="s">
        <v>68</v>
      </c>
      <c r="M195" s="21">
        <v>1</v>
      </c>
      <c r="N195" s="20">
        <f>$G195*M195</f>
        <v>1092</v>
      </c>
      <c r="O195" s="20">
        <f>$I195*M195</f>
        <v>39</v>
      </c>
      <c r="P195" s="19" t="s">
        <v>47</v>
      </c>
      <c r="Q195" s="21">
        <v>1</v>
      </c>
      <c r="R195" s="20">
        <f>$G195*Q195</f>
        <v>1092</v>
      </c>
      <c r="S195" s="20">
        <f>$I195*Q195</f>
        <v>39</v>
      </c>
      <c r="T195" s="19">
        <v>0</v>
      </c>
      <c r="U195" s="18">
        <f>IF(J195&gt;1,0,1)</f>
        <v>1</v>
      </c>
      <c r="V195" s="17">
        <f>I195/G195</f>
        <v>3.5714285714285712E-2</v>
      </c>
    </row>
    <row r="196" spans="1:22">
      <c r="A196" s="18">
        <v>443</v>
      </c>
      <c r="B196" s="82" t="s">
        <v>197</v>
      </c>
      <c r="C196" s="18" t="s">
        <v>196</v>
      </c>
      <c r="D196" s="18"/>
      <c r="E196" s="18"/>
      <c r="F196" s="25">
        <v>0.8348973576680242</v>
      </c>
      <c r="G196" s="24">
        <v>3339</v>
      </c>
      <c r="H196" s="23">
        <v>1.1864495311232468</v>
      </c>
      <c r="I196" s="24">
        <f>VLOOKUP($B196,'Tabela Principal AmoCac'!$B$2:$I$521,8,0)</f>
        <v>304</v>
      </c>
      <c r="J196" s="23">
        <v>0.99056357854126487</v>
      </c>
      <c r="K196" s="19" t="s">
        <v>18</v>
      </c>
      <c r="L196" s="19" t="s">
        <v>68</v>
      </c>
      <c r="M196" s="21">
        <v>1</v>
      </c>
      <c r="N196" s="20">
        <f>$G196*M196</f>
        <v>3339</v>
      </c>
      <c r="O196" s="20">
        <f>$I196*M196</f>
        <v>304</v>
      </c>
      <c r="P196" s="19" t="s">
        <v>47</v>
      </c>
      <c r="Q196" s="21">
        <v>1</v>
      </c>
      <c r="R196" s="20">
        <f>$G196*Q196</f>
        <v>3339</v>
      </c>
      <c r="S196" s="20">
        <f>$I196*Q196</f>
        <v>304</v>
      </c>
      <c r="T196" s="19">
        <v>0</v>
      </c>
      <c r="U196" s="18">
        <f>IF(J196&gt;1,0,1)</f>
        <v>1</v>
      </c>
      <c r="V196" s="17">
        <f>I196/G196</f>
        <v>9.1045223120694824E-2</v>
      </c>
    </row>
    <row r="197" spans="1:22">
      <c r="A197" s="18">
        <v>446</v>
      </c>
      <c r="B197" s="82" t="s">
        <v>190</v>
      </c>
      <c r="C197" s="18" t="s">
        <v>189</v>
      </c>
      <c r="D197" s="18"/>
      <c r="E197" s="18"/>
      <c r="F197" s="25">
        <v>0.74705817270166475</v>
      </c>
      <c r="G197" s="24">
        <v>491</v>
      </c>
      <c r="H197" s="23">
        <v>0.1744674213182133</v>
      </c>
      <c r="I197" s="24">
        <f>VLOOKUP($B197,'Tabela Principal AmoCac'!$B$2:$I$521,8,0)</f>
        <v>40</v>
      </c>
      <c r="J197" s="23">
        <v>0.13033731296595588</v>
      </c>
      <c r="K197" s="19" t="s">
        <v>172</v>
      </c>
      <c r="L197" s="19" t="s">
        <v>68</v>
      </c>
      <c r="M197" s="21">
        <v>1</v>
      </c>
      <c r="N197" s="20">
        <f>$G197*M197</f>
        <v>491</v>
      </c>
      <c r="O197" s="20">
        <f>$I197*M197</f>
        <v>40</v>
      </c>
      <c r="P197" s="19" t="s">
        <v>47</v>
      </c>
      <c r="Q197" s="21">
        <v>1</v>
      </c>
      <c r="R197" s="20">
        <f>$G197*Q197</f>
        <v>491</v>
      </c>
      <c r="S197" s="20">
        <f>$I197*Q197</f>
        <v>40</v>
      </c>
      <c r="T197" s="19">
        <v>0</v>
      </c>
      <c r="U197" s="18">
        <f>IF(J197&gt;1,0,1)</f>
        <v>1</v>
      </c>
      <c r="V197" s="17">
        <f>I197/G197</f>
        <v>8.1466395112016296E-2</v>
      </c>
    </row>
    <row r="198" spans="1:22">
      <c r="A198" s="18">
        <v>447</v>
      </c>
      <c r="B198" s="82" t="s">
        <v>188</v>
      </c>
      <c r="C198" s="18" t="s">
        <v>187</v>
      </c>
      <c r="D198" s="18"/>
      <c r="E198" s="18"/>
      <c r="F198" s="25">
        <v>1.1273634238873473</v>
      </c>
      <c r="G198" s="24">
        <v>2668</v>
      </c>
      <c r="H198" s="23">
        <v>0.94802256634825477</v>
      </c>
      <c r="I198" s="24">
        <f>VLOOKUP($B198,'Tabela Principal AmoCac'!$B$2:$I$521,8,0)</f>
        <v>328</v>
      </c>
      <c r="J198" s="23">
        <v>1.0687659663208384</v>
      </c>
      <c r="K198" s="19" t="s">
        <v>163</v>
      </c>
      <c r="L198" s="19" t="s">
        <v>68</v>
      </c>
      <c r="M198" s="21">
        <v>1</v>
      </c>
      <c r="N198" s="20">
        <f>$G198*M198</f>
        <v>2668</v>
      </c>
      <c r="O198" s="20">
        <f>$I198*M198</f>
        <v>328</v>
      </c>
      <c r="P198" s="19" t="s">
        <v>47</v>
      </c>
      <c r="Q198" s="21">
        <v>1</v>
      </c>
      <c r="R198" s="20">
        <f>$G198*Q198</f>
        <v>2668</v>
      </c>
      <c r="S198" s="20">
        <f>$I198*Q198</f>
        <v>328</v>
      </c>
      <c r="T198" s="19">
        <v>0</v>
      </c>
      <c r="U198" s="18">
        <f>IF(J198&gt;1,0,1)</f>
        <v>0</v>
      </c>
      <c r="V198" s="17">
        <f>I198/G198</f>
        <v>0.12293853073463268</v>
      </c>
    </row>
    <row r="199" spans="1:22">
      <c r="A199" s="18">
        <v>448</v>
      </c>
      <c r="B199" s="82" t="s">
        <v>186</v>
      </c>
      <c r="C199" s="18" t="s">
        <v>185</v>
      </c>
      <c r="D199" s="18"/>
      <c r="E199" s="18"/>
      <c r="F199" s="25">
        <v>0.42406267877098319</v>
      </c>
      <c r="G199" s="24">
        <v>5298</v>
      </c>
      <c r="H199" s="23">
        <v>1.8825425624111896</v>
      </c>
      <c r="I199" s="24">
        <f>VLOOKUP($B199,'Tabela Principal AmoCac'!$B$2:$I$521,8,0)</f>
        <v>245</v>
      </c>
      <c r="J199" s="23">
        <v>0.79831604191647987</v>
      </c>
      <c r="K199" s="19" t="s">
        <v>18</v>
      </c>
      <c r="L199" s="19" t="s">
        <v>68</v>
      </c>
      <c r="M199" s="21">
        <v>1</v>
      </c>
      <c r="N199" s="20">
        <f>$G199*M199</f>
        <v>5298</v>
      </c>
      <c r="O199" s="20">
        <f>$I199*M199</f>
        <v>245</v>
      </c>
      <c r="P199" s="19" t="s">
        <v>47</v>
      </c>
      <c r="Q199" s="21">
        <v>1</v>
      </c>
      <c r="R199" s="20">
        <f>$G199*Q199</f>
        <v>5298</v>
      </c>
      <c r="S199" s="20">
        <f>$I199*Q199</f>
        <v>245</v>
      </c>
      <c r="T199" s="19">
        <v>0</v>
      </c>
      <c r="U199" s="18">
        <f>IF(J199&gt;1,0,1)</f>
        <v>1</v>
      </c>
      <c r="V199" s="17">
        <f>I199/G199</f>
        <v>4.6243865609664023E-2</v>
      </c>
    </row>
    <row r="200" spans="1:22">
      <c r="A200" s="18">
        <v>452</v>
      </c>
      <c r="B200" s="82" t="s">
        <v>178</v>
      </c>
      <c r="C200" s="18" t="s">
        <v>177</v>
      </c>
      <c r="D200" s="18"/>
      <c r="E200" s="18"/>
      <c r="F200" s="25">
        <v>1.1369061878202134</v>
      </c>
      <c r="G200" s="24">
        <v>15551</v>
      </c>
      <c r="H200" s="23">
        <v>5.5257492238687069</v>
      </c>
      <c r="I200" s="24">
        <f>VLOOKUP($B200,'Tabela Principal AmoCac'!$B$2:$I$521,8,0)</f>
        <v>1928</v>
      </c>
      <c r="J200" s="23">
        <v>6.2822584849590744</v>
      </c>
      <c r="K200" s="19" t="s">
        <v>18</v>
      </c>
      <c r="L200" s="19" t="s">
        <v>68</v>
      </c>
      <c r="M200" s="21">
        <v>1</v>
      </c>
      <c r="N200" s="20">
        <f>$G200*M200</f>
        <v>15551</v>
      </c>
      <c r="O200" s="20">
        <f>$I200*M200</f>
        <v>1928</v>
      </c>
      <c r="P200" s="19" t="s">
        <v>47</v>
      </c>
      <c r="Q200" s="21">
        <v>1</v>
      </c>
      <c r="R200" s="20">
        <f>$G200*Q200</f>
        <v>15551</v>
      </c>
      <c r="S200" s="20">
        <f>$I200*Q200</f>
        <v>1928</v>
      </c>
      <c r="T200" s="19">
        <v>0</v>
      </c>
      <c r="U200" s="18">
        <f>IF(J200&gt;1,0,1)</f>
        <v>0</v>
      </c>
      <c r="V200" s="17">
        <f>I200/G200</f>
        <v>0.12397916532698862</v>
      </c>
    </row>
    <row r="201" spans="1:22">
      <c r="A201" s="18">
        <v>453</v>
      </c>
      <c r="B201" s="82" t="s">
        <v>176</v>
      </c>
      <c r="C201" s="18" t="s">
        <v>175</v>
      </c>
      <c r="D201" s="18"/>
      <c r="E201" s="18"/>
      <c r="F201" s="25">
        <v>0.37582537171774327</v>
      </c>
      <c r="G201" s="24">
        <v>122</v>
      </c>
      <c r="H201" s="23">
        <v>4.3350357231816745E-2</v>
      </c>
      <c r="I201" s="24">
        <f>VLOOKUP($B201,'Tabela Principal AmoCac'!$B$2:$I$521,8,0)</f>
        <v>5</v>
      </c>
      <c r="J201" s="23">
        <v>1.6292164120744485E-2</v>
      </c>
      <c r="K201" s="19" t="s">
        <v>18</v>
      </c>
      <c r="L201" s="19" t="s">
        <v>68</v>
      </c>
      <c r="M201" s="21">
        <v>1</v>
      </c>
      <c r="N201" s="20">
        <f>$G201*M201</f>
        <v>122</v>
      </c>
      <c r="O201" s="20">
        <f>$I201*M201</f>
        <v>5</v>
      </c>
      <c r="P201" s="19" t="s">
        <v>47</v>
      </c>
      <c r="Q201" s="21">
        <v>1</v>
      </c>
      <c r="R201" s="20">
        <f>$G201*Q201</f>
        <v>122</v>
      </c>
      <c r="S201" s="20">
        <f>$I201*Q201</f>
        <v>5</v>
      </c>
      <c r="T201" s="19">
        <v>0</v>
      </c>
      <c r="U201" s="18">
        <f>IF(J201&gt;1,0,1)</f>
        <v>1</v>
      </c>
      <c r="V201" s="17">
        <f>I201/G201</f>
        <v>4.0983606557377046E-2</v>
      </c>
    </row>
    <row r="202" spans="1:22">
      <c r="A202" s="18">
        <v>455</v>
      </c>
      <c r="B202" s="82" t="s">
        <v>171</v>
      </c>
      <c r="C202" s="18" t="s">
        <v>170</v>
      </c>
      <c r="D202" s="18"/>
      <c r="E202" s="18"/>
      <c r="F202" s="25">
        <v>0.19734084078217454</v>
      </c>
      <c r="G202" s="24">
        <v>6645</v>
      </c>
      <c r="H202" s="23">
        <v>2.3611731459460841</v>
      </c>
      <c r="I202" s="24">
        <f>VLOOKUP($B202,'Tabela Principal AmoCac'!$B$2:$I$521,8,0)</f>
        <v>143</v>
      </c>
      <c r="J202" s="23">
        <v>0.46595589385329234</v>
      </c>
      <c r="K202" s="19" t="s">
        <v>18</v>
      </c>
      <c r="L202" s="19" t="s">
        <v>68</v>
      </c>
      <c r="M202" s="21">
        <v>1</v>
      </c>
      <c r="N202" s="20">
        <f>$G202*M202</f>
        <v>6645</v>
      </c>
      <c r="O202" s="20">
        <f>$I202*M202</f>
        <v>143</v>
      </c>
      <c r="P202" s="19" t="s">
        <v>47</v>
      </c>
      <c r="Q202" s="21">
        <v>1</v>
      </c>
      <c r="R202" s="20">
        <f>$G202*Q202</f>
        <v>6645</v>
      </c>
      <c r="S202" s="20">
        <f>$I202*Q202</f>
        <v>143</v>
      </c>
      <c r="T202" s="19">
        <v>0</v>
      </c>
      <c r="U202" s="18">
        <f>IF(J202&gt;1,0,1)</f>
        <v>1</v>
      </c>
      <c r="V202" s="17">
        <f>I202/G202</f>
        <v>2.1519939804364185E-2</v>
      </c>
    </row>
    <row r="203" spans="1:22">
      <c r="A203" s="18">
        <v>458</v>
      </c>
      <c r="B203" s="82" t="s">
        <v>161</v>
      </c>
      <c r="C203" s="18" t="s">
        <v>160</v>
      </c>
      <c r="D203" s="18"/>
      <c r="E203" s="18"/>
      <c r="F203" s="25">
        <v>2.3670645063429356</v>
      </c>
      <c r="G203" s="24">
        <v>4614</v>
      </c>
      <c r="H203" s="23">
        <v>1.6394962972754301</v>
      </c>
      <c r="I203" s="24">
        <f>VLOOKUP($B203,'Tabela Principal AmoCac'!$B$2:$I$521,8,0)</f>
        <v>1191</v>
      </c>
      <c r="J203" s="23">
        <v>3.8807934935613368</v>
      </c>
      <c r="K203" s="19" t="s">
        <v>18</v>
      </c>
      <c r="L203" s="19" t="s">
        <v>68</v>
      </c>
      <c r="M203" s="21">
        <v>1</v>
      </c>
      <c r="N203" s="20">
        <f>$G203*M203</f>
        <v>4614</v>
      </c>
      <c r="O203" s="20">
        <f>$I203*M203</f>
        <v>1191</v>
      </c>
      <c r="P203" s="19" t="s">
        <v>47</v>
      </c>
      <c r="Q203" s="21">
        <v>1</v>
      </c>
      <c r="R203" s="20">
        <f>$G203*Q203</f>
        <v>4614</v>
      </c>
      <c r="S203" s="20">
        <f>$I203*Q203</f>
        <v>1191</v>
      </c>
      <c r="T203" s="19">
        <v>0</v>
      </c>
      <c r="U203" s="18">
        <f>IF(J203&gt;1,0,1)</f>
        <v>0</v>
      </c>
      <c r="V203" s="17">
        <f>I203/G203</f>
        <v>0.25812743823146944</v>
      </c>
    </row>
    <row r="204" spans="1:22">
      <c r="A204" s="18">
        <v>459</v>
      </c>
      <c r="B204" s="82" t="s">
        <v>159</v>
      </c>
      <c r="C204" s="18" t="s">
        <v>158</v>
      </c>
      <c r="D204" s="18"/>
      <c r="E204" s="18"/>
      <c r="F204" s="25">
        <v>0.67458793877953616</v>
      </c>
      <c r="G204" s="24">
        <v>21111</v>
      </c>
      <c r="H204" s="23">
        <v>7.5013884550892076</v>
      </c>
      <c r="I204" s="24">
        <f>VLOOKUP($B204,'Tabela Principal AmoCac'!$B$2:$I$521,8,0)</f>
        <v>1553</v>
      </c>
      <c r="J204" s="23">
        <v>5.0603461759032378</v>
      </c>
      <c r="K204" s="19" t="s">
        <v>18</v>
      </c>
      <c r="L204" s="19" t="s">
        <v>68</v>
      </c>
      <c r="M204" s="21">
        <v>1</v>
      </c>
      <c r="N204" s="20">
        <f>$G204*M204</f>
        <v>21111</v>
      </c>
      <c r="O204" s="20">
        <f>$I204*M204</f>
        <v>1553</v>
      </c>
      <c r="P204" s="19" t="s">
        <v>47</v>
      </c>
      <c r="Q204" s="21">
        <v>1</v>
      </c>
      <c r="R204" s="20">
        <f>$G204*Q204</f>
        <v>21111</v>
      </c>
      <c r="S204" s="20">
        <f>$I204*Q204</f>
        <v>1553</v>
      </c>
      <c r="T204" s="19">
        <v>0</v>
      </c>
      <c r="U204" s="18">
        <f>IF(J204&gt;1,0,1)</f>
        <v>0</v>
      </c>
      <c r="V204" s="17">
        <f>I204/G204</f>
        <v>7.3563545071289843E-2</v>
      </c>
    </row>
    <row r="205" spans="1:22">
      <c r="A205" s="18">
        <v>464</v>
      </c>
      <c r="B205" s="82" t="s">
        <v>148</v>
      </c>
      <c r="C205" s="18" t="s">
        <v>147</v>
      </c>
      <c r="D205" s="18"/>
      <c r="E205" s="18"/>
      <c r="F205" s="25">
        <v>0.49228559835603486</v>
      </c>
      <c r="G205" s="24">
        <v>55585</v>
      </c>
      <c r="H205" s="23">
        <v>19.751062350250276</v>
      </c>
      <c r="I205" s="24">
        <f>VLOOKUP($B205,'Tabela Principal AmoCac'!$B$2:$I$521,8,0)</f>
        <v>2984</v>
      </c>
      <c r="J205" s="23">
        <v>9.7231635472603095</v>
      </c>
      <c r="K205" s="19" t="s">
        <v>18</v>
      </c>
      <c r="L205" s="19" t="s">
        <v>68</v>
      </c>
      <c r="M205" s="21">
        <v>1</v>
      </c>
      <c r="N205" s="20">
        <f>$G205*M205</f>
        <v>55585</v>
      </c>
      <c r="O205" s="20">
        <f>$I205*M205</f>
        <v>2984</v>
      </c>
      <c r="P205" s="19" t="s">
        <v>47</v>
      </c>
      <c r="Q205" s="21">
        <v>1</v>
      </c>
      <c r="R205" s="20">
        <f>$G205*Q205</f>
        <v>55585</v>
      </c>
      <c r="S205" s="20">
        <f>$I205*Q205</f>
        <v>2984</v>
      </c>
      <c r="T205" s="19">
        <v>0</v>
      </c>
      <c r="U205" s="18">
        <f>IF(J205&gt;1,0,1)</f>
        <v>0</v>
      </c>
      <c r="V205" s="17">
        <f>I205/G205</f>
        <v>5.3683547719708555E-2</v>
      </c>
    </row>
    <row r="206" spans="1:22">
      <c r="A206" s="18">
        <v>499</v>
      </c>
      <c r="B206" s="18" t="s">
        <v>72</v>
      </c>
      <c r="C206" s="18"/>
      <c r="D206" s="18" t="s">
        <v>70</v>
      </c>
      <c r="E206" s="18"/>
      <c r="F206" s="25">
        <v>1.2145141660030496</v>
      </c>
      <c r="G206" s="24">
        <v>823</v>
      </c>
      <c r="H206" s="23">
        <v>0.29243724591627196</v>
      </c>
      <c r="I206" s="24">
        <f>VLOOKUP($B206,'Tabela Principal AmoCac'!$B$2:$I$521,8,0)</f>
        <v>109</v>
      </c>
      <c r="J206" s="23">
        <v>0.35516917783222979</v>
      </c>
      <c r="K206" s="19" t="s">
        <v>69</v>
      </c>
      <c r="L206" s="22" t="s">
        <v>68</v>
      </c>
      <c r="M206" s="21">
        <v>0.5</v>
      </c>
      <c r="N206" s="20">
        <f>$G206*M206</f>
        <v>411.5</v>
      </c>
      <c r="O206" s="20">
        <f>$I206*M206</f>
        <v>54.5</v>
      </c>
      <c r="P206" s="19" t="s">
        <v>47</v>
      </c>
      <c r="Q206" s="21">
        <v>0.5</v>
      </c>
      <c r="R206" s="20">
        <f>$G206*Q206</f>
        <v>411.5</v>
      </c>
      <c r="S206" s="20">
        <f>$I206*Q206</f>
        <v>54.5</v>
      </c>
      <c r="T206" s="19">
        <v>0</v>
      </c>
      <c r="U206" s="18">
        <f>IF(J206&gt;1,0,1)</f>
        <v>1</v>
      </c>
      <c r="V206" s="17">
        <f>I206/G206</f>
        <v>0.1324422843256379</v>
      </c>
    </row>
    <row r="207" spans="1:22">
      <c r="A207" s="18"/>
      <c r="B207" s="85" t="str">
        <f>CONCATENATE("Total ",L206)</f>
        <v>Total S P E</v>
      </c>
      <c r="C207" s="18"/>
      <c r="D207" s="18"/>
      <c r="E207" s="18"/>
      <c r="F207" s="90">
        <f>(O207/$I$645)/(N207/$G$645)</f>
        <v>0.68215703139963357</v>
      </c>
      <c r="G207" s="86">
        <f>SUM(G183:G206)</f>
        <v>145265</v>
      </c>
      <c r="H207" s="89">
        <f>G207/$G$645*1000</f>
        <v>51.617128223605405</v>
      </c>
      <c r="I207" s="86">
        <f>SUM(I183:I206)</f>
        <v>10830</v>
      </c>
      <c r="J207" s="89">
        <f>I207/$I$645*1000</f>
        <v>35.288827485532558</v>
      </c>
      <c r="K207" s="88"/>
      <c r="L207" s="88"/>
      <c r="M207" s="87"/>
      <c r="N207" s="86">
        <f>SUM(N183:N206)</f>
        <v>144853.5</v>
      </c>
      <c r="O207" s="86">
        <f>SUM(O183:O206)</f>
        <v>10775.5</v>
      </c>
      <c r="P207" s="19"/>
      <c r="Q207" s="21"/>
      <c r="R207" s="20"/>
      <c r="S207" s="20"/>
      <c r="T207" s="19"/>
      <c r="U207" s="18"/>
      <c r="V207" s="17"/>
    </row>
    <row r="208" spans="1:22">
      <c r="A208" s="18"/>
      <c r="B208" s="82"/>
      <c r="C208" s="18"/>
      <c r="D208" s="18"/>
      <c r="E208" s="18"/>
      <c r="F208" s="25"/>
      <c r="G208" s="24"/>
      <c r="H208" s="23"/>
      <c r="I208" s="24"/>
      <c r="J208" s="23"/>
      <c r="K208" s="19"/>
      <c r="L208" s="19"/>
      <c r="M208" s="21"/>
      <c r="N208" s="20"/>
      <c r="O208" s="20"/>
      <c r="P208" s="19"/>
      <c r="Q208" s="21"/>
      <c r="R208" s="20"/>
      <c r="S208" s="20"/>
      <c r="T208" s="19"/>
      <c r="U208" s="18"/>
      <c r="V208" s="17"/>
    </row>
    <row r="209" spans="1:22">
      <c r="A209" s="18"/>
      <c r="B209" s="91" t="str">
        <f>CONCATENATE("Cadeia ",L210)</f>
        <v>Cadeia S P B - Educação</v>
      </c>
      <c r="C209" s="18"/>
      <c r="D209" s="18"/>
      <c r="E209" s="18"/>
      <c r="F209" s="25"/>
      <c r="G209" s="24"/>
      <c r="H209" s="23"/>
      <c r="I209" s="24"/>
      <c r="J209" s="23"/>
      <c r="K209" s="19"/>
      <c r="L209" s="19"/>
      <c r="M209" s="21"/>
      <c r="N209" s="20"/>
      <c r="O209" s="20"/>
      <c r="P209" s="19"/>
      <c r="Q209" s="21"/>
      <c r="R209" s="20"/>
      <c r="S209" s="20"/>
      <c r="T209" s="19"/>
      <c r="U209" s="18"/>
      <c r="V209" s="17"/>
    </row>
    <row r="210" spans="1:22">
      <c r="A210" s="18">
        <v>2</v>
      </c>
      <c r="B210" s="82" t="s">
        <v>1059</v>
      </c>
      <c r="C210" s="18" t="s">
        <v>1058</v>
      </c>
      <c r="D210" s="18"/>
      <c r="E210" s="18"/>
      <c r="F210" s="25">
        <v>4.5850695349564674</v>
      </c>
      <c r="G210" s="24">
        <v>2</v>
      </c>
      <c r="H210" s="23">
        <v>7.10661593964209E-4</v>
      </c>
      <c r="I210" s="24">
        <f>VLOOKUP($B210,'Tabela Principal AmoCac'!$B$2:$I$521,8,0)</f>
        <v>1</v>
      </c>
      <c r="J210" s="23">
        <v>3.2584328241488975E-3</v>
      </c>
      <c r="K210" s="19" t="s">
        <v>1048</v>
      </c>
      <c r="L210" s="19" t="s">
        <v>114</v>
      </c>
      <c r="M210" s="21">
        <v>1</v>
      </c>
      <c r="N210" s="20">
        <f>$G210*M210</f>
        <v>2</v>
      </c>
      <c r="O210" s="20">
        <f>$I210*M210</f>
        <v>1</v>
      </c>
      <c r="P210" s="19" t="s">
        <v>100</v>
      </c>
      <c r="Q210" s="21">
        <v>1</v>
      </c>
      <c r="R210" s="20">
        <f>$G210*Q210</f>
        <v>2</v>
      </c>
      <c r="S210" s="20">
        <f>$I210*Q210</f>
        <v>1</v>
      </c>
      <c r="T210" s="19">
        <v>0</v>
      </c>
      <c r="U210" s="18">
        <f>IF(J210&gt;1,0,1)</f>
        <v>1</v>
      </c>
      <c r="V210" s="17">
        <f>I210/G210</f>
        <v>0.5</v>
      </c>
    </row>
    <row r="211" spans="1:22">
      <c r="A211" s="18">
        <v>391</v>
      </c>
      <c r="B211" s="82" t="s">
        <v>305</v>
      </c>
      <c r="C211" s="18" t="s">
        <v>304</v>
      </c>
      <c r="D211" s="18"/>
      <c r="E211" s="18"/>
      <c r="F211" s="25">
        <v>9.1701390699129348</v>
      </c>
      <c r="G211" s="24">
        <v>2</v>
      </c>
      <c r="H211" s="23">
        <v>7.10661593964209E-4</v>
      </c>
      <c r="I211" s="24">
        <f>VLOOKUP($B211,'Tabela Principal AmoCac'!$B$2:$I$521,8,0)</f>
        <v>2</v>
      </c>
      <c r="J211" s="23">
        <v>6.5168656482977949E-3</v>
      </c>
      <c r="K211" s="19" t="s">
        <v>275</v>
      </c>
      <c r="L211" s="19" t="s">
        <v>114</v>
      </c>
      <c r="M211" s="21">
        <v>1</v>
      </c>
      <c r="N211" s="20">
        <f>$G211*M211</f>
        <v>2</v>
      </c>
      <c r="O211" s="20">
        <f>$I211*M211</f>
        <v>2</v>
      </c>
      <c r="P211" s="19" t="s">
        <v>100</v>
      </c>
      <c r="Q211" s="21">
        <v>1</v>
      </c>
      <c r="R211" s="20">
        <f>$G211*Q211</f>
        <v>2</v>
      </c>
      <c r="S211" s="20">
        <f>$I211*Q211</f>
        <v>2</v>
      </c>
      <c r="T211" s="19">
        <v>0</v>
      </c>
      <c r="U211" s="18">
        <f>IF(J211&gt;1,0,1)</f>
        <v>1</v>
      </c>
      <c r="V211" s="17">
        <f>I211/G211</f>
        <v>1</v>
      </c>
    </row>
    <row r="212" spans="1:22">
      <c r="A212" s="18">
        <v>449</v>
      </c>
      <c r="B212" s="82" t="s">
        <v>184</v>
      </c>
      <c r="C212" s="18" t="s">
        <v>183</v>
      </c>
      <c r="D212" s="18"/>
      <c r="E212" s="18"/>
      <c r="F212" s="25">
        <v>0.39477843474409924</v>
      </c>
      <c r="G212" s="24">
        <v>1626</v>
      </c>
      <c r="H212" s="23">
        <v>0.57776787589290191</v>
      </c>
      <c r="I212" s="24">
        <f>VLOOKUP($B212,'Tabela Principal AmoCac'!$B$2:$I$521,8,0)</f>
        <v>70</v>
      </c>
      <c r="J212" s="23">
        <v>0.22809029769042283</v>
      </c>
      <c r="K212" s="19" t="s">
        <v>18</v>
      </c>
      <c r="L212" s="19" t="s">
        <v>114</v>
      </c>
      <c r="M212" s="21">
        <v>1</v>
      </c>
      <c r="N212" s="20">
        <f>$G212*M212</f>
        <v>1626</v>
      </c>
      <c r="O212" s="20">
        <f>$I212*M212</f>
        <v>70</v>
      </c>
      <c r="P212" s="19" t="s">
        <v>100</v>
      </c>
      <c r="Q212" s="21">
        <v>1</v>
      </c>
      <c r="R212" s="20">
        <f>$G212*Q212</f>
        <v>1626</v>
      </c>
      <c r="S212" s="20">
        <f>$I212*Q212</f>
        <v>70</v>
      </c>
      <c r="T212" s="19">
        <v>0</v>
      </c>
      <c r="U212" s="18">
        <f>IF(J212&gt;1,0,1)</f>
        <v>1</v>
      </c>
      <c r="V212" s="17">
        <f>I212/G212</f>
        <v>4.3050430504305043E-2</v>
      </c>
    </row>
    <row r="213" spans="1:22">
      <c r="A213" s="18">
        <v>450</v>
      </c>
      <c r="B213" s="82" t="s">
        <v>182</v>
      </c>
      <c r="C213" s="18" t="s">
        <v>181</v>
      </c>
      <c r="D213" s="18"/>
      <c r="E213" s="18"/>
      <c r="F213" s="25">
        <v>0</v>
      </c>
      <c r="G213" s="24">
        <v>264</v>
      </c>
      <c r="H213" s="23">
        <v>9.3807330403275588E-2</v>
      </c>
      <c r="I213" s="24">
        <f>VLOOKUP($B213,'Tabela Principal AmoCac'!$B$2:$I$521,8,0)</f>
        <v>0</v>
      </c>
      <c r="J213" s="23">
        <v>0</v>
      </c>
      <c r="K213" s="19" t="s">
        <v>18</v>
      </c>
      <c r="L213" s="19" t="s">
        <v>114</v>
      </c>
      <c r="M213" s="21">
        <v>1</v>
      </c>
      <c r="N213" s="20">
        <f>$G213*M213</f>
        <v>264</v>
      </c>
      <c r="O213" s="20">
        <f>$I213*M213</f>
        <v>0</v>
      </c>
      <c r="P213" s="19" t="s">
        <v>100</v>
      </c>
      <c r="Q213" s="21">
        <v>1</v>
      </c>
      <c r="R213" s="20">
        <f>$G213*Q213</f>
        <v>264</v>
      </c>
      <c r="S213" s="20">
        <f>$I213*Q213</f>
        <v>0</v>
      </c>
      <c r="T213" s="19">
        <v>0</v>
      </c>
      <c r="U213" s="18">
        <f>IF(J213&gt;1,0,1)</f>
        <v>1</v>
      </c>
      <c r="V213" s="17">
        <f>I213/G213</f>
        <v>0</v>
      </c>
    </row>
    <row r="214" spans="1:22">
      <c r="A214" s="18">
        <v>473</v>
      </c>
      <c r="B214" s="82" t="s">
        <v>133</v>
      </c>
      <c r="C214" s="18" t="s">
        <v>132</v>
      </c>
      <c r="D214" s="18"/>
      <c r="E214" s="18"/>
      <c r="F214" s="25">
        <v>0.32905126029904774</v>
      </c>
      <c r="G214" s="24">
        <v>2118</v>
      </c>
      <c r="H214" s="23">
        <v>0.75259062800809728</v>
      </c>
      <c r="I214" s="24">
        <f>VLOOKUP($B214,'Tabela Principal AmoCac'!$B$2:$I$521,8,0)</f>
        <v>76</v>
      </c>
      <c r="J214" s="23">
        <v>0.24764089463531622</v>
      </c>
      <c r="K214" s="19" t="s">
        <v>18</v>
      </c>
      <c r="L214" s="19" t="s">
        <v>114</v>
      </c>
      <c r="M214" s="21">
        <v>1</v>
      </c>
      <c r="N214" s="20">
        <f>$G214*M214</f>
        <v>2118</v>
      </c>
      <c r="O214" s="20">
        <f>$I214*M214</f>
        <v>76</v>
      </c>
      <c r="P214" s="19" t="s">
        <v>100</v>
      </c>
      <c r="Q214" s="21">
        <v>1</v>
      </c>
      <c r="R214" s="20">
        <f>$G214*Q214</f>
        <v>2118</v>
      </c>
      <c r="S214" s="20">
        <f>$I214*Q214</f>
        <v>76</v>
      </c>
      <c r="T214" s="19">
        <v>0</v>
      </c>
      <c r="U214" s="18">
        <f>IF(J214&gt;1,0,1)</f>
        <v>1</v>
      </c>
      <c r="V214" s="17">
        <f>I214/G214</f>
        <v>3.588290840415486E-2</v>
      </c>
    </row>
    <row r="215" spans="1:22">
      <c r="A215" s="18">
        <v>474</v>
      </c>
      <c r="B215" s="82" t="s">
        <v>131</v>
      </c>
      <c r="C215" s="18" t="s">
        <v>130</v>
      </c>
      <c r="D215" s="18"/>
      <c r="E215" s="18"/>
      <c r="F215" s="25">
        <v>0.71123306738528957</v>
      </c>
      <c r="G215" s="24">
        <v>9425</v>
      </c>
      <c r="H215" s="23">
        <v>3.3489927615563349</v>
      </c>
      <c r="I215" s="24">
        <f>VLOOKUP($B215,'Tabela Principal AmoCac'!$B$2:$I$521,8,0)</f>
        <v>731</v>
      </c>
      <c r="J215" s="23">
        <v>2.3819143944528438</v>
      </c>
      <c r="K215" s="19" t="s">
        <v>18</v>
      </c>
      <c r="L215" s="19" t="s">
        <v>114</v>
      </c>
      <c r="M215" s="21">
        <v>1</v>
      </c>
      <c r="N215" s="20">
        <f>$G215*M215</f>
        <v>9425</v>
      </c>
      <c r="O215" s="20">
        <f>$I215*M215</f>
        <v>731</v>
      </c>
      <c r="P215" s="19" t="s">
        <v>100</v>
      </c>
      <c r="Q215" s="21">
        <v>1</v>
      </c>
      <c r="R215" s="20">
        <f>$G215*Q215</f>
        <v>9425</v>
      </c>
      <c r="S215" s="20">
        <f>$I215*Q215</f>
        <v>731</v>
      </c>
      <c r="T215" s="19">
        <v>0</v>
      </c>
      <c r="U215" s="18">
        <f>IF(J215&gt;1,0,1)</f>
        <v>0</v>
      </c>
      <c r="V215" s="17">
        <f>I215/G215</f>
        <v>7.7559681697612737E-2</v>
      </c>
    </row>
    <row r="216" spans="1:22">
      <c r="A216" s="18">
        <v>475</v>
      </c>
      <c r="B216" s="82" t="s">
        <v>129</v>
      </c>
      <c r="C216" s="18" t="s">
        <v>128</v>
      </c>
      <c r="D216" s="18"/>
      <c r="E216" s="18"/>
      <c r="F216" s="25">
        <v>1.1957686905616314</v>
      </c>
      <c r="G216" s="24">
        <v>13037</v>
      </c>
      <c r="H216" s="23">
        <v>4.6324476002556958</v>
      </c>
      <c r="I216" s="24">
        <f>VLOOKUP($B216,'Tabela Principal AmoCac'!$B$2:$I$521,8,0)</f>
        <v>1700</v>
      </c>
      <c r="J216" s="23">
        <v>5.5393358010531255</v>
      </c>
      <c r="K216" s="19" t="s">
        <v>18</v>
      </c>
      <c r="L216" s="19" t="s">
        <v>114</v>
      </c>
      <c r="M216" s="21">
        <v>1</v>
      </c>
      <c r="N216" s="20">
        <f>$G216*M216</f>
        <v>13037</v>
      </c>
      <c r="O216" s="20">
        <f>$I216*M216</f>
        <v>1700</v>
      </c>
      <c r="P216" s="19" t="s">
        <v>22</v>
      </c>
      <c r="Q216" s="21">
        <v>1</v>
      </c>
      <c r="R216" s="20">
        <f>$G216*Q216</f>
        <v>13037</v>
      </c>
      <c r="S216" s="20">
        <f>$I216*Q216</f>
        <v>1700</v>
      </c>
      <c r="T216" s="19">
        <v>0</v>
      </c>
      <c r="U216" s="18">
        <f>IF(J216&gt;1,0,1)</f>
        <v>0</v>
      </c>
      <c r="V216" s="17">
        <f>I216/G216</f>
        <v>0.13039809772186853</v>
      </c>
    </row>
    <row r="217" spans="1:22">
      <c r="A217" s="18">
        <v>476</v>
      </c>
      <c r="B217" s="82" t="s">
        <v>127</v>
      </c>
      <c r="C217" s="18" t="s">
        <v>126</v>
      </c>
      <c r="D217" s="18"/>
      <c r="E217" s="18"/>
      <c r="F217" s="25">
        <v>1.0417823419202203</v>
      </c>
      <c r="G217" s="24">
        <v>6725</v>
      </c>
      <c r="H217" s="23">
        <v>2.3895996097046526</v>
      </c>
      <c r="I217" s="24">
        <f>VLOOKUP($B217,'Tabela Principal AmoCac'!$B$2:$I$521,8,0)</f>
        <v>764</v>
      </c>
      <c r="J217" s="23">
        <v>2.4894426776497576</v>
      </c>
      <c r="K217" s="19" t="s">
        <v>18</v>
      </c>
      <c r="L217" s="19" t="s">
        <v>114</v>
      </c>
      <c r="M217" s="21">
        <v>1</v>
      </c>
      <c r="N217" s="20">
        <f>$G217*M217</f>
        <v>6725</v>
      </c>
      <c r="O217" s="20">
        <f>$I217*M217</f>
        <v>764</v>
      </c>
      <c r="P217" s="19" t="s">
        <v>100</v>
      </c>
      <c r="Q217" s="21">
        <v>1</v>
      </c>
      <c r="R217" s="20">
        <f>$G217*Q217</f>
        <v>6725</v>
      </c>
      <c r="S217" s="20">
        <f>$I217*Q217</f>
        <v>764</v>
      </c>
      <c r="T217" s="19">
        <v>0</v>
      </c>
      <c r="U217" s="18">
        <f>IF(J217&gt;1,0,1)</f>
        <v>0</v>
      </c>
      <c r="V217" s="17">
        <f>I217/G217</f>
        <v>0.11360594795539034</v>
      </c>
    </row>
    <row r="218" spans="1:22">
      <c r="A218" s="18">
        <v>477</v>
      </c>
      <c r="B218" s="82" t="s">
        <v>125</v>
      </c>
      <c r="C218" s="18" t="s">
        <v>124</v>
      </c>
      <c r="D218" s="18"/>
      <c r="E218" s="18"/>
      <c r="F218" s="25">
        <v>1.0363134829805896</v>
      </c>
      <c r="G218" s="24">
        <v>28210</v>
      </c>
      <c r="H218" s="23">
        <v>10.023881782865168</v>
      </c>
      <c r="I218" s="24">
        <f>VLOOKUP($B218,'Tabela Principal AmoCac'!$B$2:$I$521,8,0)</f>
        <v>3188</v>
      </c>
      <c r="J218" s="23">
        <v>10.387883843386684</v>
      </c>
      <c r="K218" s="19" t="s">
        <v>18</v>
      </c>
      <c r="L218" s="19" t="s">
        <v>114</v>
      </c>
      <c r="M218" s="21">
        <v>1</v>
      </c>
      <c r="N218" s="20">
        <f>$G218*M218</f>
        <v>28210</v>
      </c>
      <c r="O218" s="20">
        <f>$I218*M218</f>
        <v>3188</v>
      </c>
      <c r="P218" s="19" t="s">
        <v>100</v>
      </c>
      <c r="Q218" s="21">
        <v>1</v>
      </c>
      <c r="R218" s="20">
        <f>$G218*Q218</f>
        <v>28210</v>
      </c>
      <c r="S218" s="20">
        <f>$I218*Q218</f>
        <v>3188</v>
      </c>
      <c r="T218" s="19">
        <v>0</v>
      </c>
      <c r="U218" s="18">
        <f>IF(J218&gt;1,0,1)</f>
        <v>0</v>
      </c>
      <c r="V218" s="17">
        <f>I218/G218</f>
        <v>0.1130095710740872</v>
      </c>
    </row>
    <row r="219" spans="1:22">
      <c r="A219" s="18">
        <v>478</v>
      </c>
      <c r="B219" s="82" t="s">
        <v>123</v>
      </c>
      <c r="C219" s="18" t="s">
        <v>122</v>
      </c>
      <c r="D219" s="18"/>
      <c r="E219" s="18"/>
      <c r="F219" s="25">
        <v>0.96799546021228933</v>
      </c>
      <c r="G219" s="24">
        <v>26639</v>
      </c>
      <c r="H219" s="23">
        <v>9.4656571008062809</v>
      </c>
      <c r="I219" s="24">
        <f>VLOOKUP($B219,'Tabela Principal AmoCac'!$B$2:$I$521,8,0)</f>
        <v>2812</v>
      </c>
      <c r="J219" s="23">
        <v>9.1627131015067</v>
      </c>
      <c r="K219" s="19" t="s">
        <v>18</v>
      </c>
      <c r="L219" s="19" t="s">
        <v>114</v>
      </c>
      <c r="M219" s="21">
        <v>1</v>
      </c>
      <c r="N219" s="20">
        <f>$G219*M219</f>
        <v>26639</v>
      </c>
      <c r="O219" s="20">
        <f>$I219*M219</f>
        <v>2812</v>
      </c>
      <c r="P219" s="19" t="s">
        <v>100</v>
      </c>
      <c r="Q219" s="21">
        <v>1</v>
      </c>
      <c r="R219" s="20">
        <f>$G219*Q219</f>
        <v>26639</v>
      </c>
      <c r="S219" s="20">
        <f>$I219*Q219</f>
        <v>2812</v>
      </c>
      <c r="T219" s="19">
        <v>0</v>
      </c>
      <c r="U219" s="18">
        <f>IF(J219&gt;1,0,1)</f>
        <v>0</v>
      </c>
      <c r="V219" s="17">
        <f>I219/G219</f>
        <v>0.10555951799992493</v>
      </c>
    </row>
    <row r="220" spans="1:22">
      <c r="A220" s="18">
        <v>479</v>
      </c>
      <c r="B220" s="82" t="s">
        <v>121</v>
      </c>
      <c r="C220" s="18" t="s">
        <v>120</v>
      </c>
      <c r="D220" s="18"/>
      <c r="E220" s="18"/>
      <c r="F220" s="25">
        <v>0.77494132985179731</v>
      </c>
      <c r="G220" s="24">
        <v>568</v>
      </c>
      <c r="H220" s="23">
        <v>0.20182789268583534</v>
      </c>
      <c r="I220" s="24">
        <f>VLOOKUP($B220,'Tabela Principal AmoCac'!$B$2:$I$521,8,0)</f>
        <v>48</v>
      </c>
      <c r="J220" s="23">
        <v>0.15640477555914709</v>
      </c>
      <c r="K220" s="19" t="s">
        <v>18</v>
      </c>
      <c r="L220" s="19" t="s">
        <v>114</v>
      </c>
      <c r="M220" s="21">
        <v>1</v>
      </c>
      <c r="N220" s="20">
        <f>$G220*M220</f>
        <v>568</v>
      </c>
      <c r="O220" s="20">
        <f>$I220*M220</f>
        <v>48</v>
      </c>
      <c r="P220" s="19" t="s">
        <v>100</v>
      </c>
      <c r="Q220" s="21">
        <v>1</v>
      </c>
      <c r="R220" s="20">
        <f>$G220*Q220</f>
        <v>568</v>
      </c>
      <c r="S220" s="20">
        <f>$I220*Q220</f>
        <v>48</v>
      </c>
      <c r="T220" s="19">
        <v>0</v>
      </c>
      <c r="U220" s="18">
        <f>IF(J220&gt;1,0,1)</f>
        <v>1</v>
      </c>
      <c r="V220" s="17">
        <f>I220/G220</f>
        <v>8.4507042253521125E-2</v>
      </c>
    </row>
    <row r="221" spans="1:22">
      <c r="A221" s="18">
        <v>480</v>
      </c>
      <c r="B221" s="82" t="s">
        <v>119</v>
      </c>
      <c r="C221" s="18" t="s">
        <v>118</v>
      </c>
      <c r="D221" s="18"/>
      <c r="E221" s="18"/>
      <c r="F221" s="25">
        <v>0.37440543429869994</v>
      </c>
      <c r="G221" s="24">
        <v>1641</v>
      </c>
      <c r="H221" s="23">
        <v>0.58309783784763347</v>
      </c>
      <c r="I221" s="24">
        <f>VLOOKUP($B221,'Tabela Principal AmoCac'!$B$2:$I$521,8,0)</f>
        <v>67</v>
      </c>
      <c r="J221" s="23">
        <v>0.21831499921797612</v>
      </c>
      <c r="K221" s="19" t="s">
        <v>18</v>
      </c>
      <c r="L221" s="19" t="s">
        <v>114</v>
      </c>
      <c r="M221" s="21">
        <v>1</v>
      </c>
      <c r="N221" s="20">
        <f>$G221*M221</f>
        <v>1641</v>
      </c>
      <c r="O221" s="20">
        <f>$I221*M221</f>
        <v>67</v>
      </c>
      <c r="P221" s="19" t="s">
        <v>100</v>
      </c>
      <c r="Q221" s="21">
        <v>1</v>
      </c>
      <c r="R221" s="20">
        <f>$G221*Q221</f>
        <v>1641</v>
      </c>
      <c r="S221" s="20">
        <f>$I221*Q221</f>
        <v>67</v>
      </c>
      <c r="T221" s="19">
        <v>0</v>
      </c>
      <c r="U221" s="18">
        <f>IF(J221&gt;1,0,1)</f>
        <v>1</v>
      </c>
      <c r="V221" s="17">
        <f>I221/G221</f>
        <v>4.0828762949421088E-2</v>
      </c>
    </row>
    <row r="222" spans="1:22">
      <c r="A222" s="18">
        <v>482</v>
      </c>
      <c r="B222" s="82" t="s">
        <v>116</v>
      </c>
      <c r="C222" s="18" t="s">
        <v>115</v>
      </c>
      <c r="D222" s="18"/>
      <c r="E222" s="18"/>
      <c r="F222" s="25">
        <v>1.3472201089248215</v>
      </c>
      <c r="G222" s="24">
        <v>21094</v>
      </c>
      <c r="H222" s="23">
        <v>7.4953478315405118</v>
      </c>
      <c r="I222" s="24">
        <f>VLOOKUP($B222,'Tabela Principal AmoCac'!$B$2:$I$521,8,0)</f>
        <v>3099</v>
      </c>
      <c r="J222" s="23">
        <v>10.097883322037433</v>
      </c>
      <c r="K222" s="19" t="s">
        <v>18</v>
      </c>
      <c r="L222" s="19" t="s">
        <v>114</v>
      </c>
      <c r="M222" s="21">
        <v>1</v>
      </c>
      <c r="N222" s="20">
        <f>$G222*M222</f>
        <v>21094</v>
      </c>
      <c r="O222" s="20">
        <f>$I222*M222</f>
        <v>3099</v>
      </c>
      <c r="P222" s="19" t="s">
        <v>100</v>
      </c>
      <c r="Q222" s="21">
        <v>1</v>
      </c>
      <c r="R222" s="20">
        <f>$G222*Q222</f>
        <v>21094</v>
      </c>
      <c r="S222" s="20">
        <f>$I222*Q222</f>
        <v>3099</v>
      </c>
      <c r="T222" s="19">
        <v>0</v>
      </c>
      <c r="U222" s="18">
        <f>IF(J222&gt;1,0,1)</f>
        <v>0</v>
      </c>
      <c r="V222" s="17">
        <f>I222/G222</f>
        <v>0.14691381435479284</v>
      </c>
    </row>
    <row r="223" spans="1:22">
      <c r="A223" s="18"/>
      <c r="B223" s="85" t="str">
        <f>CONCATENATE("Total ",L222)</f>
        <v>Total S P B - Educação</v>
      </c>
      <c r="C223" s="18"/>
      <c r="D223" s="18"/>
      <c r="E223" s="18"/>
      <c r="F223" s="90">
        <f>(O223/$I$645)/(N223/$G$645)</f>
        <v>1.0341946317497519</v>
      </c>
      <c r="G223" s="86">
        <f>SUM(G210:G222)</f>
        <v>111351</v>
      </c>
      <c r="H223" s="89">
        <f>G223/$G$645*1000</f>
        <v>39.566439574754313</v>
      </c>
      <c r="I223" s="86">
        <f>SUM(I210:I222)</f>
        <v>12558</v>
      </c>
      <c r="J223" s="89">
        <f>I223/$I$645*1000</f>
        <v>40.919399405661856</v>
      </c>
      <c r="K223" s="88"/>
      <c r="L223" s="88"/>
      <c r="M223" s="87"/>
      <c r="N223" s="86">
        <f>SUM(N210:N222)</f>
        <v>111351</v>
      </c>
      <c r="O223" s="86">
        <f>SUM(O210:O222)</f>
        <v>12558</v>
      </c>
      <c r="P223" s="19"/>
      <c r="Q223" s="21"/>
      <c r="R223" s="20"/>
      <c r="S223" s="20"/>
      <c r="T223" s="19"/>
      <c r="U223" s="18"/>
      <c r="V223" s="17"/>
    </row>
    <row r="224" spans="1:22">
      <c r="A224" s="18"/>
      <c r="B224" s="82"/>
      <c r="C224" s="18"/>
      <c r="D224" s="18"/>
      <c r="E224" s="18"/>
      <c r="F224" s="25"/>
      <c r="G224" s="24"/>
      <c r="H224" s="23"/>
      <c r="I224" s="24"/>
      <c r="J224" s="23"/>
      <c r="K224" s="19"/>
      <c r="L224" s="19"/>
      <c r="M224" s="21"/>
      <c r="N224" s="20"/>
      <c r="O224" s="20"/>
      <c r="P224" s="19"/>
      <c r="Q224" s="21"/>
      <c r="R224" s="20"/>
      <c r="S224" s="20"/>
      <c r="T224" s="19"/>
      <c r="U224" s="18"/>
      <c r="V224" s="17"/>
    </row>
    <row r="225" spans="1:22">
      <c r="A225" s="18"/>
      <c r="B225" s="91" t="str">
        <f>CONCATENATE("Cadeia ",L226)</f>
        <v>Cadeia S P B - Saúde</v>
      </c>
      <c r="C225" s="18"/>
      <c r="D225" s="18"/>
      <c r="E225" s="18"/>
      <c r="F225" s="25"/>
      <c r="G225" s="24"/>
      <c r="H225" s="23"/>
      <c r="I225" s="24"/>
      <c r="J225" s="23"/>
      <c r="K225" s="19"/>
      <c r="L225" s="19"/>
      <c r="M225" s="21"/>
      <c r="N225" s="20"/>
      <c r="O225" s="20"/>
      <c r="P225" s="19"/>
      <c r="Q225" s="21"/>
      <c r="R225" s="20"/>
      <c r="S225" s="20"/>
      <c r="T225" s="19"/>
      <c r="U225" s="18"/>
      <c r="V225" s="17"/>
    </row>
    <row r="226" spans="1:22">
      <c r="A226" s="18">
        <v>115</v>
      </c>
      <c r="B226" s="82" t="s">
        <v>857</v>
      </c>
      <c r="C226" s="18" t="s">
        <v>856</v>
      </c>
      <c r="D226" s="18"/>
      <c r="E226" s="18"/>
      <c r="F226" s="25">
        <v>9.0013635042090159E-2</v>
      </c>
      <c r="G226" s="24">
        <v>1630</v>
      </c>
      <c r="H226" s="23">
        <v>0.57918919908083033</v>
      </c>
      <c r="I226" s="24">
        <f>VLOOKUP($B226,'Tabela Principal AmoCac'!$B$2:$I$521,8,0)</f>
        <v>16</v>
      </c>
      <c r="J226" s="23">
        <v>5.213492518638236E-2</v>
      </c>
      <c r="K226" s="19" t="s">
        <v>812</v>
      </c>
      <c r="L226" s="19" t="s">
        <v>101</v>
      </c>
      <c r="M226" s="21">
        <v>1</v>
      </c>
      <c r="N226" s="20">
        <f>$G226*M226</f>
        <v>1630</v>
      </c>
      <c r="O226" s="20">
        <f>$I226*M226</f>
        <v>16</v>
      </c>
      <c r="P226" s="19" t="s">
        <v>100</v>
      </c>
      <c r="Q226" s="21">
        <v>1</v>
      </c>
      <c r="R226" s="20">
        <f>$G226*Q226</f>
        <v>1630</v>
      </c>
      <c r="S226" s="20">
        <f>$I226*Q226</f>
        <v>16</v>
      </c>
      <c r="T226" s="19">
        <v>0</v>
      </c>
      <c r="U226" s="18">
        <f>IF(J226&gt;1,0,1)</f>
        <v>1</v>
      </c>
      <c r="V226" s="17">
        <f>I226/G226</f>
        <v>9.8159509202453993E-3</v>
      </c>
    </row>
    <row r="227" spans="1:22">
      <c r="A227" s="18">
        <v>235</v>
      </c>
      <c r="B227" s="82" t="s">
        <v>639</v>
      </c>
      <c r="C227" s="18" t="s">
        <v>638</v>
      </c>
      <c r="D227" s="18"/>
      <c r="E227" s="18"/>
      <c r="F227" s="25">
        <v>0.79257900344969179</v>
      </c>
      <c r="G227" s="24">
        <v>2314</v>
      </c>
      <c r="H227" s="23">
        <v>0.82223546421658977</v>
      </c>
      <c r="I227" s="24">
        <f>VLOOKUP($B227,'Tabela Principal AmoCac'!$B$2:$I$521,8,0)</f>
        <v>200</v>
      </c>
      <c r="J227" s="23">
        <v>0.65168656482977949</v>
      </c>
      <c r="K227" s="19" t="s">
        <v>559</v>
      </c>
      <c r="L227" s="19" t="s">
        <v>101</v>
      </c>
      <c r="M227" s="21">
        <v>1</v>
      </c>
      <c r="N227" s="20">
        <f>$G227*M227</f>
        <v>2314</v>
      </c>
      <c r="O227" s="20">
        <f>$I227*M227</f>
        <v>200</v>
      </c>
      <c r="P227" s="19" t="s">
        <v>100</v>
      </c>
      <c r="Q227" s="21">
        <v>1</v>
      </c>
      <c r="R227" s="20">
        <f>$G227*Q227</f>
        <v>2314</v>
      </c>
      <c r="S227" s="20">
        <f>$I227*Q227</f>
        <v>200</v>
      </c>
      <c r="T227" s="19">
        <v>0</v>
      </c>
      <c r="U227" s="18">
        <f>IF(J227&gt;1,0,1)</f>
        <v>1</v>
      </c>
      <c r="V227" s="17">
        <f>I227/G227</f>
        <v>8.6430423509075191E-2</v>
      </c>
    </row>
    <row r="228" spans="1:22">
      <c r="A228" s="18">
        <v>239</v>
      </c>
      <c r="B228" s="82" t="s">
        <v>631</v>
      </c>
      <c r="C228" s="18" t="s">
        <v>630</v>
      </c>
      <c r="D228" s="18"/>
      <c r="E228" s="18"/>
      <c r="F228" s="25">
        <v>1.4672222511860697</v>
      </c>
      <c r="G228" s="24">
        <v>75</v>
      </c>
      <c r="H228" s="23">
        <v>2.6649809773657836E-2</v>
      </c>
      <c r="I228" s="24">
        <f>VLOOKUP($B228,'Tabela Principal AmoCac'!$B$2:$I$521,8,0)</f>
        <v>12</v>
      </c>
      <c r="J228" s="23">
        <v>3.9101193889786771E-2</v>
      </c>
      <c r="K228" s="19" t="s">
        <v>163</v>
      </c>
      <c r="L228" s="19" t="s">
        <v>101</v>
      </c>
      <c r="M228" s="21">
        <v>1</v>
      </c>
      <c r="N228" s="20">
        <f>$G228*M228</f>
        <v>75</v>
      </c>
      <c r="O228" s="20">
        <f>$I228*M228</f>
        <v>12</v>
      </c>
      <c r="P228" s="19" t="s">
        <v>100</v>
      </c>
      <c r="Q228" s="21">
        <v>1</v>
      </c>
      <c r="R228" s="20">
        <f>$G228*Q228</f>
        <v>75</v>
      </c>
      <c r="S228" s="20">
        <f>$I228*Q228</f>
        <v>12</v>
      </c>
      <c r="T228" s="19">
        <v>0</v>
      </c>
      <c r="U228" s="18">
        <f>IF(J228&gt;1,0,1)</f>
        <v>1</v>
      </c>
      <c r="V228" s="17">
        <f>I228/G228</f>
        <v>0.16</v>
      </c>
    </row>
    <row r="229" spans="1:22">
      <c r="A229" s="18">
        <v>423</v>
      </c>
      <c r="B229" s="82" t="s">
        <v>238</v>
      </c>
      <c r="C229" s="18" t="s">
        <v>237</v>
      </c>
      <c r="D229" s="18"/>
      <c r="E229" s="18"/>
      <c r="F229" s="25">
        <v>0.72167724489532437</v>
      </c>
      <c r="G229" s="24">
        <v>4549</v>
      </c>
      <c r="H229" s="23">
        <v>1.6163997954715932</v>
      </c>
      <c r="I229" s="24">
        <f>VLOOKUP($B229,'Tabela Principal AmoCac'!$B$2:$I$521,8,0)</f>
        <v>358</v>
      </c>
      <c r="J229" s="23">
        <v>1.1665189510453053</v>
      </c>
      <c r="K229" s="19" t="s">
        <v>18</v>
      </c>
      <c r="L229" s="19" t="s">
        <v>101</v>
      </c>
      <c r="M229" s="21">
        <v>1</v>
      </c>
      <c r="N229" s="20">
        <f>$G229*M229</f>
        <v>4549</v>
      </c>
      <c r="O229" s="20">
        <f>$I229*M229</f>
        <v>358</v>
      </c>
      <c r="P229" s="19" t="s">
        <v>100</v>
      </c>
      <c r="Q229" s="21">
        <v>1</v>
      </c>
      <c r="R229" s="20">
        <f>$G229*Q229</f>
        <v>4549</v>
      </c>
      <c r="S229" s="20">
        <f>$I229*Q229</f>
        <v>358</v>
      </c>
      <c r="T229" s="19">
        <v>0</v>
      </c>
      <c r="U229" s="18">
        <f>IF(J229&gt;1,0,1)</f>
        <v>0</v>
      </c>
      <c r="V229" s="17">
        <f>I229/G229</f>
        <v>7.8698615080237413E-2</v>
      </c>
    </row>
    <row r="230" spans="1:22">
      <c r="A230" s="18">
        <v>483</v>
      </c>
      <c r="B230" s="82" t="s">
        <v>113</v>
      </c>
      <c r="C230" s="18" t="s">
        <v>112</v>
      </c>
      <c r="D230" s="18"/>
      <c r="E230" s="18"/>
      <c r="F230" s="25">
        <v>1.0368353698785846</v>
      </c>
      <c r="G230" s="24">
        <v>43470</v>
      </c>
      <c r="H230" s="23">
        <v>15.446229744812081</v>
      </c>
      <c r="I230" s="24">
        <f>VLOOKUP($B230,'Tabela Principal AmoCac'!$B$2:$I$521,8,0)</f>
        <v>4915</v>
      </c>
      <c r="J230" s="23">
        <v>16.01519733069183</v>
      </c>
      <c r="K230" s="19" t="s">
        <v>18</v>
      </c>
      <c r="L230" s="19" t="s">
        <v>101</v>
      </c>
      <c r="M230" s="21">
        <v>1</v>
      </c>
      <c r="N230" s="20">
        <f>$G230*M230</f>
        <v>43470</v>
      </c>
      <c r="O230" s="20">
        <f>$I230*M230</f>
        <v>4915</v>
      </c>
      <c r="P230" s="19" t="s">
        <v>100</v>
      </c>
      <c r="Q230" s="21">
        <v>1</v>
      </c>
      <c r="R230" s="20">
        <f>$G230*Q230</f>
        <v>43470</v>
      </c>
      <c r="S230" s="20">
        <f>$I230*Q230</f>
        <v>4915</v>
      </c>
      <c r="T230" s="19">
        <v>0</v>
      </c>
      <c r="U230" s="18">
        <f>IF(J230&gt;1,0,1)</f>
        <v>0</v>
      </c>
      <c r="V230" s="17">
        <f>I230/G230</f>
        <v>0.11306648263170002</v>
      </c>
    </row>
    <row r="231" spans="1:22">
      <c r="A231" s="18">
        <v>484</v>
      </c>
      <c r="B231" s="82" t="s">
        <v>111</v>
      </c>
      <c r="C231" s="18" t="s">
        <v>110</v>
      </c>
      <c r="D231" s="18"/>
      <c r="E231" s="18"/>
      <c r="F231" s="25">
        <v>0.68517429281499431</v>
      </c>
      <c r="G231" s="24">
        <v>7535</v>
      </c>
      <c r="H231" s="23">
        <v>2.6774175552601571</v>
      </c>
      <c r="I231" s="24">
        <f>VLOOKUP($B231,'Tabela Principal AmoCac'!$B$2:$I$521,8,0)</f>
        <v>563</v>
      </c>
      <c r="J231" s="23">
        <v>1.8344976799958292</v>
      </c>
      <c r="K231" s="19" t="s">
        <v>18</v>
      </c>
      <c r="L231" s="19" t="s">
        <v>101</v>
      </c>
      <c r="M231" s="21">
        <v>1</v>
      </c>
      <c r="N231" s="20">
        <f>$G231*M231</f>
        <v>7535</v>
      </c>
      <c r="O231" s="20">
        <f>$I231*M231</f>
        <v>563</v>
      </c>
      <c r="P231" s="19" t="s">
        <v>100</v>
      </c>
      <c r="Q231" s="21">
        <v>1</v>
      </c>
      <c r="R231" s="20">
        <f>$G231*Q231</f>
        <v>7535</v>
      </c>
      <c r="S231" s="20">
        <f>$I231*Q231</f>
        <v>563</v>
      </c>
      <c r="T231" s="19">
        <v>0</v>
      </c>
      <c r="U231" s="18">
        <f>IF(J231&gt;1,0,1)</f>
        <v>0</v>
      </c>
      <c r="V231" s="17">
        <f>I231/G231</f>
        <v>7.4717982747179834E-2</v>
      </c>
    </row>
    <row r="232" spans="1:22">
      <c r="A232" s="18">
        <v>485</v>
      </c>
      <c r="B232" s="82" t="s">
        <v>109</v>
      </c>
      <c r="C232" s="18" t="s">
        <v>108</v>
      </c>
      <c r="D232" s="18"/>
      <c r="E232" s="18"/>
      <c r="F232" s="25">
        <v>1.0422785804176329</v>
      </c>
      <c r="G232" s="24">
        <v>15344</v>
      </c>
      <c r="H232" s="23">
        <v>5.452195748893411</v>
      </c>
      <c r="I232" s="24">
        <f>VLOOKUP($B232,'Tabela Principal AmoCac'!$B$2:$I$521,8,0)</f>
        <v>1744</v>
      </c>
      <c r="J232" s="23">
        <v>5.6827068453156766</v>
      </c>
      <c r="K232" s="19" t="s">
        <v>18</v>
      </c>
      <c r="L232" s="19" t="s">
        <v>101</v>
      </c>
      <c r="M232" s="21">
        <v>1</v>
      </c>
      <c r="N232" s="20">
        <f>$G232*M232</f>
        <v>15344</v>
      </c>
      <c r="O232" s="20">
        <f>$I232*M232</f>
        <v>1744</v>
      </c>
      <c r="P232" s="19" t="s">
        <v>100</v>
      </c>
      <c r="Q232" s="21">
        <v>1</v>
      </c>
      <c r="R232" s="20">
        <f>$G232*Q232</f>
        <v>15344</v>
      </c>
      <c r="S232" s="20">
        <f>$I232*Q232</f>
        <v>1744</v>
      </c>
      <c r="T232" s="19">
        <v>0</v>
      </c>
      <c r="U232" s="18">
        <f>IF(J232&gt;1,0,1)</f>
        <v>0</v>
      </c>
      <c r="V232" s="17">
        <f>I232/G232</f>
        <v>0.11366006256517205</v>
      </c>
    </row>
    <row r="233" spans="1:22">
      <c r="A233" s="18">
        <v>486</v>
      </c>
      <c r="B233" s="82" t="s">
        <v>107</v>
      </c>
      <c r="C233" s="18" t="s">
        <v>106</v>
      </c>
      <c r="D233" s="18"/>
      <c r="E233" s="18"/>
      <c r="F233" s="25">
        <v>1.5108581544693538</v>
      </c>
      <c r="G233" s="24">
        <v>9171</v>
      </c>
      <c r="H233" s="23">
        <v>3.2587387391228799</v>
      </c>
      <c r="I233" s="24">
        <f>VLOOKUP($B233,'Tabela Principal AmoCac'!$B$2:$I$521,8,0)</f>
        <v>1511</v>
      </c>
      <c r="J233" s="23">
        <v>4.9234919972889832</v>
      </c>
      <c r="K233" s="19" t="s">
        <v>18</v>
      </c>
      <c r="L233" s="19" t="s">
        <v>101</v>
      </c>
      <c r="M233" s="21">
        <v>1</v>
      </c>
      <c r="N233" s="20">
        <f>$G233*M233</f>
        <v>9171</v>
      </c>
      <c r="O233" s="20">
        <f>$I233*M233</f>
        <v>1511</v>
      </c>
      <c r="P233" s="19" t="s">
        <v>100</v>
      </c>
      <c r="Q233" s="21">
        <v>1</v>
      </c>
      <c r="R233" s="20">
        <f>$G233*Q233</f>
        <v>9171</v>
      </c>
      <c r="S233" s="20">
        <f>$I233*Q233</f>
        <v>1511</v>
      </c>
      <c r="T233" s="19">
        <v>0</v>
      </c>
      <c r="U233" s="18">
        <f>IF(J233&gt;1,0,1)</f>
        <v>0</v>
      </c>
      <c r="V233" s="17">
        <f>I233/G233</f>
        <v>0.16475847781048958</v>
      </c>
    </row>
    <row r="234" spans="1:22">
      <c r="A234" s="18">
        <v>487</v>
      </c>
      <c r="B234" s="82" t="s">
        <v>105</v>
      </c>
      <c r="C234" s="18" t="s">
        <v>104</v>
      </c>
      <c r="D234" s="18"/>
      <c r="E234" s="18"/>
      <c r="F234" s="25">
        <v>0.20323045241167251</v>
      </c>
      <c r="G234" s="24">
        <v>14439</v>
      </c>
      <c r="H234" s="23">
        <v>5.1306213776246068</v>
      </c>
      <c r="I234" s="24">
        <f>VLOOKUP($B234,'Tabela Principal AmoCac'!$B$2:$I$521,8,0)</f>
        <v>320</v>
      </c>
      <c r="J234" s="23">
        <v>1.0426985037276471</v>
      </c>
      <c r="K234" s="19" t="s">
        <v>18</v>
      </c>
      <c r="L234" s="19" t="s">
        <v>101</v>
      </c>
      <c r="M234" s="21">
        <v>1</v>
      </c>
      <c r="N234" s="20">
        <f>$G234*M234</f>
        <v>14439</v>
      </c>
      <c r="O234" s="20">
        <f>$I234*M234</f>
        <v>320</v>
      </c>
      <c r="P234" s="19" t="s">
        <v>100</v>
      </c>
      <c r="Q234" s="21">
        <v>1</v>
      </c>
      <c r="R234" s="20">
        <f>$G234*Q234</f>
        <v>14439</v>
      </c>
      <c r="S234" s="20">
        <f>$I234*Q234</f>
        <v>320</v>
      </c>
      <c r="T234" s="19">
        <v>0</v>
      </c>
      <c r="U234" s="18">
        <f>IF(J234&gt;1,0,1)</f>
        <v>0</v>
      </c>
      <c r="V234" s="17">
        <f>I234/G234</f>
        <v>2.2162199598310131E-2</v>
      </c>
    </row>
    <row r="235" spans="1:22">
      <c r="A235" s="18">
        <v>488</v>
      </c>
      <c r="B235" s="82" t="s">
        <v>103</v>
      </c>
      <c r="C235" s="18" t="s">
        <v>102</v>
      </c>
      <c r="D235" s="18"/>
      <c r="E235" s="18"/>
      <c r="F235" s="25">
        <v>0.77415447326506059</v>
      </c>
      <c r="G235" s="24">
        <v>3447</v>
      </c>
      <c r="H235" s="23">
        <v>1.2248252571973142</v>
      </c>
      <c r="I235" s="24">
        <f>VLOOKUP($B235,'Tabela Principal AmoCac'!$B$2:$I$521,8,0)</f>
        <v>291</v>
      </c>
      <c r="J235" s="23">
        <v>0.94820395182732908</v>
      </c>
      <c r="K235" s="19" t="s">
        <v>18</v>
      </c>
      <c r="L235" s="19" t="s">
        <v>101</v>
      </c>
      <c r="M235" s="21">
        <v>1</v>
      </c>
      <c r="N235" s="20">
        <f>$G235*M235</f>
        <v>3447</v>
      </c>
      <c r="O235" s="20">
        <f>$I235*M235</f>
        <v>291</v>
      </c>
      <c r="P235" s="19" t="s">
        <v>100</v>
      </c>
      <c r="Q235" s="21">
        <v>1</v>
      </c>
      <c r="R235" s="20">
        <f>$G235*Q235</f>
        <v>3447</v>
      </c>
      <c r="S235" s="20">
        <f>$I235*Q235</f>
        <v>291</v>
      </c>
      <c r="T235" s="19">
        <v>0</v>
      </c>
      <c r="U235" s="18">
        <f>IF(J235&gt;1,0,1)</f>
        <v>1</v>
      </c>
      <c r="V235" s="17">
        <f>I235/G235</f>
        <v>8.4421235857267185E-2</v>
      </c>
    </row>
    <row r="236" spans="1:22">
      <c r="A236" s="18"/>
      <c r="B236" s="85" t="str">
        <f>CONCATENATE("Total ",L235)</f>
        <v>Total S P B - Saúde</v>
      </c>
      <c r="C236" s="18"/>
      <c r="D236" s="18"/>
      <c r="E236" s="18"/>
      <c r="F236" s="90">
        <f>(O236/$I$645)/(N236/$G$645)</f>
        <v>0.89296762865274915</v>
      </c>
      <c r="G236" s="86">
        <f>SUM(G226:G235)</f>
        <v>101974</v>
      </c>
      <c r="H236" s="89">
        <f>G236/$G$645*1000</f>
        <v>36.234502691453116</v>
      </c>
      <c r="I236" s="86">
        <f>SUM(I226:I235)</f>
        <v>9930</v>
      </c>
      <c r="J236" s="89">
        <f>I236/$I$645*1000</f>
        <v>32.356237943798547</v>
      </c>
      <c r="K236" s="88"/>
      <c r="L236" s="88"/>
      <c r="M236" s="87"/>
      <c r="N236" s="86">
        <f>SUM(N226:N235)</f>
        <v>101974</v>
      </c>
      <c r="O236" s="86">
        <f>SUM(O226:O235)</f>
        <v>9930</v>
      </c>
      <c r="P236" s="19"/>
      <c r="Q236" s="21"/>
      <c r="R236" s="20"/>
      <c r="S236" s="20"/>
      <c r="T236" s="19"/>
      <c r="U236" s="18"/>
      <c r="V236" s="17"/>
    </row>
    <row r="237" spans="1:22">
      <c r="A237" s="18"/>
      <c r="B237" s="82"/>
      <c r="C237" s="18"/>
      <c r="D237" s="18"/>
      <c r="E237" s="18"/>
      <c r="F237" s="25"/>
      <c r="G237" s="24"/>
      <c r="H237" s="23"/>
      <c r="I237" s="24"/>
      <c r="J237" s="23"/>
      <c r="K237" s="19"/>
      <c r="L237" s="19"/>
      <c r="M237" s="21"/>
      <c r="N237" s="20"/>
      <c r="O237" s="20"/>
      <c r="P237" s="19"/>
      <c r="Q237" s="21"/>
      <c r="R237" s="20"/>
      <c r="S237" s="20"/>
      <c r="T237" s="19"/>
      <c r="U237" s="18"/>
      <c r="V237" s="17"/>
    </row>
    <row r="238" spans="1:22">
      <c r="A238" s="18"/>
      <c r="B238" s="91" t="str">
        <f>CONCATENATE("Cadeia ",L239)</f>
        <v>Cadeia Têxtil-Vest-Calç</v>
      </c>
      <c r="C238" s="18"/>
      <c r="D238" s="18"/>
      <c r="E238" s="18"/>
      <c r="F238" s="25"/>
      <c r="G238" s="24"/>
      <c r="H238" s="23"/>
      <c r="I238" s="24"/>
      <c r="J238" s="23"/>
      <c r="K238" s="19"/>
      <c r="L238" s="19"/>
      <c r="M238" s="21"/>
      <c r="N238" s="20"/>
      <c r="O238" s="20"/>
      <c r="P238" s="19"/>
      <c r="Q238" s="21"/>
      <c r="R238" s="20"/>
      <c r="S238" s="20"/>
      <c r="T238" s="19"/>
      <c r="U238" s="18"/>
      <c r="V238" s="17"/>
    </row>
    <row r="239" spans="1:22">
      <c r="A239" s="18">
        <v>46</v>
      </c>
      <c r="B239" s="82" t="s">
        <v>979</v>
      </c>
      <c r="C239" s="18" t="s">
        <v>978</v>
      </c>
      <c r="D239" s="18"/>
      <c r="E239" s="18"/>
      <c r="F239" s="25">
        <v>1.76049701496401</v>
      </c>
      <c r="G239" s="24">
        <v>2594</v>
      </c>
      <c r="H239" s="23">
        <v>0.92172808737157896</v>
      </c>
      <c r="I239" s="24">
        <f>VLOOKUP($B239,'Tabela Principal AmoCac'!$B$2:$I$521,8,0)</f>
        <v>498</v>
      </c>
      <c r="J239" s="23">
        <v>1.6226995464261509</v>
      </c>
      <c r="K239" s="19" t="s">
        <v>366</v>
      </c>
      <c r="L239" s="19" t="s">
        <v>455</v>
      </c>
      <c r="M239" s="21">
        <v>1</v>
      </c>
      <c r="N239" s="20">
        <f>$G239*M239</f>
        <v>2594</v>
      </c>
      <c r="O239" s="20">
        <f>$I239*M239</f>
        <v>498</v>
      </c>
      <c r="P239" s="19" t="s">
        <v>95</v>
      </c>
      <c r="Q239" s="21">
        <v>1</v>
      </c>
      <c r="R239" s="20">
        <f>$G239*Q239</f>
        <v>2594</v>
      </c>
      <c r="S239" s="20">
        <f>$I239*Q239</f>
        <v>498</v>
      </c>
      <c r="T239" s="19">
        <v>0</v>
      </c>
      <c r="U239" s="18">
        <f>IF(J239&gt;1,0,1)</f>
        <v>0</v>
      </c>
      <c r="V239" s="17">
        <f>I239/G239</f>
        <v>0.19198149575944487</v>
      </c>
    </row>
    <row r="240" spans="1:22">
      <c r="A240" s="18">
        <v>51</v>
      </c>
      <c r="B240" s="82" t="s">
        <v>973</v>
      </c>
      <c r="C240" s="18" t="s">
        <v>972</v>
      </c>
      <c r="D240" s="18"/>
      <c r="E240" s="18"/>
      <c r="F240" s="25">
        <v>7.1323303877100601</v>
      </c>
      <c r="G240" s="24">
        <v>9</v>
      </c>
      <c r="H240" s="23">
        <v>3.1979771728389401E-3</v>
      </c>
      <c r="I240" s="24">
        <f>VLOOKUP($B240,'Tabela Principal AmoCac'!$B$2:$I$521,8,0)</f>
        <v>7</v>
      </c>
      <c r="J240" s="23">
        <v>2.2809029769042279E-2</v>
      </c>
      <c r="K240" s="19" t="s">
        <v>366</v>
      </c>
      <c r="L240" s="19" t="s">
        <v>455</v>
      </c>
      <c r="M240" s="21">
        <v>1</v>
      </c>
      <c r="N240" s="20">
        <f>$G240*M240</f>
        <v>9</v>
      </c>
      <c r="O240" s="20">
        <f>$I240*M240</f>
        <v>7</v>
      </c>
      <c r="P240" s="19" t="s">
        <v>95</v>
      </c>
      <c r="Q240" s="21">
        <v>1</v>
      </c>
      <c r="R240" s="20">
        <f>$G240*Q240</f>
        <v>9</v>
      </c>
      <c r="S240" s="20">
        <f>$I240*Q240</f>
        <v>7</v>
      </c>
      <c r="T240" s="19">
        <v>0</v>
      </c>
      <c r="U240" s="18">
        <f>IF(J240&gt;1,0,1)</f>
        <v>1</v>
      </c>
      <c r="V240" s="17">
        <f>I240/G240</f>
        <v>0.77777777777777779</v>
      </c>
    </row>
    <row r="241" spans="1:22">
      <c r="A241" s="18">
        <v>53</v>
      </c>
      <c r="B241" s="82" t="s">
        <v>970</v>
      </c>
      <c r="C241" s="18" t="s">
        <v>969</v>
      </c>
      <c r="D241" s="18"/>
      <c r="E241" s="18"/>
      <c r="F241" s="25">
        <v>3.0543174801825996</v>
      </c>
      <c r="G241" s="24">
        <v>1276</v>
      </c>
      <c r="H241" s="23">
        <v>0.45340209694916533</v>
      </c>
      <c r="I241" s="24">
        <f>VLOOKUP($B241,'Tabela Principal AmoCac'!$B$2:$I$521,8,0)</f>
        <v>425</v>
      </c>
      <c r="J241" s="23">
        <v>1.3848339502632814</v>
      </c>
      <c r="K241" s="19" t="s">
        <v>366</v>
      </c>
      <c r="L241" s="19" t="s">
        <v>455</v>
      </c>
      <c r="M241" s="21">
        <v>1</v>
      </c>
      <c r="N241" s="20">
        <f>$G241*M241</f>
        <v>1276</v>
      </c>
      <c r="O241" s="20">
        <f>$I241*M241</f>
        <v>425</v>
      </c>
      <c r="P241" s="19" t="s">
        <v>95</v>
      </c>
      <c r="Q241" s="21">
        <v>1</v>
      </c>
      <c r="R241" s="20">
        <f>$G241*Q241</f>
        <v>1276</v>
      </c>
      <c r="S241" s="20">
        <f>$I241*Q241</f>
        <v>425</v>
      </c>
      <c r="T241" s="19">
        <v>0</v>
      </c>
      <c r="U241" s="18">
        <f>IF(J241&gt;1,0,1)</f>
        <v>0</v>
      </c>
      <c r="V241" s="17">
        <f>I241/G241</f>
        <v>0.33307210031347961</v>
      </c>
    </row>
    <row r="242" spans="1:22">
      <c r="A242" s="18">
        <v>54</v>
      </c>
      <c r="B242" s="82" t="s">
        <v>968</v>
      </c>
      <c r="C242" s="18" t="s">
        <v>967</v>
      </c>
      <c r="D242" s="18"/>
      <c r="E242" s="18"/>
      <c r="F242" s="25">
        <v>0.59593741966277691</v>
      </c>
      <c r="G242" s="24">
        <v>2262</v>
      </c>
      <c r="H242" s="23">
        <v>0.80375826277352036</v>
      </c>
      <c r="I242" s="24">
        <f>VLOOKUP($B242,'Tabela Principal AmoCac'!$B$2:$I$521,8,0)</f>
        <v>147</v>
      </c>
      <c r="J242" s="23">
        <v>0.47898962514988791</v>
      </c>
      <c r="K242" s="19" t="s">
        <v>366</v>
      </c>
      <c r="L242" s="19" t="s">
        <v>455</v>
      </c>
      <c r="M242" s="21">
        <v>1</v>
      </c>
      <c r="N242" s="20">
        <f>$G242*M242</f>
        <v>2262</v>
      </c>
      <c r="O242" s="20">
        <f>$I242*M242</f>
        <v>147</v>
      </c>
      <c r="P242" s="19" t="s">
        <v>95</v>
      </c>
      <c r="Q242" s="21">
        <v>1</v>
      </c>
      <c r="R242" s="20">
        <f>$G242*Q242</f>
        <v>2262</v>
      </c>
      <c r="S242" s="20">
        <f>$I242*Q242</f>
        <v>147</v>
      </c>
      <c r="T242" s="19">
        <v>0</v>
      </c>
      <c r="U242" s="18">
        <f>IF(J242&gt;1,0,1)</f>
        <v>1</v>
      </c>
      <c r="V242" s="17">
        <f>I242/G242</f>
        <v>6.49867374005305E-2</v>
      </c>
    </row>
    <row r="243" spans="1:22">
      <c r="A243" s="18">
        <v>55</v>
      </c>
      <c r="B243" s="82" t="s">
        <v>966</v>
      </c>
      <c r="C243" s="18" t="s">
        <v>965</v>
      </c>
      <c r="D243" s="18"/>
      <c r="E243" s="18"/>
      <c r="F243" s="25">
        <v>0.19500561552180615</v>
      </c>
      <c r="G243" s="24">
        <v>3762</v>
      </c>
      <c r="H243" s="23">
        <v>1.336754458246677</v>
      </c>
      <c r="I243" s="24">
        <f>VLOOKUP($B243,'Tabela Principal AmoCac'!$B$2:$I$521,8,0)</f>
        <v>80</v>
      </c>
      <c r="J243" s="23">
        <v>0.26067462593191176</v>
      </c>
      <c r="K243" s="19" t="s">
        <v>366</v>
      </c>
      <c r="L243" s="19" t="s">
        <v>455</v>
      </c>
      <c r="M243" s="21">
        <v>1</v>
      </c>
      <c r="N243" s="20">
        <f>$G243*M243</f>
        <v>3762</v>
      </c>
      <c r="O243" s="20">
        <f>$I243*M243</f>
        <v>80</v>
      </c>
      <c r="P243" s="19" t="s">
        <v>95</v>
      </c>
      <c r="Q243" s="21">
        <v>1</v>
      </c>
      <c r="R243" s="20">
        <f>$G243*Q243</f>
        <v>3762</v>
      </c>
      <c r="S243" s="20">
        <f>$I243*Q243</f>
        <v>80</v>
      </c>
      <c r="T243" s="19">
        <v>0</v>
      </c>
      <c r="U243" s="18">
        <f>IF(J243&gt;1,0,1)</f>
        <v>1</v>
      </c>
      <c r="V243" s="17">
        <f>I243/G243</f>
        <v>2.1265284423179161E-2</v>
      </c>
    </row>
    <row r="244" spans="1:22">
      <c r="A244" s="18">
        <v>56</v>
      </c>
      <c r="B244" s="82" t="s">
        <v>964</v>
      </c>
      <c r="C244" s="18" t="s">
        <v>963</v>
      </c>
      <c r="D244" s="18"/>
      <c r="E244" s="18"/>
      <c r="F244" s="25">
        <v>0.45783366868875153</v>
      </c>
      <c r="G244" s="24">
        <v>681</v>
      </c>
      <c r="H244" s="23">
        <v>0.24198027274481315</v>
      </c>
      <c r="I244" s="24">
        <f>VLOOKUP($B244,'Tabela Principal AmoCac'!$B$2:$I$521,8,0)</f>
        <v>34</v>
      </c>
      <c r="J244" s="23">
        <v>0.11078671602106252</v>
      </c>
      <c r="K244" s="19" t="s">
        <v>366</v>
      </c>
      <c r="L244" s="19" t="s">
        <v>455</v>
      </c>
      <c r="M244" s="21">
        <v>1</v>
      </c>
      <c r="N244" s="20">
        <f>$G244*M244</f>
        <v>681</v>
      </c>
      <c r="O244" s="20">
        <f>$I244*M244</f>
        <v>34</v>
      </c>
      <c r="P244" s="19" t="s">
        <v>95</v>
      </c>
      <c r="Q244" s="21">
        <v>1</v>
      </c>
      <c r="R244" s="20">
        <f>$G244*Q244</f>
        <v>681</v>
      </c>
      <c r="S244" s="20">
        <f>$I244*Q244</f>
        <v>34</v>
      </c>
      <c r="T244" s="19">
        <v>0</v>
      </c>
      <c r="U244" s="18">
        <f>IF(J244&gt;1,0,1)</f>
        <v>1</v>
      </c>
      <c r="V244" s="17">
        <f>I244/G244</f>
        <v>4.9926578560939794E-2</v>
      </c>
    </row>
    <row r="245" spans="1:22">
      <c r="A245" s="18">
        <v>57</v>
      </c>
      <c r="B245" s="82" t="s">
        <v>962</v>
      </c>
      <c r="C245" s="18" t="s">
        <v>961</v>
      </c>
      <c r="D245" s="18"/>
      <c r="E245" s="18"/>
      <c r="F245" s="25">
        <v>5.0894271838016794</v>
      </c>
      <c r="G245" s="24">
        <v>200</v>
      </c>
      <c r="H245" s="23">
        <v>7.10661593964209E-2</v>
      </c>
      <c r="I245" s="24">
        <f>VLOOKUP($B245,'Tabela Principal AmoCac'!$B$2:$I$521,8,0)</f>
        <v>111</v>
      </c>
      <c r="J245" s="23">
        <v>0.36168604348052763</v>
      </c>
      <c r="K245" s="19" t="s">
        <v>366</v>
      </c>
      <c r="L245" s="19" t="s">
        <v>455</v>
      </c>
      <c r="M245" s="21">
        <v>1</v>
      </c>
      <c r="N245" s="20">
        <f>$G245*M245</f>
        <v>200</v>
      </c>
      <c r="O245" s="20">
        <f>$I245*M245</f>
        <v>111</v>
      </c>
      <c r="P245" s="19" t="s">
        <v>95</v>
      </c>
      <c r="Q245" s="21">
        <v>1</v>
      </c>
      <c r="R245" s="20">
        <f>$G245*Q245</f>
        <v>200</v>
      </c>
      <c r="S245" s="20">
        <f>$I245*Q245</f>
        <v>111</v>
      </c>
      <c r="T245" s="19">
        <v>0</v>
      </c>
      <c r="U245" s="18">
        <f>IF(J245&gt;1,0,1)</f>
        <v>1</v>
      </c>
      <c r="V245" s="17">
        <f>I245/G245</f>
        <v>0.55500000000000005</v>
      </c>
    </row>
    <row r="246" spans="1:22">
      <c r="A246" s="18">
        <v>58</v>
      </c>
      <c r="B246" s="82" t="s">
        <v>960</v>
      </c>
      <c r="C246" s="18" t="s">
        <v>959</v>
      </c>
      <c r="D246" s="18"/>
      <c r="E246" s="18"/>
      <c r="F246" s="25">
        <v>7.9847158679750938E-2</v>
      </c>
      <c r="G246" s="24">
        <v>1493</v>
      </c>
      <c r="H246" s="23">
        <v>0.53050887989428197</v>
      </c>
      <c r="I246" s="24">
        <f>VLOOKUP($B246,'Tabela Principal AmoCac'!$B$2:$I$521,8,0)</f>
        <v>13</v>
      </c>
      <c r="J246" s="23">
        <v>4.2359626713935665E-2</v>
      </c>
      <c r="K246" s="19" t="s">
        <v>366</v>
      </c>
      <c r="L246" s="19" t="s">
        <v>455</v>
      </c>
      <c r="M246" s="21">
        <v>1</v>
      </c>
      <c r="N246" s="20">
        <f>$G246*M246</f>
        <v>1493</v>
      </c>
      <c r="O246" s="20">
        <f>$I246*M246</f>
        <v>13</v>
      </c>
      <c r="P246" s="19" t="s">
        <v>95</v>
      </c>
      <c r="Q246" s="21">
        <v>1</v>
      </c>
      <c r="R246" s="20">
        <f>$G246*Q246</f>
        <v>1493</v>
      </c>
      <c r="S246" s="20">
        <f>$I246*Q246</f>
        <v>13</v>
      </c>
      <c r="T246" s="19">
        <v>0</v>
      </c>
      <c r="U246" s="18">
        <f>IF(J246&gt;1,0,1)</f>
        <v>1</v>
      </c>
      <c r="V246" s="17">
        <f>I246/G246</f>
        <v>8.7073007367716015E-3</v>
      </c>
    </row>
    <row r="247" spans="1:22">
      <c r="A247" s="18">
        <v>59</v>
      </c>
      <c r="B247" s="82" t="s">
        <v>958</v>
      </c>
      <c r="C247" s="18" t="s">
        <v>957</v>
      </c>
      <c r="D247" s="18"/>
      <c r="E247" s="18"/>
      <c r="F247" s="25">
        <v>0.49153174244089437</v>
      </c>
      <c r="G247" s="24">
        <v>597</v>
      </c>
      <c r="H247" s="23">
        <v>0.21213248579831637</v>
      </c>
      <c r="I247" s="24">
        <f>VLOOKUP($B247,'Tabela Principal AmoCac'!$B$2:$I$521,8,0)</f>
        <v>32</v>
      </c>
      <c r="J247" s="23">
        <v>0.10426985037276472</v>
      </c>
      <c r="K247" s="19" t="s">
        <v>366</v>
      </c>
      <c r="L247" s="19" t="s">
        <v>455</v>
      </c>
      <c r="M247" s="21">
        <v>1</v>
      </c>
      <c r="N247" s="20">
        <f>$G247*M247</f>
        <v>597</v>
      </c>
      <c r="O247" s="20">
        <f>$I247*M247</f>
        <v>32</v>
      </c>
      <c r="P247" s="19" t="s">
        <v>95</v>
      </c>
      <c r="Q247" s="21">
        <v>1</v>
      </c>
      <c r="R247" s="20">
        <f>$G247*Q247</f>
        <v>597</v>
      </c>
      <c r="S247" s="20">
        <f>$I247*Q247</f>
        <v>32</v>
      </c>
      <c r="T247" s="19">
        <v>0</v>
      </c>
      <c r="U247" s="18">
        <f>IF(J247&gt;1,0,1)</f>
        <v>1</v>
      </c>
      <c r="V247" s="17">
        <f>I247/G247</f>
        <v>5.3601340033500838E-2</v>
      </c>
    </row>
    <row r="248" spans="1:22">
      <c r="A248" s="18">
        <v>61</v>
      </c>
      <c r="B248" s="82" t="s">
        <v>955</v>
      </c>
      <c r="C248" s="18" t="s">
        <v>954</v>
      </c>
      <c r="D248" s="18"/>
      <c r="E248" s="18"/>
      <c r="F248" s="25">
        <v>1.8538909311015317</v>
      </c>
      <c r="G248" s="24">
        <v>831</v>
      </c>
      <c r="H248" s="23">
        <v>0.29527989229212881</v>
      </c>
      <c r="I248" s="24">
        <f>VLOOKUP($B248,'Tabela Principal AmoCac'!$B$2:$I$521,8,0)</f>
        <v>168</v>
      </c>
      <c r="J248" s="23">
        <v>0.54741671445701467</v>
      </c>
      <c r="K248" s="19" t="s">
        <v>366</v>
      </c>
      <c r="L248" s="19" t="s">
        <v>455</v>
      </c>
      <c r="M248" s="21">
        <v>1</v>
      </c>
      <c r="N248" s="20">
        <f>$G248*M248</f>
        <v>831</v>
      </c>
      <c r="O248" s="20">
        <f>$I248*M248</f>
        <v>168</v>
      </c>
      <c r="P248" s="19" t="s">
        <v>95</v>
      </c>
      <c r="Q248" s="21">
        <v>1</v>
      </c>
      <c r="R248" s="20">
        <f>$G248*Q248</f>
        <v>831</v>
      </c>
      <c r="S248" s="20">
        <f>$I248*Q248</f>
        <v>168</v>
      </c>
      <c r="T248" s="19">
        <v>0</v>
      </c>
      <c r="U248" s="18">
        <f>IF(J248&gt;1,0,1)</f>
        <v>1</v>
      </c>
      <c r="V248" s="17">
        <f>I248/G248</f>
        <v>0.20216606498194944</v>
      </c>
    </row>
    <row r="249" spans="1:22">
      <c r="A249" s="18">
        <v>62</v>
      </c>
      <c r="B249" s="82" t="s">
        <v>953</v>
      </c>
      <c r="C249" s="18" t="s">
        <v>952</v>
      </c>
      <c r="D249" s="18"/>
      <c r="E249" s="18"/>
      <c r="F249" s="25">
        <v>1.1875881038472025</v>
      </c>
      <c r="G249" s="24">
        <v>4494</v>
      </c>
      <c r="H249" s="23">
        <v>1.5968566016375776</v>
      </c>
      <c r="I249" s="24">
        <f>VLOOKUP($B249,'Tabela Principal AmoCac'!$B$2:$I$521,8,0)</f>
        <v>582</v>
      </c>
      <c r="J249" s="23">
        <v>1.8964079036546582</v>
      </c>
      <c r="K249" s="19" t="s">
        <v>366</v>
      </c>
      <c r="L249" s="19" t="s">
        <v>455</v>
      </c>
      <c r="M249" s="21">
        <v>1</v>
      </c>
      <c r="N249" s="20">
        <f>$G249*M249</f>
        <v>4494</v>
      </c>
      <c r="O249" s="20">
        <f>$I249*M249</f>
        <v>582</v>
      </c>
      <c r="P249" s="19" t="s">
        <v>95</v>
      </c>
      <c r="Q249" s="21">
        <v>1</v>
      </c>
      <c r="R249" s="20">
        <f>$G249*Q249</f>
        <v>4494</v>
      </c>
      <c r="S249" s="20">
        <f>$I249*Q249</f>
        <v>582</v>
      </c>
      <c r="T249" s="19">
        <v>0</v>
      </c>
      <c r="U249" s="18">
        <f>IF(J249&gt;1,0,1)</f>
        <v>0</v>
      </c>
      <c r="V249" s="17">
        <f>I249/G249</f>
        <v>0.12950600801068091</v>
      </c>
    </row>
    <row r="250" spans="1:22">
      <c r="A250" s="18">
        <v>63</v>
      </c>
      <c r="B250" s="82" t="s">
        <v>951</v>
      </c>
      <c r="C250" s="18" t="s">
        <v>950</v>
      </c>
      <c r="D250" s="18"/>
      <c r="E250" s="18"/>
      <c r="F250" s="25">
        <v>1.1076011281396472</v>
      </c>
      <c r="G250" s="24">
        <v>60654</v>
      </c>
      <c r="H250" s="23">
        <v>21.552234160152565</v>
      </c>
      <c r="I250" s="24">
        <f>VLOOKUP($B250,'Tabela Principal AmoCac'!$B$2:$I$521,8,0)</f>
        <v>7326</v>
      </c>
      <c r="J250" s="23">
        <v>23.871278869714821</v>
      </c>
      <c r="K250" s="19" t="s">
        <v>366</v>
      </c>
      <c r="L250" s="19" t="s">
        <v>455</v>
      </c>
      <c r="M250" s="21">
        <v>1</v>
      </c>
      <c r="N250" s="20">
        <f>$G250*M250</f>
        <v>60654</v>
      </c>
      <c r="O250" s="20">
        <f>$I250*M250</f>
        <v>7326</v>
      </c>
      <c r="P250" s="19" t="s">
        <v>95</v>
      </c>
      <c r="Q250" s="21">
        <v>1</v>
      </c>
      <c r="R250" s="20">
        <f>$G250*Q250</f>
        <v>60654</v>
      </c>
      <c r="S250" s="20">
        <f>$I250*Q250</f>
        <v>7326</v>
      </c>
      <c r="T250" s="19">
        <v>0</v>
      </c>
      <c r="U250" s="18">
        <f>IF(J250&gt;1,0,1)</f>
        <v>0</v>
      </c>
      <c r="V250" s="17">
        <f>I250/G250</f>
        <v>0.12078346028291621</v>
      </c>
    </row>
    <row r="251" spans="1:22">
      <c r="A251" s="18">
        <v>64</v>
      </c>
      <c r="B251" s="82" t="s">
        <v>949</v>
      </c>
      <c r="C251" s="18" t="s">
        <v>948</v>
      </c>
      <c r="D251" s="18"/>
      <c r="E251" s="18"/>
      <c r="F251" s="25">
        <v>1.6339685114701725</v>
      </c>
      <c r="G251" s="24">
        <v>2026</v>
      </c>
      <c r="H251" s="23">
        <v>0.71990019468574362</v>
      </c>
      <c r="I251" s="24">
        <f>VLOOKUP($B251,'Tabela Principal AmoCac'!$B$2:$I$521,8,0)</f>
        <v>361</v>
      </c>
      <c r="J251" s="23">
        <v>1.176294249517752</v>
      </c>
      <c r="K251" s="19" t="s">
        <v>366</v>
      </c>
      <c r="L251" s="19" t="s">
        <v>455</v>
      </c>
      <c r="M251" s="21">
        <v>1</v>
      </c>
      <c r="N251" s="20">
        <f>$G251*M251</f>
        <v>2026</v>
      </c>
      <c r="O251" s="20">
        <f>$I251*M251</f>
        <v>361</v>
      </c>
      <c r="P251" s="19" t="s">
        <v>95</v>
      </c>
      <c r="Q251" s="21">
        <v>1</v>
      </c>
      <c r="R251" s="20">
        <f>$G251*Q251</f>
        <v>2026</v>
      </c>
      <c r="S251" s="20">
        <f>$I251*Q251</f>
        <v>361</v>
      </c>
      <c r="T251" s="19">
        <v>0</v>
      </c>
      <c r="U251" s="18">
        <f>IF(J251&gt;1,0,1)</f>
        <v>0</v>
      </c>
      <c r="V251" s="17">
        <f>I251/G251</f>
        <v>0.17818361303060218</v>
      </c>
    </row>
    <row r="252" spans="1:22">
      <c r="A252" s="18">
        <v>65</v>
      </c>
      <c r="B252" s="82" t="s">
        <v>947</v>
      </c>
      <c r="C252" s="18" t="s">
        <v>946</v>
      </c>
      <c r="D252" s="18"/>
      <c r="E252" s="18"/>
      <c r="F252" s="25">
        <v>0.14239346381852383</v>
      </c>
      <c r="G252" s="24">
        <v>4830</v>
      </c>
      <c r="H252" s="23">
        <v>1.7162477494235646</v>
      </c>
      <c r="I252" s="24">
        <f>VLOOKUP($B252,'Tabela Principal AmoCac'!$B$2:$I$521,8,0)</f>
        <v>75</v>
      </c>
      <c r="J252" s="23">
        <v>0.2443824618111673</v>
      </c>
      <c r="K252" s="19" t="s">
        <v>366</v>
      </c>
      <c r="L252" s="19" t="s">
        <v>455</v>
      </c>
      <c r="M252" s="21">
        <v>1</v>
      </c>
      <c r="N252" s="20">
        <f>$G252*M252</f>
        <v>4830</v>
      </c>
      <c r="O252" s="20">
        <f>$I252*M252</f>
        <v>75</v>
      </c>
      <c r="P252" s="19" t="s">
        <v>95</v>
      </c>
      <c r="Q252" s="21">
        <v>1</v>
      </c>
      <c r="R252" s="20">
        <f>$G252*Q252</f>
        <v>4830</v>
      </c>
      <c r="S252" s="20">
        <f>$I252*Q252</f>
        <v>75</v>
      </c>
      <c r="T252" s="19">
        <v>0</v>
      </c>
      <c r="U252" s="18">
        <f>IF(J252&gt;1,0,1)</f>
        <v>1</v>
      </c>
      <c r="V252" s="17">
        <f>I252/G252</f>
        <v>1.5527950310559006E-2</v>
      </c>
    </row>
    <row r="253" spans="1:22">
      <c r="A253" s="18">
        <v>67</v>
      </c>
      <c r="B253" s="82" t="s">
        <v>943</v>
      </c>
      <c r="C253" s="18" t="s">
        <v>942</v>
      </c>
      <c r="D253" s="18"/>
      <c r="E253" s="18"/>
      <c r="F253" s="25">
        <v>0.3248974431617242</v>
      </c>
      <c r="G253" s="24">
        <v>2512</v>
      </c>
      <c r="H253" s="23">
        <v>0.89259096201904642</v>
      </c>
      <c r="I253" s="24">
        <f>VLOOKUP($B253,'Tabela Principal AmoCac'!$B$2:$I$521,8,0)</f>
        <v>89</v>
      </c>
      <c r="J253" s="23">
        <v>0.29000052134925186</v>
      </c>
      <c r="K253" s="19" t="s">
        <v>366</v>
      </c>
      <c r="L253" s="19" t="s">
        <v>455</v>
      </c>
      <c r="M253" s="21">
        <v>1</v>
      </c>
      <c r="N253" s="20">
        <f>$G253*M253</f>
        <v>2512</v>
      </c>
      <c r="O253" s="20">
        <f>$I253*M253</f>
        <v>89</v>
      </c>
      <c r="P253" s="19" t="s">
        <v>95</v>
      </c>
      <c r="Q253" s="21">
        <v>1</v>
      </c>
      <c r="R253" s="20">
        <f>$G253*Q253</f>
        <v>2512</v>
      </c>
      <c r="S253" s="20">
        <f>$I253*Q253</f>
        <v>89</v>
      </c>
      <c r="T253" s="19">
        <v>0</v>
      </c>
      <c r="U253" s="18">
        <f>IF(J253&gt;1,0,1)</f>
        <v>1</v>
      </c>
      <c r="V253" s="17">
        <f>I253/G253</f>
        <v>3.5429936305732483E-2</v>
      </c>
    </row>
    <row r="254" spans="1:22">
      <c r="A254" s="18">
        <v>68</v>
      </c>
      <c r="B254" s="82" t="s">
        <v>941</v>
      </c>
      <c r="C254" s="18" t="s">
        <v>940</v>
      </c>
      <c r="D254" s="18"/>
      <c r="E254" s="18"/>
      <c r="F254" s="25">
        <v>0.6610748403574801</v>
      </c>
      <c r="G254" s="24">
        <v>1512</v>
      </c>
      <c r="H254" s="23">
        <v>0.53726016503694196</v>
      </c>
      <c r="I254" s="24">
        <f>VLOOKUP($B254,'Tabela Principal AmoCac'!$B$2:$I$521,8,0)</f>
        <v>109</v>
      </c>
      <c r="J254" s="23">
        <v>0.35516917783222979</v>
      </c>
      <c r="K254" s="19" t="s">
        <v>366</v>
      </c>
      <c r="L254" s="19" t="s">
        <v>455</v>
      </c>
      <c r="M254" s="21">
        <v>1</v>
      </c>
      <c r="N254" s="20">
        <f>$G254*M254</f>
        <v>1512</v>
      </c>
      <c r="O254" s="20">
        <f>$I254*M254</f>
        <v>109</v>
      </c>
      <c r="P254" s="19" t="s">
        <v>95</v>
      </c>
      <c r="Q254" s="21">
        <v>1</v>
      </c>
      <c r="R254" s="20">
        <f>$G254*Q254</f>
        <v>1512</v>
      </c>
      <c r="S254" s="20">
        <f>$I254*Q254</f>
        <v>109</v>
      </c>
      <c r="T254" s="19" t="s">
        <v>939</v>
      </c>
      <c r="U254" s="18">
        <f>IF(J254&gt;1,0,1)</f>
        <v>1</v>
      </c>
      <c r="V254" s="17">
        <f>I254/G254</f>
        <v>7.2089947089947093E-2</v>
      </c>
    </row>
    <row r="255" spans="1:22">
      <c r="A255" s="18">
        <v>69</v>
      </c>
      <c r="B255" s="82" t="s">
        <v>938</v>
      </c>
      <c r="C255" s="18" t="s">
        <v>937</v>
      </c>
      <c r="D255" s="18"/>
      <c r="E255" s="18"/>
      <c r="F255" s="25">
        <v>0.58606151950571383</v>
      </c>
      <c r="G255" s="24">
        <v>798</v>
      </c>
      <c r="H255" s="23">
        <v>0.28355397599171939</v>
      </c>
      <c r="I255" s="24">
        <f>VLOOKUP($B255,'Tabela Principal AmoCac'!$B$2:$I$521,8,0)</f>
        <v>51</v>
      </c>
      <c r="J255" s="23">
        <v>0.16618007403159377</v>
      </c>
      <c r="K255" s="19" t="s">
        <v>366</v>
      </c>
      <c r="L255" s="19" t="s">
        <v>455</v>
      </c>
      <c r="M255" s="21">
        <v>1</v>
      </c>
      <c r="N255" s="20">
        <f>$G255*M255</f>
        <v>798</v>
      </c>
      <c r="O255" s="20">
        <f>$I255*M255</f>
        <v>51</v>
      </c>
      <c r="P255" s="19" t="s">
        <v>95</v>
      </c>
      <c r="Q255" s="21">
        <v>1</v>
      </c>
      <c r="R255" s="20">
        <f>$G255*Q255</f>
        <v>798</v>
      </c>
      <c r="S255" s="20">
        <f>$I255*Q255</f>
        <v>51</v>
      </c>
      <c r="T255" s="19">
        <v>0</v>
      </c>
      <c r="U255" s="18">
        <f>IF(J255&gt;1,0,1)</f>
        <v>1</v>
      </c>
      <c r="V255" s="17">
        <f>I255/G255</f>
        <v>6.3909774436090222E-2</v>
      </c>
    </row>
    <row r="256" spans="1:22">
      <c r="A256" s="18">
        <v>70</v>
      </c>
      <c r="B256" s="82" t="s">
        <v>936</v>
      </c>
      <c r="C256" s="18" t="s">
        <v>935</v>
      </c>
      <c r="D256" s="18"/>
      <c r="E256" s="18"/>
      <c r="F256" s="25">
        <v>2.1484156019271072</v>
      </c>
      <c r="G256" s="24">
        <v>3086</v>
      </c>
      <c r="H256" s="23">
        <v>1.0965508394867745</v>
      </c>
      <c r="I256" s="24">
        <f>VLOOKUP($B256,'Tabela Principal AmoCac'!$B$2:$I$521,8,0)</f>
        <v>723</v>
      </c>
      <c r="J256" s="23">
        <v>2.3558469318596527</v>
      </c>
      <c r="K256" s="19" t="s">
        <v>366</v>
      </c>
      <c r="L256" s="19" t="s">
        <v>455</v>
      </c>
      <c r="M256" s="21">
        <v>1</v>
      </c>
      <c r="N256" s="20">
        <f>$G256*M256</f>
        <v>3086</v>
      </c>
      <c r="O256" s="20">
        <f>$I256*M256</f>
        <v>723</v>
      </c>
      <c r="P256" s="19" t="s">
        <v>95</v>
      </c>
      <c r="Q256" s="21">
        <v>1</v>
      </c>
      <c r="R256" s="20">
        <f>$G256*Q256</f>
        <v>3086</v>
      </c>
      <c r="S256" s="20">
        <f>$I256*Q256</f>
        <v>723</v>
      </c>
      <c r="T256" s="19">
        <v>0</v>
      </c>
      <c r="U256" s="18">
        <f>IF(J256&gt;1,0,1)</f>
        <v>0</v>
      </c>
      <c r="V256" s="17">
        <f>I256/G256</f>
        <v>0.23428386260531434</v>
      </c>
    </row>
    <row r="257" spans="1:22">
      <c r="A257" s="18">
        <v>73</v>
      </c>
      <c r="B257" s="82" t="s">
        <v>932</v>
      </c>
      <c r="C257" s="18" t="s">
        <v>931</v>
      </c>
      <c r="D257" s="18"/>
      <c r="E257" s="18"/>
      <c r="F257" s="25">
        <v>1.5060447377594235</v>
      </c>
      <c r="G257" s="24">
        <v>274</v>
      </c>
      <c r="H257" s="23">
        <v>9.7360638373096622E-2</v>
      </c>
      <c r="I257" s="24">
        <f>VLOOKUP($B257,'Tabela Principal AmoCac'!$B$2:$I$521,8,0)</f>
        <v>45</v>
      </c>
      <c r="J257" s="23">
        <v>0.14662947708670038</v>
      </c>
      <c r="K257" s="19" t="s">
        <v>366</v>
      </c>
      <c r="L257" s="19" t="s">
        <v>455</v>
      </c>
      <c r="M257" s="21">
        <v>1</v>
      </c>
      <c r="N257" s="20">
        <f>$G257*M257</f>
        <v>274</v>
      </c>
      <c r="O257" s="20">
        <f>$I257*M257</f>
        <v>45</v>
      </c>
      <c r="P257" s="19" t="s">
        <v>95</v>
      </c>
      <c r="Q257" s="21">
        <v>1</v>
      </c>
      <c r="R257" s="20">
        <f>$G257*Q257</f>
        <v>274</v>
      </c>
      <c r="S257" s="20">
        <f>$I257*Q257</f>
        <v>45</v>
      </c>
      <c r="T257" s="19">
        <v>0</v>
      </c>
      <c r="U257" s="18">
        <f>IF(J257&gt;1,0,1)</f>
        <v>1</v>
      </c>
      <c r="V257" s="17">
        <f>I257/G257</f>
        <v>0.16423357664233576</v>
      </c>
    </row>
    <row r="258" spans="1:22">
      <c r="A258" s="18">
        <v>309</v>
      </c>
      <c r="B258" s="82" t="s">
        <v>489</v>
      </c>
      <c r="C258" s="18" t="s">
        <v>488</v>
      </c>
      <c r="D258" s="18"/>
      <c r="E258" s="18"/>
      <c r="F258" s="25">
        <v>1.0555555763928559</v>
      </c>
      <c r="G258" s="24">
        <v>139</v>
      </c>
      <c r="H258" s="23">
        <v>4.9390980780512524E-2</v>
      </c>
      <c r="I258" s="24">
        <f>VLOOKUP($B258,'Tabela Principal AmoCac'!$B$2:$I$521,8,0)</f>
        <v>16</v>
      </c>
      <c r="J258" s="23">
        <v>5.213492518638236E-2</v>
      </c>
      <c r="K258" s="19" t="s">
        <v>371</v>
      </c>
      <c r="L258" s="19" t="s">
        <v>455</v>
      </c>
      <c r="M258" s="21">
        <v>1</v>
      </c>
      <c r="N258" s="20">
        <f>$G258*M258</f>
        <v>139</v>
      </c>
      <c r="O258" s="20">
        <f>$I258*M258</f>
        <v>16</v>
      </c>
      <c r="P258" s="19" t="s">
        <v>100</v>
      </c>
      <c r="Q258" s="21">
        <v>1</v>
      </c>
      <c r="R258" s="20">
        <f>$G258*Q258</f>
        <v>139</v>
      </c>
      <c r="S258" s="20">
        <f>$I258*Q258</f>
        <v>16</v>
      </c>
      <c r="T258" s="19">
        <v>0</v>
      </c>
      <c r="U258" s="18">
        <f>IF(J258&gt;1,0,1)</f>
        <v>1</v>
      </c>
      <c r="V258" s="17">
        <f>I258/G258</f>
        <v>0.11510791366906475</v>
      </c>
    </row>
    <row r="259" spans="1:22">
      <c r="A259" s="18">
        <v>323</v>
      </c>
      <c r="B259" s="82" t="s">
        <v>459</v>
      </c>
      <c r="C259" s="18" t="s">
        <v>458</v>
      </c>
      <c r="D259" s="18"/>
      <c r="E259" s="18"/>
      <c r="F259" s="25">
        <v>1.3579182169340906</v>
      </c>
      <c r="G259" s="24">
        <v>1094</v>
      </c>
      <c r="H259" s="23">
        <v>0.38873189189842228</v>
      </c>
      <c r="I259" s="24">
        <f>VLOOKUP($B259,'Tabela Principal AmoCac'!$B$2:$I$521,8,0)</f>
        <v>162</v>
      </c>
      <c r="J259" s="23">
        <v>0.52786611751212131</v>
      </c>
      <c r="K259" s="19" t="s">
        <v>371</v>
      </c>
      <c r="L259" s="19" t="s">
        <v>455</v>
      </c>
      <c r="M259" s="21">
        <v>1</v>
      </c>
      <c r="N259" s="20">
        <f>$G259*M259</f>
        <v>1094</v>
      </c>
      <c r="O259" s="20">
        <f>$I259*M259</f>
        <v>162</v>
      </c>
      <c r="P259" s="19" t="s">
        <v>100</v>
      </c>
      <c r="Q259" s="21">
        <v>1</v>
      </c>
      <c r="R259" s="20">
        <f>$G259*Q259</f>
        <v>1094</v>
      </c>
      <c r="S259" s="20">
        <f>$I259*Q259</f>
        <v>162</v>
      </c>
      <c r="T259" s="19">
        <v>0</v>
      </c>
      <c r="U259" s="18">
        <f>IF(J259&gt;1,0,1)</f>
        <v>1</v>
      </c>
      <c r="V259" s="17">
        <f>I259/G259</f>
        <v>0.14808043875685559</v>
      </c>
    </row>
    <row r="260" spans="1:22">
      <c r="A260" s="18">
        <v>324</v>
      </c>
      <c r="B260" s="82" t="s">
        <v>457</v>
      </c>
      <c r="C260" s="18" t="s">
        <v>456</v>
      </c>
      <c r="D260" s="18"/>
      <c r="E260" s="18"/>
      <c r="F260" s="25">
        <v>1.5772343468810206</v>
      </c>
      <c r="G260" s="24">
        <v>3721</v>
      </c>
      <c r="H260" s="23">
        <v>1.3221858955704107</v>
      </c>
      <c r="I260" s="24">
        <f>VLOOKUP($B260,'Tabela Principal AmoCac'!$B$2:$I$521,8,0)</f>
        <v>640</v>
      </c>
      <c r="J260" s="23">
        <v>2.0853970074552941</v>
      </c>
      <c r="K260" s="19" t="s">
        <v>371</v>
      </c>
      <c r="L260" s="19" t="s">
        <v>455</v>
      </c>
      <c r="M260" s="21">
        <v>1</v>
      </c>
      <c r="N260" s="20">
        <f>$G260*M260</f>
        <v>3721</v>
      </c>
      <c r="O260" s="20">
        <f>$I260*M260</f>
        <v>640</v>
      </c>
      <c r="P260" s="19" t="s">
        <v>100</v>
      </c>
      <c r="Q260" s="21">
        <v>1</v>
      </c>
      <c r="R260" s="20">
        <f>$G260*Q260</f>
        <v>3721</v>
      </c>
      <c r="S260" s="20">
        <f>$I260*Q260</f>
        <v>640</v>
      </c>
      <c r="T260" s="19">
        <v>0</v>
      </c>
      <c r="U260" s="18">
        <f>IF(J260&gt;1,0,1)</f>
        <v>0</v>
      </c>
      <c r="V260" s="17">
        <f>I260/G260</f>
        <v>0.17199677506046762</v>
      </c>
    </row>
    <row r="261" spans="1:22">
      <c r="A261" s="18">
        <v>133</v>
      </c>
      <c r="B261" s="18" t="s">
        <v>824</v>
      </c>
      <c r="C261" s="18"/>
      <c r="D261" s="18" t="s">
        <v>822</v>
      </c>
      <c r="E261" s="18"/>
      <c r="F261" s="25">
        <v>1.2830091482205137</v>
      </c>
      <c r="G261" s="24">
        <v>2716</v>
      </c>
      <c r="H261" s="23">
        <v>0.96507844460339576</v>
      </c>
      <c r="I261" s="24">
        <f>VLOOKUP($B261,'Tabela Principal AmoCac'!$B$2:$I$521,8,0)</f>
        <v>380</v>
      </c>
      <c r="J261" s="23">
        <v>1.2382044731765809</v>
      </c>
      <c r="K261" s="19" t="s">
        <v>812</v>
      </c>
      <c r="L261" s="22" t="s">
        <v>821</v>
      </c>
      <c r="M261" s="21">
        <v>0.5</v>
      </c>
      <c r="N261" s="20">
        <f>$G261*M261</f>
        <v>1358</v>
      </c>
      <c r="O261" s="20">
        <f>$I261*M261</f>
        <v>190</v>
      </c>
      <c r="P261" s="19" t="s">
        <v>95</v>
      </c>
      <c r="Q261" s="21">
        <v>0.5</v>
      </c>
      <c r="R261" s="20">
        <f>$G261*Q261</f>
        <v>1358</v>
      </c>
      <c r="S261" s="20">
        <f>$I261*Q261</f>
        <v>190</v>
      </c>
      <c r="T261" s="19">
        <v>0</v>
      </c>
      <c r="U261" s="18">
        <f>IF(J261&gt;1,0,1)</f>
        <v>0</v>
      </c>
      <c r="V261" s="17">
        <f>I261/G261</f>
        <v>0.13991163475699558</v>
      </c>
    </row>
    <row r="262" spans="1:22">
      <c r="A262" s="18"/>
      <c r="B262" s="85" t="str">
        <f>CONCATENATE("Total ",L261)</f>
        <v>Total Têxtil-vest-calç</v>
      </c>
      <c r="C262" s="18"/>
      <c r="D262" s="18"/>
      <c r="E262" s="18"/>
      <c r="F262" s="90">
        <f>(O262/$I$645)/(N262/$G$645)</f>
        <v>1.0875715568081326</v>
      </c>
      <c r="G262" s="86">
        <f>SUM(G239:G261)</f>
        <v>101561</v>
      </c>
      <c r="H262" s="89">
        <f>G262/$G$645*1000</f>
        <v>36.087751072299518</v>
      </c>
      <c r="I262" s="86">
        <f>SUM(I239:I261)</f>
        <v>12074</v>
      </c>
      <c r="J262" s="89">
        <f>I262/$I$645*1000</f>
        <v>39.342317918773787</v>
      </c>
      <c r="K262" s="88"/>
      <c r="L262" s="88"/>
      <c r="M262" s="87"/>
      <c r="N262" s="86">
        <f>SUM(N239:N261)</f>
        <v>100203</v>
      </c>
      <c r="O262" s="86">
        <f>SUM(O239:O261)</f>
        <v>11884</v>
      </c>
      <c r="P262" s="19"/>
      <c r="Q262" s="21"/>
      <c r="R262" s="20"/>
      <c r="S262" s="20"/>
      <c r="T262" s="19"/>
      <c r="U262" s="18"/>
      <c r="V262" s="17"/>
    </row>
    <row r="263" spans="1:22">
      <c r="A263" s="18"/>
      <c r="B263" s="82"/>
      <c r="C263" s="18"/>
      <c r="D263" s="18"/>
      <c r="E263" s="18"/>
      <c r="F263" s="25"/>
      <c r="G263" s="24"/>
      <c r="H263" s="23"/>
      <c r="I263" s="24"/>
      <c r="J263" s="23"/>
      <c r="K263" s="19"/>
      <c r="L263" s="19"/>
      <c r="M263" s="21"/>
      <c r="N263" s="20"/>
      <c r="O263" s="20"/>
      <c r="P263" s="19"/>
      <c r="Q263" s="21"/>
      <c r="R263" s="20"/>
      <c r="S263" s="20"/>
      <c r="T263" s="19"/>
      <c r="U263" s="18"/>
      <c r="V263" s="17"/>
    </row>
    <row r="264" spans="1:22">
      <c r="A264" s="18"/>
      <c r="B264" s="91" t="str">
        <f>CONCATENATE("Cadeia ",L265)</f>
        <v>Cadeia Transporte e Logística</v>
      </c>
      <c r="C264" s="18"/>
      <c r="D264" s="18"/>
      <c r="E264" s="18"/>
      <c r="F264" s="25"/>
      <c r="G264" s="24"/>
      <c r="H264" s="23"/>
      <c r="I264" s="24"/>
      <c r="J264" s="23"/>
      <c r="K264" s="19"/>
      <c r="L264" s="19"/>
      <c r="M264" s="21"/>
      <c r="N264" s="20"/>
      <c r="O264" s="20"/>
      <c r="P264" s="19"/>
      <c r="Q264" s="21"/>
      <c r="R264" s="20"/>
      <c r="S264" s="20"/>
      <c r="T264" s="19"/>
      <c r="U264" s="18"/>
      <c r="V264" s="17"/>
    </row>
    <row r="265" spans="1:22">
      <c r="A265" s="18">
        <v>253</v>
      </c>
      <c r="B265" s="82" t="s">
        <v>606</v>
      </c>
      <c r="C265" s="18" t="s">
        <v>605</v>
      </c>
      <c r="D265" s="18"/>
      <c r="E265" s="18"/>
      <c r="F265" s="25">
        <v>0.29967774738277564</v>
      </c>
      <c r="G265" s="24">
        <v>153</v>
      </c>
      <c r="H265" s="23">
        <v>5.4365611938261983E-2</v>
      </c>
      <c r="I265" s="24">
        <f>VLOOKUP($B265,'Tabela Principal AmoCac'!$B$2:$I$521,8,0)</f>
        <v>5</v>
      </c>
      <c r="J265" s="23">
        <v>1.6292164120744485E-2</v>
      </c>
      <c r="K265" s="19" t="s">
        <v>600</v>
      </c>
      <c r="L265" s="19" t="s">
        <v>274</v>
      </c>
      <c r="M265" s="21">
        <v>0.5</v>
      </c>
      <c r="N265" s="20">
        <f>$G265*M265</f>
        <v>76.5</v>
      </c>
      <c r="O265" s="20">
        <f>$I265*M265</f>
        <v>2.5</v>
      </c>
      <c r="P265" s="19" t="s">
        <v>95</v>
      </c>
      <c r="Q265" s="21">
        <v>0.75</v>
      </c>
      <c r="R265" s="20">
        <f>$G265*Q265</f>
        <v>114.75</v>
      </c>
      <c r="S265" s="20">
        <f>$I265*Q265</f>
        <v>3.75</v>
      </c>
      <c r="T265" s="19">
        <v>0</v>
      </c>
      <c r="U265" s="18">
        <f>IF(J265&gt;1,0,1)</f>
        <v>1</v>
      </c>
      <c r="V265" s="17">
        <f>I265/G265</f>
        <v>3.2679738562091505E-2</v>
      </c>
    </row>
    <row r="266" spans="1:22">
      <c r="A266" s="18">
        <v>380</v>
      </c>
      <c r="B266" s="82" t="s">
        <v>334</v>
      </c>
      <c r="C266" s="18" t="s">
        <v>333</v>
      </c>
      <c r="D266" s="18"/>
      <c r="E266" s="18"/>
      <c r="F266" s="25">
        <v>1.169807579325755</v>
      </c>
      <c r="G266" s="24">
        <v>64617</v>
      </c>
      <c r="H266" s="23">
        <v>22.960410108592644</v>
      </c>
      <c r="I266" s="24">
        <f>VLOOKUP($B266,'Tabela Principal AmoCac'!$B$2:$I$521,8,0)</f>
        <v>8243</v>
      </c>
      <c r="J266" s="23">
        <v>26.859261769459359</v>
      </c>
      <c r="K266" s="19" t="s">
        <v>275</v>
      </c>
      <c r="L266" s="19" t="s">
        <v>274</v>
      </c>
      <c r="M266" s="21">
        <v>0.5</v>
      </c>
      <c r="N266" s="20">
        <f>$G266*M266</f>
        <v>32308.5</v>
      </c>
      <c r="O266" s="20">
        <f>$I266*M266</f>
        <v>4121.5</v>
      </c>
      <c r="P266" s="19" t="s">
        <v>95</v>
      </c>
      <c r="Q266" s="21">
        <v>0.75</v>
      </c>
      <c r="R266" s="20">
        <f>$G266*Q266</f>
        <v>48462.75</v>
      </c>
      <c r="S266" s="20">
        <f>$I266*Q266</f>
        <v>6182.25</v>
      </c>
      <c r="T266" s="19">
        <v>0</v>
      </c>
      <c r="U266" s="18">
        <f>IF(J266&gt;1,0,1)</f>
        <v>0</v>
      </c>
      <c r="V266" s="17">
        <f>I266/G266</f>
        <v>0.12756704891901513</v>
      </c>
    </row>
    <row r="267" spans="1:22">
      <c r="A267" s="18">
        <v>381</v>
      </c>
      <c r="B267" s="82" t="s">
        <v>330</v>
      </c>
      <c r="C267" s="18" t="s">
        <v>329</v>
      </c>
      <c r="D267" s="18"/>
      <c r="E267" s="18"/>
      <c r="F267" s="25">
        <v>1.003552094883414</v>
      </c>
      <c r="G267" s="24">
        <v>3783</v>
      </c>
      <c r="H267" s="23">
        <v>1.3442164049833012</v>
      </c>
      <c r="I267" s="24">
        <f>VLOOKUP($B267,'Tabela Principal AmoCac'!$B$2:$I$521,8,0)</f>
        <v>414</v>
      </c>
      <c r="J267" s="23">
        <v>1.3489911891976436</v>
      </c>
      <c r="K267" s="19" t="s">
        <v>275</v>
      </c>
      <c r="L267" s="19" t="s">
        <v>274</v>
      </c>
      <c r="M267" s="21">
        <v>0.5</v>
      </c>
      <c r="N267" s="20">
        <f>$G267*M267</f>
        <v>1891.5</v>
      </c>
      <c r="O267" s="20">
        <f>$I267*M267</f>
        <v>207</v>
      </c>
      <c r="P267" s="19" t="s">
        <v>95</v>
      </c>
      <c r="Q267" s="21">
        <v>1</v>
      </c>
      <c r="R267" s="20">
        <f>$G267*Q267</f>
        <v>3783</v>
      </c>
      <c r="S267" s="20">
        <f>$I267*Q267</f>
        <v>414</v>
      </c>
      <c r="T267" s="19" t="s">
        <v>326</v>
      </c>
      <c r="U267" s="18">
        <f>IF(J267&gt;1,0,1)</f>
        <v>0</v>
      </c>
      <c r="V267" s="17">
        <f>I267/G267</f>
        <v>0.10943695479777954</v>
      </c>
    </row>
    <row r="268" spans="1:22">
      <c r="A268" s="18">
        <v>384</v>
      </c>
      <c r="B268" s="82" t="s">
        <v>322</v>
      </c>
      <c r="C268" s="18" t="s">
        <v>321</v>
      </c>
      <c r="D268" s="18"/>
      <c r="E268" s="18"/>
      <c r="F268" s="25">
        <v>2.0741981229564974</v>
      </c>
      <c r="G268" s="24">
        <v>84</v>
      </c>
      <c r="H268" s="23">
        <v>2.9847786946496774E-2</v>
      </c>
      <c r="I268" s="24">
        <f>VLOOKUP($B268,'Tabela Principal AmoCac'!$B$2:$I$521,8,0)</f>
        <v>19</v>
      </c>
      <c r="J268" s="23">
        <v>6.1910223658829054E-2</v>
      </c>
      <c r="K268" s="19" t="s">
        <v>275</v>
      </c>
      <c r="L268" s="19" t="s">
        <v>274</v>
      </c>
      <c r="M268" s="21">
        <v>0.5</v>
      </c>
      <c r="N268" s="20">
        <f>$G268*M268</f>
        <v>42</v>
      </c>
      <c r="O268" s="20">
        <f>$I268*M268</f>
        <v>9.5</v>
      </c>
      <c r="P268" s="19" t="s">
        <v>95</v>
      </c>
      <c r="Q268" s="21">
        <v>0.75</v>
      </c>
      <c r="R268" s="20">
        <f>$G268*Q268</f>
        <v>63</v>
      </c>
      <c r="S268" s="20">
        <f>$I268*Q268</f>
        <v>14.25</v>
      </c>
      <c r="T268" s="19">
        <v>0</v>
      </c>
      <c r="U268" s="18">
        <f>IF(J268&gt;1,0,1)</f>
        <v>1</v>
      </c>
      <c r="V268" s="17">
        <f>I268/G268</f>
        <v>0.22619047619047619</v>
      </c>
    </row>
    <row r="269" spans="1:22">
      <c r="A269" s="18">
        <v>387</v>
      </c>
      <c r="B269" s="82" t="s">
        <v>315</v>
      </c>
      <c r="C269" s="18" t="s">
        <v>314</v>
      </c>
      <c r="D269" s="18"/>
      <c r="E269" s="18"/>
      <c r="F269" s="25">
        <v>1.5948067947674669</v>
      </c>
      <c r="G269" s="24">
        <v>46</v>
      </c>
      <c r="H269" s="23">
        <v>1.6345216661176807E-2</v>
      </c>
      <c r="I269" s="24">
        <f>VLOOKUP($B269,'Tabela Principal AmoCac'!$B$2:$I$521,8,0)</f>
        <v>8</v>
      </c>
      <c r="J269" s="23">
        <v>2.606746259319118E-2</v>
      </c>
      <c r="K269" s="19" t="s">
        <v>275</v>
      </c>
      <c r="L269" s="19" t="s">
        <v>274</v>
      </c>
      <c r="M269" s="21">
        <v>0.5</v>
      </c>
      <c r="N269" s="20">
        <f>$G269*M269</f>
        <v>23</v>
      </c>
      <c r="O269" s="20">
        <f>$I269*M269</f>
        <v>4</v>
      </c>
      <c r="P269" s="19" t="s">
        <v>95</v>
      </c>
      <c r="Q269" s="21">
        <v>0.75</v>
      </c>
      <c r="R269" s="20">
        <f>$G269*Q269</f>
        <v>34.5</v>
      </c>
      <c r="S269" s="20">
        <f>$I269*Q269</f>
        <v>6</v>
      </c>
      <c r="T269" s="19">
        <v>0</v>
      </c>
      <c r="U269" s="18">
        <f>IF(J269&gt;1,0,1)</f>
        <v>1</v>
      </c>
      <c r="V269" s="17">
        <f>I269/G269</f>
        <v>0.17391304347826086</v>
      </c>
    </row>
    <row r="270" spans="1:22">
      <c r="A270" s="18">
        <v>393</v>
      </c>
      <c r="B270" s="82" t="s">
        <v>301</v>
      </c>
      <c r="C270" s="18" t="s">
        <v>300</v>
      </c>
      <c r="D270" s="18"/>
      <c r="E270" s="18"/>
      <c r="F270" s="25">
        <v>0.49015610603782411</v>
      </c>
      <c r="G270" s="24">
        <v>5650</v>
      </c>
      <c r="H270" s="23">
        <v>2.0076190029488901</v>
      </c>
      <c r="I270" s="24">
        <f>VLOOKUP($B270,'Tabela Principal AmoCac'!$B$2:$I$521,8,0)</f>
        <v>302</v>
      </c>
      <c r="J270" s="23">
        <v>0.98404671289296697</v>
      </c>
      <c r="K270" s="19" t="s">
        <v>275</v>
      </c>
      <c r="L270" s="19" t="s">
        <v>274</v>
      </c>
      <c r="M270" s="21">
        <v>0.5</v>
      </c>
      <c r="N270" s="20">
        <f>$G270*M270</f>
        <v>2825</v>
      </c>
      <c r="O270" s="20">
        <f>$I270*M270</f>
        <v>151</v>
      </c>
      <c r="P270" s="19" t="s">
        <v>95</v>
      </c>
      <c r="Q270" s="21">
        <v>0.75</v>
      </c>
      <c r="R270" s="20">
        <f>$G270*Q270</f>
        <v>4237.5</v>
      </c>
      <c r="S270" s="20">
        <f>$I270*Q270</f>
        <v>226.5</v>
      </c>
      <c r="T270" s="19">
        <v>0</v>
      </c>
      <c r="U270" s="18">
        <f>IF(J270&gt;1,0,1)</f>
        <v>1</v>
      </c>
      <c r="V270" s="17">
        <f>I270/G270</f>
        <v>5.3451327433628321E-2</v>
      </c>
    </row>
    <row r="271" spans="1:22">
      <c r="A271" s="18">
        <v>394</v>
      </c>
      <c r="B271" s="82" t="s">
        <v>297</v>
      </c>
      <c r="C271" s="18" t="s">
        <v>296</v>
      </c>
      <c r="D271" s="18"/>
      <c r="E271" s="18"/>
      <c r="F271" s="25">
        <v>0.59442270737236069</v>
      </c>
      <c r="G271" s="24">
        <v>6865</v>
      </c>
      <c r="H271" s="23">
        <v>2.4393459212821473</v>
      </c>
      <c r="I271" s="24">
        <f>VLOOKUP($B271,'Tabela Principal AmoCac'!$B$2:$I$521,8,0)</f>
        <v>445</v>
      </c>
      <c r="J271" s="23">
        <v>1.4500026067462592</v>
      </c>
      <c r="K271" s="19" t="s">
        <v>275</v>
      </c>
      <c r="L271" s="19" t="s">
        <v>274</v>
      </c>
      <c r="M271" s="21">
        <v>0.5</v>
      </c>
      <c r="N271" s="20">
        <f>$G271*M271</f>
        <v>3432.5</v>
      </c>
      <c r="O271" s="20">
        <f>$I271*M271</f>
        <v>222.5</v>
      </c>
      <c r="P271" s="19" t="s">
        <v>95</v>
      </c>
      <c r="Q271" s="21">
        <v>0.75</v>
      </c>
      <c r="R271" s="20">
        <f>$G271*Q271</f>
        <v>5148.75</v>
      </c>
      <c r="S271" s="20">
        <f>$I271*Q271</f>
        <v>333.75</v>
      </c>
      <c r="T271" s="19">
        <v>0</v>
      </c>
      <c r="U271" s="18">
        <f>IF(J271&gt;1,0,1)</f>
        <v>0</v>
      </c>
      <c r="V271" s="17">
        <f>I271/G271</f>
        <v>6.4821558630735618E-2</v>
      </c>
    </row>
    <row r="272" spans="1:22">
      <c r="A272" s="18">
        <v>395</v>
      </c>
      <c r="B272" s="82" t="s">
        <v>293</v>
      </c>
      <c r="C272" s="18" t="s">
        <v>292</v>
      </c>
      <c r="D272" s="18"/>
      <c r="E272" s="18"/>
      <c r="F272" s="25">
        <v>1.1722772860227465E-2</v>
      </c>
      <c r="G272" s="24">
        <v>3129</v>
      </c>
      <c r="H272" s="23">
        <v>1.1118300637570049</v>
      </c>
      <c r="I272" s="24">
        <f>VLOOKUP($B272,'Tabela Principal AmoCac'!$B$2:$I$521,8,0)</f>
        <v>4</v>
      </c>
      <c r="J272" s="23">
        <v>1.303373129659559E-2</v>
      </c>
      <c r="K272" s="19" t="s">
        <v>275</v>
      </c>
      <c r="L272" s="19" t="s">
        <v>274</v>
      </c>
      <c r="M272" s="21">
        <v>0.5</v>
      </c>
      <c r="N272" s="20">
        <f>$G272*M272</f>
        <v>1564.5</v>
      </c>
      <c r="O272" s="20">
        <f>$I272*M272</f>
        <v>2</v>
      </c>
      <c r="P272" s="19" t="s">
        <v>95</v>
      </c>
      <c r="Q272" s="21">
        <v>0.75</v>
      </c>
      <c r="R272" s="20">
        <f>$G272*Q272</f>
        <v>2346.75</v>
      </c>
      <c r="S272" s="20">
        <f>$I272*Q272</f>
        <v>3</v>
      </c>
      <c r="T272" s="19">
        <v>0</v>
      </c>
      <c r="U272" s="18">
        <f>IF(J272&gt;1,0,1)</f>
        <v>1</v>
      </c>
      <c r="V272" s="17">
        <f>I272/G272</f>
        <v>1.278363694471077E-3</v>
      </c>
    </row>
    <row r="273" spans="1:22">
      <c r="A273" s="18">
        <v>398</v>
      </c>
      <c r="B273" s="82" t="s">
        <v>285</v>
      </c>
      <c r="C273" s="18" t="s">
        <v>284</v>
      </c>
      <c r="D273" s="18"/>
      <c r="E273" s="18"/>
      <c r="F273" s="25">
        <v>0.58835568487952283</v>
      </c>
      <c r="G273" s="24">
        <v>3351</v>
      </c>
      <c r="H273" s="23">
        <v>1.1907135006870322</v>
      </c>
      <c r="I273" s="24">
        <f>VLOOKUP($B273,'Tabela Principal AmoCac'!$B$2:$I$521,8,0)</f>
        <v>215</v>
      </c>
      <c r="J273" s="23">
        <v>0.70056305719201295</v>
      </c>
      <c r="K273" s="19" t="s">
        <v>275</v>
      </c>
      <c r="L273" s="19" t="s">
        <v>274</v>
      </c>
      <c r="M273" s="21">
        <v>0.5</v>
      </c>
      <c r="N273" s="20">
        <f>$G273*M273</f>
        <v>1675.5</v>
      </c>
      <c r="O273" s="20">
        <f>$I273*M273</f>
        <v>107.5</v>
      </c>
      <c r="P273" s="19" t="s">
        <v>95</v>
      </c>
      <c r="Q273" s="21">
        <v>0.75</v>
      </c>
      <c r="R273" s="20">
        <f>$G273*Q273</f>
        <v>2513.25</v>
      </c>
      <c r="S273" s="20">
        <f>$I273*Q273</f>
        <v>161.25</v>
      </c>
      <c r="T273" s="19">
        <v>0</v>
      </c>
      <c r="U273" s="18">
        <f>IF(J273&gt;1,0,1)</f>
        <v>1</v>
      </c>
      <c r="V273" s="17">
        <f>I273/G273</f>
        <v>6.4159952253058788E-2</v>
      </c>
    </row>
    <row r="274" spans="1:22">
      <c r="A274" s="18">
        <v>400</v>
      </c>
      <c r="B274" s="82" t="s">
        <v>279</v>
      </c>
      <c r="C274" s="18" t="s">
        <v>278</v>
      </c>
      <c r="D274" s="18"/>
      <c r="E274" s="18"/>
      <c r="F274" s="25">
        <v>0.61023308995185899</v>
      </c>
      <c r="G274" s="24">
        <v>3306</v>
      </c>
      <c r="H274" s="23">
        <v>1.1747236148228375</v>
      </c>
      <c r="I274" s="24">
        <f>VLOOKUP($B274,'Tabela Principal AmoCac'!$B$2:$I$521,8,0)</f>
        <v>220</v>
      </c>
      <c r="J274" s="23">
        <v>0.71685522131275736</v>
      </c>
      <c r="K274" s="19" t="s">
        <v>275</v>
      </c>
      <c r="L274" s="19" t="s">
        <v>274</v>
      </c>
      <c r="M274" s="21">
        <v>0.5</v>
      </c>
      <c r="N274" s="20">
        <f>$G274*M274</f>
        <v>1653</v>
      </c>
      <c r="O274" s="20">
        <f>$I274*M274</f>
        <v>110</v>
      </c>
      <c r="P274" s="19" t="s">
        <v>95</v>
      </c>
      <c r="Q274" s="21">
        <v>0.75</v>
      </c>
      <c r="R274" s="20">
        <f>$G274*Q274</f>
        <v>2479.5</v>
      </c>
      <c r="S274" s="20">
        <f>$I274*Q274</f>
        <v>165</v>
      </c>
      <c r="T274" s="19">
        <v>0</v>
      </c>
      <c r="U274" s="18">
        <f>IF(J274&gt;1,0,1)</f>
        <v>1</v>
      </c>
      <c r="V274" s="17">
        <f>I274/G274</f>
        <v>6.654567453115548E-2</v>
      </c>
    </row>
    <row r="275" spans="1:22">
      <c r="A275" s="18">
        <v>132</v>
      </c>
      <c r="B275" s="18" t="s">
        <v>827</v>
      </c>
      <c r="C275" s="18"/>
      <c r="D275" s="18" t="s">
        <v>825</v>
      </c>
      <c r="E275" s="18"/>
      <c r="F275" s="25">
        <v>1.3197458855614275</v>
      </c>
      <c r="G275" s="24">
        <v>1751</v>
      </c>
      <c r="H275" s="23">
        <v>0.62218422551566499</v>
      </c>
      <c r="I275" s="24">
        <f>VLOOKUP($B275,'Tabela Principal AmoCac'!$B$2:$I$521,8,0)</f>
        <v>252</v>
      </c>
      <c r="J275" s="23">
        <v>0.82112507168552218</v>
      </c>
      <c r="K275" s="19" t="s">
        <v>812</v>
      </c>
      <c r="L275" s="22" t="s">
        <v>274</v>
      </c>
      <c r="M275" s="21">
        <v>0.3</v>
      </c>
      <c r="N275" s="20">
        <f>$G275*M275</f>
        <v>525.29999999999995</v>
      </c>
      <c r="O275" s="20">
        <f>$I275*M275</f>
        <v>75.599999999999994</v>
      </c>
      <c r="P275" s="19" t="s">
        <v>95</v>
      </c>
      <c r="Q275" s="21">
        <v>0.3</v>
      </c>
      <c r="R275" s="20">
        <f>$G275*Q275</f>
        <v>525.29999999999995</v>
      </c>
      <c r="S275" s="20">
        <f>$I275*Q275</f>
        <v>75.599999999999994</v>
      </c>
      <c r="T275" s="19">
        <v>0</v>
      </c>
      <c r="U275" s="18">
        <f>IF(J275&gt;1,0,1)</f>
        <v>1</v>
      </c>
      <c r="V275" s="17">
        <f>I275/G275</f>
        <v>0.143917761279269</v>
      </c>
    </row>
    <row r="276" spans="1:22">
      <c r="A276" s="18">
        <v>252</v>
      </c>
      <c r="B276" s="18" t="s">
        <v>610</v>
      </c>
      <c r="C276" s="18"/>
      <c r="D276" s="18" t="s">
        <v>608</v>
      </c>
      <c r="E276" s="18"/>
      <c r="F276" s="25">
        <v>1.3259525411901136</v>
      </c>
      <c r="G276" s="24">
        <v>740</v>
      </c>
      <c r="H276" s="23">
        <v>0.26294478976675734</v>
      </c>
      <c r="I276" s="24">
        <f>VLOOKUP($B276,'Tabela Principal AmoCac'!$B$2:$I$521,8,0)</f>
        <v>107</v>
      </c>
      <c r="J276" s="23">
        <v>0.348652312183932</v>
      </c>
      <c r="K276" s="19" t="s">
        <v>163</v>
      </c>
      <c r="L276" s="22" t="s">
        <v>274</v>
      </c>
      <c r="M276" s="21">
        <v>0.3</v>
      </c>
      <c r="N276" s="20">
        <f>$G276*M276</f>
        <v>222</v>
      </c>
      <c r="O276" s="20">
        <f>$I276*M276</f>
        <v>32.1</v>
      </c>
      <c r="P276" s="19" t="s">
        <v>95</v>
      </c>
      <c r="Q276" s="21">
        <v>0.3</v>
      </c>
      <c r="R276" s="20">
        <f>$G276*Q276</f>
        <v>222</v>
      </c>
      <c r="S276" s="20">
        <f>$I276*Q276</f>
        <v>32.1</v>
      </c>
      <c r="T276" s="19">
        <v>0</v>
      </c>
      <c r="U276" s="18">
        <f>IF(J276&gt;1,0,1)</f>
        <v>1</v>
      </c>
      <c r="V276" s="17">
        <f>I276/G276</f>
        <v>0.14459459459459459</v>
      </c>
    </row>
    <row r="277" spans="1:22">
      <c r="A277" s="18">
        <v>299</v>
      </c>
      <c r="B277" s="18" t="s">
        <v>514</v>
      </c>
      <c r="C277" s="18"/>
      <c r="D277" s="18" t="s">
        <v>512</v>
      </c>
      <c r="E277" s="18"/>
      <c r="F277" s="25">
        <v>1.2161329826397471</v>
      </c>
      <c r="G277" s="24">
        <v>18474</v>
      </c>
      <c r="H277" s="23">
        <v>6.564381143447398</v>
      </c>
      <c r="I277" s="24">
        <f>VLOOKUP($B277,'Tabela Principal AmoCac'!$B$2:$I$521,8,0)</f>
        <v>2450</v>
      </c>
      <c r="J277" s="23">
        <v>7.9831604191647978</v>
      </c>
      <c r="K277" s="19" t="s">
        <v>163</v>
      </c>
      <c r="L277" s="22" t="s">
        <v>274</v>
      </c>
      <c r="M277" s="21">
        <v>0.2</v>
      </c>
      <c r="N277" s="20">
        <f>$G277*M277</f>
        <v>3694.8</v>
      </c>
      <c r="O277" s="20">
        <f>$I277*M277</f>
        <v>490</v>
      </c>
      <c r="P277" s="19" t="s">
        <v>95</v>
      </c>
      <c r="Q277" s="21">
        <v>0.2</v>
      </c>
      <c r="R277" s="20">
        <f>$G277*Q277</f>
        <v>3694.8</v>
      </c>
      <c r="S277" s="20">
        <f>$I277*Q277</f>
        <v>490</v>
      </c>
      <c r="T277" s="19">
        <v>0</v>
      </c>
      <c r="U277" s="18">
        <f>IF(J277&gt;1,0,1)</f>
        <v>0</v>
      </c>
      <c r="V277" s="17">
        <f>I277/G277</f>
        <v>0.13261881563278122</v>
      </c>
    </row>
    <row r="278" spans="1:22">
      <c r="A278" s="18">
        <v>300</v>
      </c>
      <c r="B278" s="18" t="s">
        <v>511</v>
      </c>
      <c r="C278" s="18"/>
      <c r="D278" s="18" t="s">
        <v>509</v>
      </c>
      <c r="E278" s="18"/>
      <c r="F278" s="25">
        <v>1.4331607879629904</v>
      </c>
      <c r="G278" s="24">
        <v>35979</v>
      </c>
      <c r="H278" s="23">
        <v>12.784446744619137</v>
      </c>
      <c r="I278" s="24">
        <f>VLOOKUP($B278,'Tabela Principal AmoCac'!$B$2:$I$521,8,0)</f>
        <v>5623</v>
      </c>
      <c r="J278" s="23">
        <v>18.32216777018925</v>
      </c>
      <c r="K278" s="19" t="s">
        <v>371</v>
      </c>
      <c r="L278" s="22" t="s">
        <v>274</v>
      </c>
      <c r="M278" s="21">
        <v>0.2</v>
      </c>
      <c r="N278" s="20">
        <f>$G278*M278</f>
        <v>7195.8</v>
      </c>
      <c r="O278" s="20">
        <f>$I278*M278</f>
        <v>1124.6000000000001</v>
      </c>
      <c r="P278" s="19" t="s">
        <v>95</v>
      </c>
      <c r="Q278" s="21">
        <v>0.2</v>
      </c>
      <c r="R278" s="20">
        <f>$G278*Q278</f>
        <v>7195.8</v>
      </c>
      <c r="S278" s="20">
        <f>$I278*Q278</f>
        <v>1124.6000000000001</v>
      </c>
      <c r="T278" s="19">
        <v>0</v>
      </c>
      <c r="U278" s="18">
        <f>IF(J278&gt;1,0,1)</f>
        <v>0</v>
      </c>
      <c r="V278" s="17">
        <f>I278/G278</f>
        <v>0.15628561105089081</v>
      </c>
    </row>
    <row r="279" spans="1:22">
      <c r="A279" s="18">
        <v>303</v>
      </c>
      <c r="B279" s="18" t="s">
        <v>503</v>
      </c>
      <c r="C279" s="18"/>
      <c r="D279" s="18" t="s">
        <v>501</v>
      </c>
      <c r="E279" s="18"/>
      <c r="F279" s="25">
        <v>1.2017387643338062</v>
      </c>
      <c r="G279" s="24">
        <v>21656</v>
      </c>
      <c r="H279" s="23">
        <v>7.6950437394444542</v>
      </c>
      <c r="I279" s="24">
        <f>VLOOKUP($B279,'Tabela Principal AmoCac'!$B$2:$I$521,8,0)</f>
        <v>2838</v>
      </c>
      <c r="J279" s="23">
        <v>9.2474323549345705</v>
      </c>
      <c r="K279" s="19" t="s">
        <v>371</v>
      </c>
      <c r="L279" s="22" t="s">
        <v>274</v>
      </c>
      <c r="M279" s="21">
        <v>0.2</v>
      </c>
      <c r="N279" s="20">
        <f>$G279*M279</f>
        <v>4331.2</v>
      </c>
      <c r="O279" s="20">
        <f>$I279*M279</f>
        <v>567.6</v>
      </c>
      <c r="P279" s="19" t="s">
        <v>95</v>
      </c>
      <c r="Q279" s="21">
        <v>0.2</v>
      </c>
      <c r="R279" s="20">
        <f>$G279*Q279</f>
        <v>4331.2</v>
      </c>
      <c r="S279" s="20">
        <f>$I279*Q279</f>
        <v>567.6</v>
      </c>
      <c r="T279" s="19">
        <v>0</v>
      </c>
      <c r="U279" s="18">
        <f>IF(J279&gt;1,0,1)</f>
        <v>0</v>
      </c>
      <c r="V279" s="17">
        <f>I279/G279</f>
        <v>0.13104913188031031</v>
      </c>
    </row>
    <row r="280" spans="1:22">
      <c r="A280" s="18"/>
      <c r="B280" s="85" t="str">
        <f>CONCATENATE("Total ",L279)</f>
        <v>Total Transporte e Logística</v>
      </c>
      <c r="C280" s="18"/>
      <c r="D280" s="18"/>
      <c r="E280" s="18"/>
      <c r="F280" s="90">
        <f>(O280/$I$645)/(N280/$G$645)</f>
        <v>1.0783448899204333</v>
      </c>
      <c r="G280" s="86">
        <f>SUM(G265:G279)</f>
        <v>169584</v>
      </c>
      <c r="H280" s="89">
        <f>G280/$G$645*1000</f>
        <v>60.258417875413201</v>
      </c>
      <c r="I280" s="86">
        <f>SUM(I265:I279)</f>
        <v>21145</v>
      </c>
      <c r="J280" s="89">
        <f>I280/$I$645*1000</f>
        <v>68.899562066628434</v>
      </c>
      <c r="K280" s="88"/>
      <c r="L280" s="88"/>
      <c r="M280" s="87"/>
      <c r="N280" s="86">
        <f>SUM(N265:N279)</f>
        <v>61461.100000000006</v>
      </c>
      <c r="O280" s="86">
        <f>SUM(O265:O279)</f>
        <v>7227.4000000000015</v>
      </c>
      <c r="P280" s="19"/>
      <c r="Q280" s="21"/>
      <c r="R280" s="20"/>
      <c r="S280" s="20"/>
      <c r="T280" s="19"/>
      <c r="U280" s="18"/>
      <c r="V280" s="17"/>
    </row>
    <row r="281" spans="1:22">
      <c r="A281" s="18"/>
      <c r="B281" s="82"/>
      <c r="C281" s="18"/>
      <c r="D281" s="18"/>
      <c r="E281" s="18"/>
      <c r="F281" s="25"/>
      <c r="G281" s="24"/>
      <c r="H281" s="23"/>
      <c r="I281" s="24"/>
      <c r="J281" s="23"/>
      <c r="K281" s="19"/>
      <c r="L281" s="19"/>
      <c r="M281" s="21"/>
      <c r="N281" s="20"/>
      <c r="O281" s="20"/>
      <c r="P281" s="19"/>
      <c r="Q281" s="21"/>
      <c r="R281" s="20"/>
      <c r="S281" s="20"/>
      <c r="T281" s="19"/>
      <c r="U281" s="18"/>
      <c r="V281" s="17"/>
    </row>
    <row r="282" spans="1:22">
      <c r="A282" s="18"/>
      <c r="B282" s="91" t="str">
        <f>CONCATENATE("Cadeia ",L283)</f>
        <v>Cadeia Indeterminada</v>
      </c>
      <c r="C282" s="18"/>
      <c r="D282" s="18"/>
      <c r="E282" s="18"/>
      <c r="F282" s="25"/>
      <c r="G282" s="24"/>
      <c r="H282" s="23"/>
      <c r="I282" s="24"/>
      <c r="J282" s="23"/>
      <c r="K282" s="19"/>
      <c r="L282" s="19"/>
      <c r="M282" s="21"/>
      <c r="N282" s="20"/>
      <c r="O282" s="20"/>
      <c r="P282" s="19"/>
      <c r="Q282" s="21"/>
      <c r="R282" s="20"/>
      <c r="S282" s="20"/>
      <c r="T282" s="19"/>
      <c r="U282" s="18"/>
      <c r="V282" s="17"/>
    </row>
    <row r="283" spans="1:22">
      <c r="A283" s="18">
        <v>81</v>
      </c>
      <c r="B283" s="82" t="s">
        <v>916</v>
      </c>
      <c r="C283" s="18" t="s">
        <v>915</v>
      </c>
      <c r="D283" s="18"/>
      <c r="E283" s="18"/>
      <c r="F283" s="25">
        <v>0</v>
      </c>
      <c r="G283" s="24">
        <v>881</v>
      </c>
      <c r="H283" s="23">
        <v>0.31304643214123407</v>
      </c>
      <c r="I283" s="24">
        <f>VLOOKUP($B283,'Tabela Principal AmoCac'!$B$2:$I$521,8,0)</f>
        <v>0</v>
      </c>
      <c r="J283" s="23">
        <v>0</v>
      </c>
      <c r="K283" s="19" t="s">
        <v>904</v>
      </c>
      <c r="L283" s="19" t="s">
        <v>419</v>
      </c>
      <c r="M283" s="21">
        <v>1</v>
      </c>
      <c r="N283" s="20">
        <f>$G283*M283</f>
        <v>881</v>
      </c>
      <c r="O283" s="20">
        <f>$I283*M283</f>
        <v>0</v>
      </c>
      <c r="P283" s="19" t="s">
        <v>419</v>
      </c>
      <c r="Q283" s="21">
        <v>1</v>
      </c>
      <c r="R283" s="20">
        <f>$G283*Q283</f>
        <v>881</v>
      </c>
      <c r="S283" s="20">
        <f>$I283*Q283</f>
        <v>0</v>
      </c>
      <c r="T283" s="19">
        <v>0</v>
      </c>
      <c r="U283" s="18">
        <f>IF(J283&gt;1,0,1)</f>
        <v>1</v>
      </c>
      <c r="V283" s="17">
        <f>I283/G283</f>
        <v>0</v>
      </c>
    </row>
    <row r="284" spans="1:22">
      <c r="A284" s="18">
        <v>98</v>
      </c>
      <c r="B284" s="82" t="s">
        <v>882</v>
      </c>
      <c r="C284" s="18" t="s">
        <v>881</v>
      </c>
      <c r="D284" s="18"/>
      <c r="E284" s="18"/>
      <c r="F284" s="25">
        <v>2.6641891545360064E-2</v>
      </c>
      <c r="G284" s="24">
        <v>1721</v>
      </c>
      <c r="H284" s="23">
        <v>0.61152430160620175</v>
      </c>
      <c r="I284" s="24">
        <f>VLOOKUP($B284,'Tabela Principal AmoCac'!$B$2:$I$521,8,0)</f>
        <v>5</v>
      </c>
      <c r="J284" s="23">
        <v>1.6292164120744485E-2</v>
      </c>
      <c r="K284" s="19" t="s">
        <v>812</v>
      </c>
      <c r="L284" s="19" t="s">
        <v>419</v>
      </c>
      <c r="M284" s="21">
        <v>1</v>
      </c>
      <c r="N284" s="20">
        <f>$G284*M284</f>
        <v>1721</v>
      </c>
      <c r="O284" s="20">
        <f>$I284*M284</f>
        <v>5</v>
      </c>
      <c r="P284" s="19" t="s">
        <v>419</v>
      </c>
      <c r="Q284" s="21">
        <v>1</v>
      </c>
      <c r="R284" s="20">
        <f>$G284*Q284</f>
        <v>1721</v>
      </c>
      <c r="S284" s="20">
        <f>$I284*Q284</f>
        <v>5</v>
      </c>
      <c r="T284" s="19">
        <v>0</v>
      </c>
      <c r="U284" s="18">
        <f>IF(J284&gt;1,0,1)</f>
        <v>1</v>
      </c>
      <c r="V284" s="17">
        <f>I284/G284</f>
        <v>2.905287623474724E-3</v>
      </c>
    </row>
    <row r="285" spans="1:22">
      <c r="A285" s="18">
        <v>99</v>
      </c>
      <c r="B285" s="82" t="s">
        <v>880</v>
      </c>
      <c r="C285" s="18" t="s">
        <v>879</v>
      </c>
      <c r="D285" s="18"/>
      <c r="E285" s="18"/>
      <c r="F285" s="25">
        <v>0.20198544206856683</v>
      </c>
      <c r="G285" s="24">
        <v>227</v>
      </c>
      <c r="H285" s="23">
        <v>8.0660090914937713E-2</v>
      </c>
      <c r="I285" s="24">
        <f>VLOOKUP($B285,'Tabela Principal AmoCac'!$B$2:$I$521,8,0)</f>
        <v>5</v>
      </c>
      <c r="J285" s="23">
        <v>1.6292164120744485E-2</v>
      </c>
      <c r="K285" s="19" t="s">
        <v>812</v>
      </c>
      <c r="L285" s="19" t="s">
        <v>419</v>
      </c>
      <c r="M285" s="21">
        <v>1</v>
      </c>
      <c r="N285" s="20">
        <f>$G285*M285</f>
        <v>227</v>
      </c>
      <c r="O285" s="20">
        <f>$I285*M285</f>
        <v>5</v>
      </c>
      <c r="P285" s="19" t="s">
        <v>419</v>
      </c>
      <c r="Q285" s="21">
        <v>1</v>
      </c>
      <c r="R285" s="20">
        <f>$G285*Q285</f>
        <v>227</v>
      </c>
      <c r="S285" s="20">
        <f>$I285*Q285</f>
        <v>5</v>
      </c>
      <c r="T285" s="19">
        <v>0</v>
      </c>
      <c r="U285" s="18">
        <f>IF(J285&gt;1,0,1)</f>
        <v>1</v>
      </c>
      <c r="V285" s="17">
        <f>I285/G285</f>
        <v>2.2026431718061675E-2</v>
      </c>
    </row>
    <row r="286" spans="1:22">
      <c r="A286" s="18">
        <v>107</v>
      </c>
      <c r="B286" s="82" t="s">
        <v>870</v>
      </c>
      <c r="C286" s="18" t="s">
        <v>869</v>
      </c>
      <c r="D286" s="18"/>
      <c r="E286" s="18"/>
      <c r="F286" s="25">
        <v>1.8153299158493387E-3</v>
      </c>
      <c r="G286" s="24">
        <v>10103</v>
      </c>
      <c r="H286" s="23">
        <v>3.5899070419102017</v>
      </c>
      <c r="I286" s="24">
        <f>VLOOKUP($B286,'Tabela Principal AmoCac'!$B$2:$I$521,8,0)</f>
        <v>2</v>
      </c>
      <c r="J286" s="23">
        <v>6.5168656482977949E-3</v>
      </c>
      <c r="K286" s="19" t="s">
        <v>812</v>
      </c>
      <c r="L286" s="19" t="s">
        <v>419</v>
      </c>
      <c r="M286" s="21">
        <v>1</v>
      </c>
      <c r="N286" s="20">
        <f>$G286*M286</f>
        <v>10103</v>
      </c>
      <c r="O286" s="20">
        <f>$I286*M286</f>
        <v>2</v>
      </c>
      <c r="P286" s="19" t="s">
        <v>419</v>
      </c>
      <c r="Q286" s="21">
        <v>1</v>
      </c>
      <c r="R286" s="20">
        <f>$G286*Q286</f>
        <v>10103</v>
      </c>
      <c r="S286" s="20">
        <f>$I286*Q286</f>
        <v>2</v>
      </c>
      <c r="T286" s="19">
        <v>0</v>
      </c>
      <c r="U286" s="18">
        <f>IF(J286&gt;1,0,1)</f>
        <v>1</v>
      </c>
      <c r="V286" s="17">
        <f>I286/G286</f>
        <v>1.9796100168266851E-4</v>
      </c>
    </row>
    <row r="287" spans="1:22">
      <c r="A287" s="18">
        <v>114</v>
      </c>
      <c r="B287" s="82" t="s">
        <v>859</v>
      </c>
      <c r="C287" s="18" t="s">
        <v>858</v>
      </c>
      <c r="D287" s="18"/>
      <c r="E287" s="18"/>
      <c r="F287" s="25">
        <v>0</v>
      </c>
      <c r="G287" s="24">
        <v>458</v>
      </c>
      <c r="H287" s="23">
        <v>0.16274150501780385</v>
      </c>
      <c r="I287" s="24">
        <f>VLOOKUP($B287,'Tabela Principal AmoCac'!$B$2:$I$521,8,0)</f>
        <v>0</v>
      </c>
      <c r="J287" s="23">
        <v>0</v>
      </c>
      <c r="K287" s="19" t="s">
        <v>812</v>
      </c>
      <c r="L287" s="19" t="s">
        <v>419</v>
      </c>
      <c r="M287" s="21">
        <v>1</v>
      </c>
      <c r="N287" s="20">
        <f>$G287*M287</f>
        <v>458</v>
      </c>
      <c r="O287" s="20">
        <f>$I287*M287</f>
        <v>0</v>
      </c>
      <c r="P287" s="19" t="s">
        <v>419</v>
      </c>
      <c r="Q287" s="21">
        <v>1</v>
      </c>
      <c r="R287" s="20">
        <f>$G287*Q287</f>
        <v>458</v>
      </c>
      <c r="S287" s="20">
        <f>$I287*Q287</f>
        <v>0</v>
      </c>
      <c r="T287" s="19">
        <v>0</v>
      </c>
      <c r="U287" s="18">
        <f>IF(J287&gt;1,0,1)</f>
        <v>1</v>
      </c>
      <c r="V287" s="17">
        <f>I287/G287</f>
        <v>0</v>
      </c>
    </row>
    <row r="288" spans="1:22">
      <c r="A288" s="18">
        <v>125</v>
      </c>
      <c r="B288" s="82" t="s">
        <v>838</v>
      </c>
      <c r="C288" s="18" t="s">
        <v>837</v>
      </c>
      <c r="D288" s="18"/>
      <c r="E288" s="18"/>
      <c r="F288" s="25">
        <v>1.3505359454952777E-2</v>
      </c>
      <c r="G288" s="24">
        <v>679</v>
      </c>
      <c r="H288" s="23">
        <v>0.24126961115084894</v>
      </c>
      <c r="I288" s="24">
        <f>VLOOKUP($B288,'Tabela Principal AmoCac'!$B$2:$I$521,8,0)</f>
        <v>1</v>
      </c>
      <c r="J288" s="23">
        <v>3.2584328241488975E-3</v>
      </c>
      <c r="K288" s="19" t="s">
        <v>812</v>
      </c>
      <c r="L288" s="19" t="s">
        <v>419</v>
      </c>
      <c r="M288" s="21">
        <v>1</v>
      </c>
      <c r="N288" s="20">
        <f>$G288*M288</f>
        <v>679</v>
      </c>
      <c r="O288" s="20">
        <f>$I288*M288</f>
        <v>1</v>
      </c>
      <c r="P288" s="19" t="s">
        <v>419</v>
      </c>
      <c r="Q288" s="21">
        <v>1</v>
      </c>
      <c r="R288" s="20">
        <f>$G288*Q288</f>
        <v>679</v>
      </c>
      <c r="S288" s="20">
        <f>$I288*Q288</f>
        <v>1</v>
      </c>
      <c r="T288" s="19">
        <v>0</v>
      </c>
      <c r="U288" s="18">
        <f>IF(J288&gt;1,0,1)</f>
        <v>1</v>
      </c>
      <c r="V288" s="17">
        <f>I288/G288</f>
        <v>1.4727540500736377E-3</v>
      </c>
    </row>
    <row r="289" spans="1:22">
      <c r="A289" s="18">
        <v>127</v>
      </c>
      <c r="B289" s="82" t="s">
        <v>835</v>
      </c>
      <c r="C289" s="18" t="s">
        <v>834</v>
      </c>
      <c r="D289" s="18"/>
      <c r="E289" s="18"/>
      <c r="F289" s="25">
        <v>0.81598695113632047</v>
      </c>
      <c r="G289" s="24">
        <v>236</v>
      </c>
      <c r="H289" s="23">
        <v>8.3858068087776655E-2</v>
      </c>
      <c r="I289" s="24">
        <f>VLOOKUP($B289,'Tabela Principal AmoCac'!$B$2:$I$521,8,0)</f>
        <v>21</v>
      </c>
      <c r="J289" s="23">
        <v>6.8427089307126834E-2</v>
      </c>
      <c r="K289" s="19" t="s">
        <v>812</v>
      </c>
      <c r="L289" s="19" t="s">
        <v>419</v>
      </c>
      <c r="M289" s="21">
        <v>1</v>
      </c>
      <c r="N289" s="20">
        <f>$G289*M289</f>
        <v>236</v>
      </c>
      <c r="O289" s="20">
        <f>$I289*M289</f>
        <v>21</v>
      </c>
      <c r="P289" s="19" t="s">
        <v>419</v>
      </c>
      <c r="Q289" s="21">
        <v>1</v>
      </c>
      <c r="R289" s="20">
        <f>$G289*Q289</f>
        <v>236</v>
      </c>
      <c r="S289" s="20">
        <f>$I289*Q289</f>
        <v>21</v>
      </c>
      <c r="T289" s="19">
        <v>0</v>
      </c>
      <c r="U289" s="18">
        <f>IF(J289&gt;1,0,1)</f>
        <v>1</v>
      </c>
      <c r="V289" s="17">
        <f>I289/G289</f>
        <v>8.8983050847457626E-2</v>
      </c>
    </row>
    <row r="290" spans="1:22">
      <c r="A290" s="18">
        <v>129</v>
      </c>
      <c r="B290" s="82" t="s">
        <v>832</v>
      </c>
      <c r="C290" s="18" t="s">
        <v>831</v>
      </c>
      <c r="D290" s="18"/>
      <c r="E290" s="18"/>
      <c r="F290" s="25">
        <v>6.8776043024347011</v>
      </c>
      <c r="G290" s="24">
        <v>12</v>
      </c>
      <c r="H290" s="23">
        <v>4.263969563785254E-3</v>
      </c>
      <c r="I290" s="24">
        <f>VLOOKUP($B290,'Tabela Principal AmoCac'!$B$2:$I$521,8,0)</f>
        <v>9</v>
      </c>
      <c r="J290" s="23">
        <v>2.9325895417340073E-2</v>
      </c>
      <c r="K290" s="19" t="s">
        <v>812</v>
      </c>
      <c r="L290" s="19" t="s">
        <v>419</v>
      </c>
      <c r="M290" s="21">
        <v>1</v>
      </c>
      <c r="N290" s="20">
        <f>$G290*M290</f>
        <v>12</v>
      </c>
      <c r="O290" s="20">
        <f>$I290*M290</f>
        <v>9</v>
      </c>
      <c r="P290" s="19" t="s">
        <v>419</v>
      </c>
      <c r="Q290" s="21">
        <v>1</v>
      </c>
      <c r="R290" s="20">
        <f>$G290*Q290</f>
        <v>12</v>
      </c>
      <c r="S290" s="20">
        <f>$I290*Q290</f>
        <v>9</v>
      </c>
      <c r="T290" s="19">
        <v>0</v>
      </c>
      <c r="U290" s="18">
        <f>IF(J290&gt;1,0,1)</f>
        <v>1</v>
      </c>
      <c r="V290" s="17">
        <f>I290/G290</f>
        <v>0.75</v>
      </c>
    </row>
    <row r="291" spans="1:22">
      <c r="A291" s="18">
        <v>130</v>
      </c>
      <c r="B291" s="82" t="s">
        <v>830</v>
      </c>
      <c r="C291" s="18" t="s">
        <v>829</v>
      </c>
      <c r="D291" s="18"/>
      <c r="E291" s="18"/>
      <c r="F291" s="25">
        <v>8.5391879595671405E-2</v>
      </c>
      <c r="G291" s="24">
        <v>3866</v>
      </c>
      <c r="H291" s="23">
        <v>1.3737088611328159</v>
      </c>
      <c r="I291" s="24">
        <f>VLOOKUP($B291,'Tabela Principal AmoCac'!$B$2:$I$521,8,0)</f>
        <v>36</v>
      </c>
      <c r="J291" s="23">
        <v>0.11730358166936029</v>
      </c>
      <c r="K291" s="19" t="s">
        <v>812</v>
      </c>
      <c r="L291" s="19" t="s">
        <v>419</v>
      </c>
      <c r="M291" s="21">
        <v>1</v>
      </c>
      <c r="N291" s="20">
        <f>$G291*M291</f>
        <v>3866</v>
      </c>
      <c r="O291" s="20">
        <f>$I291*M291</f>
        <v>36</v>
      </c>
      <c r="P291" s="19" t="s">
        <v>419</v>
      </c>
      <c r="Q291" s="21">
        <v>1</v>
      </c>
      <c r="R291" s="20">
        <f>$G291*Q291</f>
        <v>3866</v>
      </c>
      <c r="S291" s="20">
        <f>$I291*Q291</f>
        <v>36</v>
      </c>
      <c r="T291" s="19">
        <v>0</v>
      </c>
      <c r="U291" s="18">
        <f>IF(J291&gt;1,0,1)</f>
        <v>1</v>
      </c>
      <c r="V291" s="17">
        <f>I291/G291</f>
        <v>9.311950336264873E-3</v>
      </c>
    </row>
    <row r="292" spans="1:22">
      <c r="A292" s="18">
        <v>133</v>
      </c>
      <c r="B292" s="82" t="s">
        <v>824</v>
      </c>
      <c r="C292" s="18" t="s">
        <v>823</v>
      </c>
      <c r="D292" s="18"/>
      <c r="E292" s="18"/>
      <c r="F292" s="25">
        <v>1.2830091482205137</v>
      </c>
      <c r="G292" s="24">
        <v>2716</v>
      </c>
      <c r="H292" s="23">
        <v>0.96507844460339576</v>
      </c>
      <c r="I292" s="24">
        <f>VLOOKUP($B292,'Tabela Principal AmoCac'!$B$2:$I$521,8,0)</f>
        <v>380</v>
      </c>
      <c r="J292" s="23">
        <v>1.2382044731765809</v>
      </c>
      <c r="K292" s="19" t="s">
        <v>812</v>
      </c>
      <c r="L292" s="19" t="s">
        <v>419</v>
      </c>
      <c r="M292" s="21">
        <v>0.5</v>
      </c>
      <c r="N292" s="20">
        <f>$G292*M292</f>
        <v>1358</v>
      </c>
      <c r="O292" s="20">
        <f>$I292*M292</f>
        <v>190</v>
      </c>
      <c r="P292" s="19" t="s">
        <v>47</v>
      </c>
      <c r="Q292" s="21">
        <v>0.5</v>
      </c>
      <c r="R292" s="20">
        <f>$G292*Q292</f>
        <v>1358</v>
      </c>
      <c r="S292" s="20">
        <f>$I292*Q292</f>
        <v>190</v>
      </c>
      <c r="T292" s="19">
        <v>0</v>
      </c>
      <c r="U292" s="18">
        <f>IF(J292&gt;1,0,1)</f>
        <v>0</v>
      </c>
      <c r="V292" s="17">
        <f>I292/G292</f>
        <v>0.13991163475699558</v>
      </c>
    </row>
    <row r="293" spans="1:22">
      <c r="A293" s="18">
        <v>134</v>
      </c>
      <c r="B293" s="82" t="s">
        <v>820</v>
      </c>
      <c r="C293" s="18" t="s">
        <v>819</v>
      </c>
      <c r="D293" s="18"/>
      <c r="E293" s="18"/>
      <c r="F293" s="25">
        <v>0.67416227080395841</v>
      </c>
      <c r="G293" s="24">
        <v>1197</v>
      </c>
      <c r="H293" s="23">
        <v>0.42533096398757908</v>
      </c>
      <c r="I293" s="24">
        <f>VLOOKUP($B293,'Tabela Principal AmoCac'!$B$2:$I$521,8,0)</f>
        <v>88</v>
      </c>
      <c r="J293" s="23">
        <v>0.28674208852510297</v>
      </c>
      <c r="K293" s="19" t="s">
        <v>812</v>
      </c>
      <c r="L293" s="19" t="s">
        <v>419</v>
      </c>
      <c r="M293" s="21">
        <v>1</v>
      </c>
      <c r="N293" s="20">
        <f>$G293*M293</f>
        <v>1197</v>
      </c>
      <c r="O293" s="20">
        <f>$I293*M293</f>
        <v>88</v>
      </c>
      <c r="P293" s="19" t="s">
        <v>419</v>
      </c>
      <c r="Q293" s="21">
        <v>1</v>
      </c>
      <c r="R293" s="20">
        <f>$G293*Q293</f>
        <v>1197</v>
      </c>
      <c r="S293" s="20">
        <f>$I293*Q293</f>
        <v>88</v>
      </c>
      <c r="T293" s="19">
        <v>0</v>
      </c>
      <c r="U293" s="18">
        <f>IF(J293&gt;1,0,1)</f>
        <v>1</v>
      </c>
      <c r="V293" s="17">
        <f>I293/G293</f>
        <v>7.3517126148705092E-2</v>
      </c>
    </row>
    <row r="294" spans="1:22">
      <c r="A294" s="18">
        <v>139</v>
      </c>
      <c r="B294" s="82" t="s">
        <v>808</v>
      </c>
      <c r="C294" s="18" t="s">
        <v>807</v>
      </c>
      <c r="D294" s="18"/>
      <c r="E294" s="18"/>
      <c r="F294" s="25">
        <v>9.979595118405854E-2</v>
      </c>
      <c r="G294" s="24">
        <v>827</v>
      </c>
      <c r="H294" s="23">
        <v>0.29385856910420038</v>
      </c>
      <c r="I294" s="24">
        <f>VLOOKUP($B294,'Tabela Principal AmoCac'!$B$2:$I$521,8,0)</f>
        <v>9</v>
      </c>
      <c r="J294" s="23">
        <v>2.9325895417340073E-2</v>
      </c>
      <c r="K294" s="19" t="s">
        <v>792</v>
      </c>
      <c r="L294" s="19" t="s">
        <v>419</v>
      </c>
      <c r="M294" s="21">
        <v>1</v>
      </c>
      <c r="N294" s="20">
        <f>$G294*M294</f>
        <v>827</v>
      </c>
      <c r="O294" s="20">
        <f>$I294*M294</f>
        <v>9</v>
      </c>
      <c r="P294" s="19" t="s">
        <v>419</v>
      </c>
      <c r="Q294" s="21">
        <v>1</v>
      </c>
      <c r="R294" s="20">
        <f>$G294*Q294</f>
        <v>827</v>
      </c>
      <c r="S294" s="20">
        <f>$I294*Q294</f>
        <v>9</v>
      </c>
      <c r="T294" s="19">
        <v>0</v>
      </c>
      <c r="U294" s="18">
        <f>IF(J294&gt;1,0,1)</f>
        <v>1</v>
      </c>
      <c r="V294" s="17">
        <f>I294/G294</f>
        <v>1.0882708585247884E-2</v>
      </c>
    </row>
    <row r="295" spans="1:22">
      <c r="A295" s="18">
        <v>144</v>
      </c>
      <c r="B295" s="82" t="s">
        <v>800</v>
      </c>
      <c r="C295" s="18" t="s">
        <v>799</v>
      </c>
      <c r="D295" s="18"/>
      <c r="E295" s="18"/>
      <c r="F295" s="25">
        <v>0.1611219214091128</v>
      </c>
      <c r="G295" s="24">
        <v>1992</v>
      </c>
      <c r="H295" s="23">
        <v>0.70781894758835207</v>
      </c>
      <c r="I295" s="24">
        <f>VLOOKUP($B295,'Tabela Principal AmoCac'!$B$2:$I$521,8,0)</f>
        <v>35</v>
      </c>
      <c r="J295" s="23">
        <v>0.11404514884521141</v>
      </c>
      <c r="K295" s="19" t="s">
        <v>792</v>
      </c>
      <c r="L295" s="19" t="s">
        <v>419</v>
      </c>
      <c r="M295" s="21">
        <v>1</v>
      </c>
      <c r="N295" s="20">
        <f>$G295*M295</f>
        <v>1992</v>
      </c>
      <c r="O295" s="20">
        <f>$I295*M295</f>
        <v>35</v>
      </c>
      <c r="P295" s="19" t="s">
        <v>419</v>
      </c>
      <c r="Q295" s="21">
        <v>1</v>
      </c>
      <c r="R295" s="20">
        <f>$G295*Q295</f>
        <v>1992</v>
      </c>
      <c r="S295" s="20">
        <f>$I295*Q295</f>
        <v>35</v>
      </c>
      <c r="T295" s="19">
        <v>0</v>
      </c>
      <c r="U295" s="18">
        <f>IF(J295&gt;1,0,1)</f>
        <v>1</v>
      </c>
      <c r="V295" s="17">
        <f>I295/G295</f>
        <v>1.7570281124497992E-2</v>
      </c>
    </row>
    <row r="296" spans="1:22">
      <c r="A296" s="18">
        <v>147</v>
      </c>
      <c r="B296" s="82" t="s">
        <v>794</v>
      </c>
      <c r="C296" s="18" t="s">
        <v>793</v>
      </c>
      <c r="D296" s="18"/>
      <c r="E296" s="18"/>
      <c r="F296" s="25">
        <v>1.3555268396027989E-2</v>
      </c>
      <c r="G296" s="24">
        <v>1353</v>
      </c>
      <c r="H296" s="23">
        <v>0.48076256831678738</v>
      </c>
      <c r="I296" s="24">
        <f>VLOOKUP($B296,'Tabela Principal AmoCac'!$B$2:$I$521,8,0)</f>
        <v>2</v>
      </c>
      <c r="J296" s="23">
        <v>6.5168656482977949E-3</v>
      </c>
      <c r="K296" s="19" t="s">
        <v>792</v>
      </c>
      <c r="L296" s="19" t="s">
        <v>419</v>
      </c>
      <c r="M296" s="21">
        <v>1</v>
      </c>
      <c r="N296" s="20">
        <f>$G296*M296</f>
        <v>1353</v>
      </c>
      <c r="O296" s="20">
        <f>$I296*M296</f>
        <v>2</v>
      </c>
      <c r="P296" s="19" t="s">
        <v>419</v>
      </c>
      <c r="Q296" s="21">
        <v>1</v>
      </c>
      <c r="R296" s="20">
        <f>$G296*Q296</f>
        <v>1353</v>
      </c>
      <c r="S296" s="20">
        <f>$I296*Q296</f>
        <v>2</v>
      </c>
      <c r="T296" s="19">
        <v>0</v>
      </c>
      <c r="U296" s="18">
        <f>IF(J296&gt;1,0,1)</f>
        <v>1</v>
      </c>
      <c r="V296" s="17">
        <f>I296/G296</f>
        <v>1.4781966001478197E-3</v>
      </c>
    </row>
    <row r="297" spans="1:22">
      <c r="A297" s="18">
        <v>170</v>
      </c>
      <c r="B297" s="82" t="s">
        <v>756</v>
      </c>
      <c r="C297" s="18" t="s">
        <v>755</v>
      </c>
      <c r="D297" s="18"/>
      <c r="E297" s="18"/>
      <c r="F297" s="25">
        <v>1.2164470194782464</v>
      </c>
      <c r="G297" s="24">
        <v>98</v>
      </c>
      <c r="H297" s="23">
        <v>3.4822418104246237E-2</v>
      </c>
      <c r="I297" s="24">
        <f>VLOOKUP($B297,'Tabela Principal AmoCac'!$B$2:$I$521,8,0)</f>
        <v>13</v>
      </c>
      <c r="J297" s="23">
        <v>4.2359626713935665E-2</v>
      </c>
      <c r="K297" s="19" t="s">
        <v>562</v>
      </c>
      <c r="L297" s="19" t="s">
        <v>419</v>
      </c>
      <c r="M297" s="21">
        <v>1</v>
      </c>
      <c r="N297" s="20">
        <f>$G297*M297</f>
        <v>98</v>
      </c>
      <c r="O297" s="20">
        <f>$I297*M297</f>
        <v>13</v>
      </c>
      <c r="P297" s="19" t="s">
        <v>419</v>
      </c>
      <c r="Q297" s="21">
        <v>1</v>
      </c>
      <c r="R297" s="20">
        <f>$G297*Q297</f>
        <v>98</v>
      </c>
      <c r="S297" s="20">
        <f>$I297*Q297</f>
        <v>13</v>
      </c>
      <c r="T297" s="19">
        <v>0</v>
      </c>
      <c r="U297" s="18">
        <f>IF(J297&gt;1,0,1)</f>
        <v>1</v>
      </c>
      <c r="V297" s="17">
        <f>I297/G297</f>
        <v>0.1326530612244898</v>
      </c>
    </row>
    <row r="298" spans="1:22">
      <c r="A298" s="18">
        <v>176</v>
      </c>
      <c r="B298" s="82" t="s">
        <v>745</v>
      </c>
      <c r="C298" s="18" t="s">
        <v>744</v>
      </c>
      <c r="D298" s="18"/>
      <c r="E298" s="18"/>
      <c r="F298" s="25">
        <v>1.1941875518347589</v>
      </c>
      <c r="G298" s="24">
        <v>2703</v>
      </c>
      <c r="H298" s="23">
        <v>0.96045914424262835</v>
      </c>
      <c r="I298" s="24">
        <f>VLOOKUP($B298,'Tabela Principal AmoCac'!$B$2:$I$521,8,0)</f>
        <v>352</v>
      </c>
      <c r="J298" s="23">
        <v>1.1469683541004119</v>
      </c>
      <c r="K298" s="19" t="s">
        <v>562</v>
      </c>
      <c r="L298" s="19" t="s">
        <v>419</v>
      </c>
      <c r="M298" s="21">
        <v>1</v>
      </c>
      <c r="N298" s="20">
        <f>$G298*M298</f>
        <v>2703</v>
      </c>
      <c r="O298" s="20">
        <f>$I298*M298</f>
        <v>352</v>
      </c>
      <c r="P298" s="19" t="s">
        <v>419</v>
      </c>
      <c r="Q298" s="21">
        <v>1</v>
      </c>
      <c r="R298" s="20">
        <f>$G298*Q298</f>
        <v>2703</v>
      </c>
      <c r="S298" s="20">
        <f>$I298*Q298</f>
        <v>352</v>
      </c>
      <c r="T298" s="19">
        <v>0</v>
      </c>
      <c r="U298" s="18">
        <f>IF(J298&gt;1,0,1)</f>
        <v>0</v>
      </c>
      <c r="V298" s="17">
        <f>I298/G298</f>
        <v>0.13022567517573067</v>
      </c>
    </row>
    <row r="299" spans="1:22">
      <c r="A299" s="18">
        <v>177</v>
      </c>
      <c r="B299" s="82" t="s">
        <v>743</v>
      </c>
      <c r="C299" s="18" t="s">
        <v>742</v>
      </c>
      <c r="D299" s="18"/>
      <c r="E299" s="18"/>
      <c r="F299" s="25">
        <v>0.26356540326167988</v>
      </c>
      <c r="G299" s="24">
        <v>13256</v>
      </c>
      <c r="H299" s="23">
        <v>4.7102650447947765</v>
      </c>
      <c r="I299" s="24">
        <f>VLOOKUP($B299,'Tabela Principal AmoCac'!$B$2:$I$521,8,0)</f>
        <v>381</v>
      </c>
      <c r="J299" s="23">
        <v>1.2414629060007301</v>
      </c>
      <c r="K299" s="19" t="s">
        <v>562</v>
      </c>
      <c r="L299" s="19" t="s">
        <v>419</v>
      </c>
      <c r="M299" s="21">
        <v>1</v>
      </c>
      <c r="N299" s="20">
        <f>$G299*M299</f>
        <v>13256</v>
      </c>
      <c r="O299" s="20">
        <f>$I299*M299</f>
        <v>381</v>
      </c>
      <c r="P299" s="19" t="s">
        <v>419</v>
      </c>
      <c r="Q299" s="21">
        <v>1</v>
      </c>
      <c r="R299" s="20">
        <f>$G299*Q299</f>
        <v>13256</v>
      </c>
      <c r="S299" s="20">
        <f>$I299*Q299</f>
        <v>381</v>
      </c>
      <c r="T299" s="19">
        <v>0</v>
      </c>
      <c r="U299" s="18">
        <f>IF(J299&gt;1,0,1)</f>
        <v>0</v>
      </c>
      <c r="V299" s="17">
        <f>I299/G299</f>
        <v>2.8741701870850934E-2</v>
      </c>
    </row>
    <row r="300" spans="1:22">
      <c r="A300" s="18">
        <v>178</v>
      </c>
      <c r="B300" s="82" t="s">
        <v>741</v>
      </c>
      <c r="C300" s="18" t="s">
        <v>740</v>
      </c>
      <c r="D300" s="18"/>
      <c r="E300" s="18"/>
      <c r="F300" s="25">
        <v>2.357362228769392E-2</v>
      </c>
      <c r="G300" s="24">
        <v>389</v>
      </c>
      <c r="H300" s="23">
        <v>0.13822368002603863</v>
      </c>
      <c r="I300" s="24">
        <f>VLOOKUP($B300,'Tabela Principal AmoCac'!$B$2:$I$521,8,0)</f>
        <v>1</v>
      </c>
      <c r="J300" s="23">
        <v>3.2584328241488975E-3</v>
      </c>
      <c r="K300" s="19" t="s">
        <v>562</v>
      </c>
      <c r="L300" s="19" t="s">
        <v>419</v>
      </c>
      <c r="M300" s="21">
        <v>1</v>
      </c>
      <c r="N300" s="20">
        <f>$G300*M300</f>
        <v>389</v>
      </c>
      <c r="O300" s="20">
        <f>$I300*M300</f>
        <v>1</v>
      </c>
      <c r="P300" s="19" t="s">
        <v>419</v>
      </c>
      <c r="Q300" s="21">
        <v>1</v>
      </c>
      <c r="R300" s="20">
        <f>$G300*Q300</f>
        <v>389</v>
      </c>
      <c r="S300" s="20">
        <f>$I300*Q300</f>
        <v>1</v>
      </c>
      <c r="T300" s="19">
        <v>0</v>
      </c>
      <c r="U300" s="18">
        <f>IF(J300&gt;1,0,1)</f>
        <v>1</v>
      </c>
      <c r="V300" s="17">
        <f>I300/G300</f>
        <v>2.5706940874035988E-3</v>
      </c>
    </row>
    <row r="301" spans="1:22">
      <c r="A301" s="18">
        <v>179</v>
      </c>
      <c r="B301" s="82" t="s">
        <v>739</v>
      </c>
      <c r="C301" s="18" t="s">
        <v>738</v>
      </c>
      <c r="D301" s="18"/>
      <c r="E301" s="18"/>
      <c r="F301" s="25">
        <v>0.10143959148133778</v>
      </c>
      <c r="G301" s="24">
        <v>452</v>
      </c>
      <c r="H301" s="23">
        <v>0.16060952023591121</v>
      </c>
      <c r="I301" s="24">
        <f>VLOOKUP($B301,'Tabela Principal AmoCac'!$B$2:$I$521,8,0)</f>
        <v>5</v>
      </c>
      <c r="J301" s="23">
        <v>1.6292164120744485E-2</v>
      </c>
      <c r="K301" s="19" t="s">
        <v>562</v>
      </c>
      <c r="L301" s="19" t="s">
        <v>419</v>
      </c>
      <c r="M301" s="21">
        <v>1</v>
      </c>
      <c r="N301" s="20">
        <f>$G301*M301</f>
        <v>452</v>
      </c>
      <c r="O301" s="20">
        <f>$I301*M301</f>
        <v>5</v>
      </c>
      <c r="P301" s="19" t="s">
        <v>419</v>
      </c>
      <c r="Q301" s="21">
        <v>1</v>
      </c>
      <c r="R301" s="20">
        <f>$G301*Q301</f>
        <v>452</v>
      </c>
      <c r="S301" s="20">
        <f>$I301*Q301</f>
        <v>5</v>
      </c>
      <c r="T301" s="19">
        <v>0</v>
      </c>
      <c r="U301" s="18">
        <f>IF(J301&gt;1,0,1)</f>
        <v>1</v>
      </c>
      <c r="V301" s="17">
        <f>I301/G301</f>
        <v>1.1061946902654867E-2</v>
      </c>
    </row>
    <row r="302" spans="1:22">
      <c r="A302" s="18">
        <v>181</v>
      </c>
      <c r="B302" s="82" t="s">
        <v>736</v>
      </c>
      <c r="C302" s="18" t="s">
        <v>735</v>
      </c>
      <c r="D302" s="18"/>
      <c r="E302" s="18"/>
      <c r="F302" s="25">
        <v>1.1462673837391169</v>
      </c>
      <c r="G302" s="24">
        <v>48</v>
      </c>
      <c r="H302" s="23">
        <v>1.7055878255141016E-2</v>
      </c>
      <c r="I302" s="24">
        <f>VLOOKUP($B302,'Tabela Principal AmoCac'!$B$2:$I$521,8,0)</f>
        <v>6</v>
      </c>
      <c r="J302" s="23">
        <v>1.9550596944893386E-2</v>
      </c>
      <c r="K302" s="19" t="s">
        <v>562</v>
      </c>
      <c r="L302" s="19" t="s">
        <v>419</v>
      </c>
      <c r="M302" s="21">
        <v>1</v>
      </c>
      <c r="N302" s="20">
        <f>$G302*M302</f>
        <v>48</v>
      </c>
      <c r="O302" s="20">
        <f>$I302*M302</f>
        <v>6</v>
      </c>
      <c r="P302" s="19" t="s">
        <v>419</v>
      </c>
      <c r="Q302" s="21">
        <v>1</v>
      </c>
      <c r="R302" s="20">
        <f>$G302*Q302</f>
        <v>48</v>
      </c>
      <c r="S302" s="20">
        <f>$I302*Q302</f>
        <v>6</v>
      </c>
      <c r="T302" s="19">
        <v>0</v>
      </c>
      <c r="U302" s="18">
        <f>IF(J302&gt;1,0,1)</f>
        <v>1</v>
      </c>
      <c r="V302" s="17">
        <f>I302/G302</f>
        <v>0.125</v>
      </c>
    </row>
    <row r="303" spans="1:22">
      <c r="A303" s="18">
        <v>188</v>
      </c>
      <c r="B303" s="82" t="s">
        <v>721</v>
      </c>
      <c r="C303" s="18" t="s">
        <v>720</v>
      </c>
      <c r="D303" s="18"/>
      <c r="E303" s="18"/>
      <c r="F303" s="25">
        <v>0.56670531749406972</v>
      </c>
      <c r="G303" s="24">
        <v>4547</v>
      </c>
      <c r="H303" s="23">
        <v>1.6156891338776291</v>
      </c>
      <c r="I303" s="24">
        <f>VLOOKUP($B303,'Tabela Principal AmoCac'!$B$2:$I$521,8,0)</f>
        <v>281</v>
      </c>
      <c r="J303" s="23">
        <v>0.91561962358584015</v>
      </c>
      <c r="K303" s="19" t="s">
        <v>562</v>
      </c>
      <c r="L303" s="19" t="s">
        <v>419</v>
      </c>
      <c r="M303" s="21">
        <v>1</v>
      </c>
      <c r="N303" s="20">
        <f>$G303*M303</f>
        <v>4547</v>
      </c>
      <c r="O303" s="20">
        <f>$I303*M303</f>
        <v>281</v>
      </c>
      <c r="P303" s="19" t="s">
        <v>419</v>
      </c>
      <c r="Q303" s="21">
        <v>1</v>
      </c>
      <c r="R303" s="20">
        <f>$G303*Q303</f>
        <v>4547</v>
      </c>
      <c r="S303" s="20">
        <f>$I303*Q303</f>
        <v>281</v>
      </c>
      <c r="T303" s="19">
        <v>0</v>
      </c>
      <c r="U303" s="18">
        <f>IF(J303&gt;1,0,1)</f>
        <v>1</v>
      </c>
      <c r="V303" s="17">
        <f>I303/G303</f>
        <v>6.1798988343963052E-2</v>
      </c>
    </row>
    <row r="304" spans="1:22">
      <c r="A304" s="18">
        <v>191</v>
      </c>
      <c r="B304" s="82" t="s">
        <v>715</v>
      </c>
      <c r="C304" s="18" t="s">
        <v>714</v>
      </c>
      <c r="D304" s="18"/>
      <c r="E304" s="18"/>
      <c r="F304" s="25">
        <v>0.21498973473195337</v>
      </c>
      <c r="G304" s="24">
        <v>1109</v>
      </c>
      <c r="H304" s="23">
        <v>0.39406185385315384</v>
      </c>
      <c r="I304" s="24">
        <f>VLOOKUP($B304,'Tabela Principal AmoCac'!$B$2:$I$521,8,0)</f>
        <v>26</v>
      </c>
      <c r="J304" s="23">
        <v>8.471925342787133E-2</v>
      </c>
      <c r="K304" s="19" t="s">
        <v>562</v>
      </c>
      <c r="L304" s="19" t="s">
        <v>419</v>
      </c>
      <c r="M304" s="21">
        <v>1</v>
      </c>
      <c r="N304" s="20">
        <f>$G304*M304</f>
        <v>1109</v>
      </c>
      <c r="O304" s="20">
        <f>$I304*M304</f>
        <v>26</v>
      </c>
      <c r="P304" s="19" t="s">
        <v>419</v>
      </c>
      <c r="Q304" s="21">
        <v>1</v>
      </c>
      <c r="R304" s="20">
        <f>$G304*Q304</f>
        <v>1109</v>
      </c>
      <c r="S304" s="20">
        <f>$I304*Q304</f>
        <v>26</v>
      </c>
      <c r="T304" s="19">
        <v>0</v>
      </c>
      <c r="U304" s="18">
        <f>IF(J304&gt;1,0,1)</f>
        <v>1</v>
      </c>
      <c r="V304" s="17">
        <f>I304/G304</f>
        <v>2.3444544634806132E-2</v>
      </c>
    </row>
    <row r="305" spans="1:22">
      <c r="A305" s="18">
        <v>201</v>
      </c>
      <c r="B305" s="82" t="s">
        <v>700</v>
      </c>
      <c r="C305" s="18" t="s">
        <v>699</v>
      </c>
      <c r="D305" s="18"/>
      <c r="E305" s="18"/>
      <c r="F305" s="25">
        <v>0.47185663406803419</v>
      </c>
      <c r="G305" s="24">
        <v>5461</v>
      </c>
      <c r="H305" s="23">
        <v>1.9404614823192725</v>
      </c>
      <c r="I305" s="24">
        <f>VLOOKUP($B305,'Tabela Principal AmoCac'!$B$2:$I$521,8,0)</f>
        <v>281</v>
      </c>
      <c r="J305" s="23">
        <v>0.91561962358584015</v>
      </c>
      <c r="K305" s="19" t="s">
        <v>562</v>
      </c>
      <c r="L305" s="19" t="s">
        <v>419</v>
      </c>
      <c r="M305" s="21">
        <v>1</v>
      </c>
      <c r="N305" s="20">
        <f>$G305*M305</f>
        <v>5461</v>
      </c>
      <c r="O305" s="20">
        <f>$I305*M305</f>
        <v>281</v>
      </c>
      <c r="P305" s="19" t="s">
        <v>419</v>
      </c>
      <c r="Q305" s="21">
        <v>1</v>
      </c>
      <c r="R305" s="20">
        <f>$G305*Q305</f>
        <v>5461</v>
      </c>
      <c r="S305" s="20">
        <f>$I305*Q305</f>
        <v>281</v>
      </c>
      <c r="T305" s="19" t="s">
        <v>647</v>
      </c>
      <c r="U305" s="18">
        <f>IF(J305&gt;1,0,1)</f>
        <v>1</v>
      </c>
      <c r="V305" s="17">
        <f>I305/G305</f>
        <v>5.1455777330159311E-2</v>
      </c>
    </row>
    <row r="306" spans="1:22">
      <c r="A306" s="18">
        <v>203</v>
      </c>
      <c r="B306" s="82" t="s">
        <v>697</v>
      </c>
      <c r="C306" s="18" t="s">
        <v>696</v>
      </c>
      <c r="D306" s="18"/>
      <c r="E306" s="18"/>
      <c r="F306" s="25">
        <v>5.1395140846998442E-2</v>
      </c>
      <c r="G306" s="24">
        <v>5888</v>
      </c>
      <c r="H306" s="23">
        <v>2.0921877326306313</v>
      </c>
      <c r="I306" s="24">
        <f>VLOOKUP($B306,'Tabela Principal AmoCac'!$B$2:$I$521,8,0)</f>
        <v>33</v>
      </c>
      <c r="J306" s="23">
        <v>0.10752828319691361</v>
      </c>
      <c r="K306" s="19" t="s">
        <v>562</v>
      </c>
      <c r="L306" s="19" t="s">
        <v>419</v>
      </c>
      <c r="M306" s="21">
        <v>1</v>
      </c>
      <c r="N306" s="20">
        <f>$G306*M306</f>
        <v>5888</v>
      </c>
      <c r="O306" s="20">
        <f>$I306*M306</f>
        <v>33</v>
      </c>
      <c r="P306" s="19" t="s">
        <v>419</v>
      </c>
      <c r="Q306" s="21">
        <v>1</v>
      </c>
      <c r="R306" s="20">
        <f>$G306*Q306</f>
        <v>5888</v>
      </c>
      <c r="S306" s="20">
        <f>$I306*Q306</f>
        <v>33</v>
      </c>
      <c r="T306" s="19">
        <v>0</v>
      </c>
      <c r="U306" s="18">
        <f>IF(J306&gt;1,0,1)</f>
        <v>1</v>
      </c>
      <c r="V306" s="17">
        <f>I306/G306</f>
        <v>5.604619565217391E-3</v>
      </c>
    </row>
    <row r="307" spans="1:22">
      <c r="A307" s="18">
        <v>204</v>
      </c>
      <c r="B307" s="82" t="s">
        <v>695</v>
      </c>
      <c r="C307" s="18" t="s">
        <v>694</v>
      </c>
      <c r="D307" s="18"/>
      <c r="E307" s="18"/>
      <c r="F307" s="25">
        <v>0.22566337755937871</v>
      </c>
      <c r="G307" s="24">
        <v>447</v>
      </c>
      <c r="H307" s="23">
        <v>0.15883286625100071</v>
      </c>
      <c r="I307" s="24">
        <f>VLOOKUP($B307,'Tabela Principal AmoCac'!$B$2:$I$521,8,0)</f>
        <v>11</v>
      </c>
      <c r="J307" s="23">
        <v>3.5842761065637871E-2</v>
      </c>
      <c r="K307" s="19" t="s">
        <v>562</v>
      </c>
      <c r="L307" s="19" t="s">
        <v>419</v>
      </c>
      <c r="M307" s="21">
        <v>1</v>
      </c>
      <c r="N307" s="20">
        <f>$G307*M307</f>
        <v>447</v>
      </c>
      <c r="O307" s="20">
        <f>$I307*M307</f>
        <v>11</v>
      </c>
      <c r="P307" s="19" t="s">
        <v>419</v>
      </c>
      <c r="Q307" s="21">
        <v>1</v>
      </c>
      <c r="R307" s="20">
        <f>$G307*Q307</f>
        <v>447</v>
      </c>
      <c r="S307" s="20">
        <f>$I307*Q307</f>
        <v>11</v>
      </c>
      <c r="T307" s="19">
        <v>0</v>
      </c>
      <c r="U307" s="18">
        <f>IF(J307&gt;1,0,1)</f>
        <v>1</v>
      </c>
      <c r="V307" s="17">
        <f>I307/G307</f>
        <v>2.4608501118568233E-2</v>
      </c>
    </row>
    <row r="308" spans="1:22">
      <c r="A308" s="18">
        <v>212</v>
      </c>
      <c r="B308" s="82" t="s">
        <v>680</v>
      </c>
      <c r="C308" s="18" t="s">
        <v>679</v>
      </c>
      <c r="D308" s="18"/>
      <c r="E308" s="18"/>
      <c r="F308" s="25">
        <v>4.3224789393886097E-3</v>
      </c>
      <c r="G308" s="24">
        <v>4243</v>
      </c>
      <c r="H308" s="23">
        <v>1.5076685715950693</v>
      </c>
      <c r="I308" s="24">
        <f>VLOOKUP($B308,'Tabela Principal AmoCac'!$B$2:$I$521,8,0)</f>
        <v>2</v>
      </c>
      <c r="J308" s="23">
        <v>6.5168656482977949E-3</v>
      </c>
      <c r="K308" s="19" t="s">
        <v>633</v>
      </c>
      <c r="L308" s="19" t="s">
        <v>419</v>
      </c>
      <c r="M308" s="21">
        <v>1</v>
      </c>
      <c r="N308" s="20">
        <f>$G308*M308</f>
        <v>4243</v>
      </c>
      <c r="O308" s="20">
        <f>$I308*M308</f>
        <v>2</v>
      </c>
      <c r="P308" s="19" t="s">
        <v>419</v>
      </c>
      <c r="Q308" s="21">
        <v>1</v>
      </c>
      <c r="R308" s="20">
        <f>$G308*Q308</f>
        <v>4243</v>
      </c>
      <c r="S308" s="20">
        <f>$I308*Q308</f>
        <v>2</v>
      </c>
      <c r="T308" s="19">
        <v>0</v>
      </c>
      <c r="U308" s="18">
        <f>IF(J308&gt;1,0,1)</f>
        <v>1</v>
      </c>
      <c r="V308" s="17">
        <f>I308/G308</f>
        <v>4.7136460051850108E-4</v>
      </c>
    </row>
    <row r="309" spans="1:22">
      <c r="A309" s="18">
        <v>213</v>
      </c>
      <c r="B309" s="82" t="s">
        <v>678</v>
      </c>
      <c r="C309" s="18" t="s">
        <v>677</v>
      </c>
      <c r="D309" s="18"/>
      <c r="E309" s="18"/>
      <c r="F309" s="25">
        <v>1.055251906779394E-2</v>
      </c>
      <c r="G309" s="24">
        <v>869</v>
      </c>
      <c r="H309" s="23">
        <v>0.30878246257744879</v>
      </c>
      <c r="I309" s="24">
        <f>VLOOKUP($B309,'Tabela Principal AmoCac'!$B$2:$I$521,8,0)</f>
        <v>1</v>
      </c>
      <c r="J309" s="23">
        <v>3.2584328241488975E-3</v>
      </c>
      <c r="K309" s="19" t="s">
        <v>633</v>
      </c>
      <c r="L309" s="19" t="s">
        <v>419</v>
      </c>
      <c r="M309" s="21">
        <v>1</v>
      </c>
      <c r="N309" s="20">
        <f>$G309*M309</f>
        <v>869</v>
      </c>
      <c r="O309" s="20">
        <f>$I309*M309</f>
        <v>1</v>
      </c>
      <c r="P309" s="19" t="s">
        <v>419</v>
      </c>
      <c r="Q309" s="21">
        <v>1</v>
      </c>
      <c r="R309" s="20">
        <f>$G309*Q309</f>
        <v>869</v>
      </c>
      <c r="S309" s="20">
        <f>$I309*Q309</f>
        <v>1</v>
      </c>
      <c r="T309" s="19">
        <v>0</v>
      </c>
      <c r="U309" s="18">
        <f>IF(J309&gt;1,0,1)</f>
        <v>1</v>
      </c>
      <c r="V309" s="17">
        <f>I309/G309</f>
        <v>1.1507479861910242E-3</v>
      </c>
    </row>
    <row r="310" spans="1:22">
      <c r="A310" s="18">
        <v>214</v>
      </c>
      <c r="B310" s="82" t="s">
        <v>676</v>
      </c>
      <c r="C310" s="18" t="s">
        <v>675</v>
      </c>
      <c r="D310" s="18"/>
      <c r="E310" s="18"/>
      <c r="F310" s="25">
        <v>3.9356820042544788E-2</v>
      </c>
      <c r="G310" s="24">
        <v>233</v>
      </c>
      <c r="H310" s="23">
        <v>8.2792075696830336E-2</v>
      </c>
      <c r="I310" s="24">
        <f>VLOOKUP($B310,'Tabela Principal AmoCac'!$B$2:$I$521,8,0)</f>
        <v>1</v>
      </c>
      <c r="J310" s="23">
        <v>3.2584328241488975E-3</v>
      </c>
      <c r="K310" s="19" t="s">
        <v>633</v>
      </c>
      <c r="L310" s="19" t="s">
        <v>419</v>
      </c>
      <c r="M310" s="21">
        <v>1</v>
      </c>
      <c r="N310" s="20">
        <f>$G310*M310</f>
        <v>233</v>
      </c>
      <c r="O310" s="20">
        <f>$I310*M310</f>
        <v>1</v>
      </c>
      <c r="P310" s="19" t="s">
        <v>419</v>
      </c>
      <c r="Q310" s="21">
        <v>1</v>
      </c>
      <c r="R310" s="20">
        <f>$G310*Q310</f>
        <v>233</v>
      </c>
      <c r="S310" s="20">
        <f>$I310*Q310</f>
        <v>1</v>
      </c>
      <c r="T310" s="19">
        <v>0</v>
      </c>
      <c r="U310" s="18">
        <f>IF(J310&gt;1,0,1)</f>
        <v>1</v>
      </c>
      <c r="V310" s="17">
        <f>I310/G310</f>
        <v>4.2918454935622317E-3</v>
      </c>
    </row>
    <row r="311" spans="1:22">
      <c r="A311" s="18">
        <v>215</v>
      </c>
      <c r="B311" s="82" t="s">
        <v>674</v>
      </c>
      <c r="C311" s="18" t="s">
        <v>673</v>
      </c>
      <c r="D311" s="18"/>
      <c r="E311" s="18"/>
      <c r="F311" s="25">
        <v>5.909287039779864E-2</v>
      </c>
      <c r="G311" s="24">
        <v>1707</v>
      </c>
      <c r="H311" s="23">
        <v>0.60654967044845232</v>
      </c>
      <c r="I311" s="24">
        <f>VLOOKUP($B311,'Tabela Principal AmoCac'!$B$2:$I$521,8,0)</f>
        <v>11</v>
      </c>
      <c r="J311" s="23">
        <v>3.5842761065637871E-2</v>
      </c>
      <c r="K311" s="19" t="s">
        <v>633</v>
      </c>
      <c r="L311" s="19" t="s">
        <v>419</v>
      </c>
      <c r="M311" s="21">
        <v>1</v>
      </c>
      <c r="N311" s="20">
        <f>$G311*M311</f>
        <v>1707</v>
      </c>
      <c r="O311" s="20">
        <f>$I311*M311</f>
        <v>11</v>
      </c>
      <c r="P311" s="19" t="s">
        <v>419</v>
      </c>
      <c r="Q311" s="21">
        <v>1</v>
      </c>
      <c r="R311" s="20">
        <f>$G311*Q311</f>
        <v>1707</v>
      </c>
      <c r="S311" s="20">
        <f>$I311*Q311</f>
        <v>11</v>
      </c>
      <c r="T311" s="19">
        <v>0</v>
      </c>
      <c r="U311" s="18">
        <f>IF(J311&gt;1,0,1)</f>
        <v>1</v>
      </c>
      <c r="V311" s="17">
        <f>I311/G311</f>
        <v>6.4440538957234918E-3</v>
      </c>
    </row>
    <row r="312" spans="1:22">
      <c r="A312" s="18">
        <v>218</v>
      </c>
      <c r="B312" s="82" t="s">
        <v>668</v>
      </c>
      <c r="C312" s="18" t="s">
        <v>667</v>
      </c>
      <c r="D312" s="18"/>
      <c r="E312" s="18"/>
      <c r="F312" s="25">
        <v>9.5522281978259738E-2</v>
      </c>
      <c r="G312" s="24">
        <v>960</v>
      </c>
      <c r="H312" s="23">
        <v>0.34111756510282032</v>
      </c>
      <c r="I312" s="24">
        <f>VLOOKUP($B312,'Tabela Principal AmoCac'!$B$2:$I$521,8,0)</f>
        <v>10</v>
      </c>
      <c r="J312" s="23">
        <v>3.258432824148897E-2</v>
      </c>
      <c r="K312" s="19" t="s">
        <v>633</v>
      </c>
      <c r="L312" s="19" t="s">
        <v>419</v>
      </c>
      <c r="M312" s="21">
        <v>1</v>
      </c>
      <c r="N312" s="20">
        <f>$G312*M312</f>
        <v>960</v>
      </c>
      <c r="O312" s="20">
        <f>$I312*M312</f>
        <v>10</v>
      </c>
      <c r="P312" s="19" t="s">
        <v>419</v>
      </c>
      <c r="Q312" s="21">
        <v>1</v>
      </c>
      <c r="R312" s="20">
        <f>$G312*Q312</f>
        <v>960</v>
      </c>
      <c r="S312" s="20">
        <f>$I312*Q312</f>
        <v>10</v>
      </c>
      <c r="T312" s="19">
        <v>0</v>
      </c>
      <c r="U312" s="18">
        <f>IF(J312&gt;1,0,1)</f>
        <v>1</v>
      </c>
      <c r="V312" s="17">
        <f>I312/G312</f>
        <v>1.0416666666666666E-2</v>
      </c>
    </row>
    <row r="313" spans="1:22">
      <c r="A313" s="18">
        <v>222</v>
      </c>
      <c r="B313" s="82" t="s">
        <v>661</v>
      </c>
      <c r="C313" s="18" t="s">
        <v>660</v>
      </c>
      <c r="D313" s="18"/>
      <c r="E313" s="18"/>
      <c r="F313" s="25">
        <v>1.4107906261404515</v>
      </c>
      <c r="G313" s="24">
        <v>26</v>
      </c>
      <c r="H313" s="23">
        <v>9.238600721534717E-3</v>
      </c>
      <c r="I313" s="24">
        <f>VLOOKUP($B313,'Tabela Principal AmoCac'!$B$2:$I$521,8,0)</f>
        <v>4</v>
      </c>
      <c r="J313" s="23">
        <v>1.303373129659559E-2</v>
      </c>
      <c r="K313" s="19" t="s">
        <v>633</v>
      </c>
      <c r="L313" s="19" t="s">
        <v>419</v>
      </c>
      <c r="M313" s="21">
        <v>1</v>
      </c>
      <c r="N313" s="20">
        <f>$G313*M313</f>
        <v>26</v>
      </c>
      <c r="O313" s="20">
        <f>$I313*M313</f>
        <v>4</v>
      </c>
      <c r="P313" s="19" t="s">
        <v>419</v>
      </c>
      <c r="Q313" s="21">
        <v>1</v>
      </c>
      <c r="R313" s="20">
        <f>$G313*Q313</f>
        <v>26</v>
      </c>
      <c r="S313" s="20">
        <f>$I313*Q313</f>
        <v>4</v>
      </c>
      <c r="T313" s="19">
        <v>0</v>
      </c>
      <c r="U313" s="18">
        <f>IF(J313&gt;1,0,1)</f>
        <v>1</v>
      </c>
      <c r="V313" s="17">
        <f>I313/G313</f>
        <v>0.15384615384615385</v>
      </c>
    </row>
    <row r="314" spans="1:22">
      <c r="A314" s="18">
        <v>223</v>
      </c>
      <c r="B314" s="82" t="s">
        <v>659</v>
      </c>
      <c r="C314" s="18" t="s">
        <v>658</v>
      </c>
      <c r="D314" s="18"/>
      <c r="E314" s="18"/>
      <c r="F314" s="25">
        <v>0.32679761264268559</v>
      </c>
      <c r="G314" s="24">
        <v>1852</v>
      </c>
      <c r="H314" s="23">
        <v>0.65807263601085753</v>
      </c>
      <c r="I314" s="24">
        <f>VLOOKUP($B314,'Tabela Principal AmoCac'!$B$2:$I$521,8,0)</f>
        <v>66</v>
      </c>
      <c r="J314" s="23">
        <v>0.21505656639382723</v>
      </c>
      <c r="K314" s="19" t="s">
        <v>633</v>
      </c>
      <c r="L314" s="19" t="s">
        <v>419</v>
      </c>
      <c r="M314" s="21">
        <v>1</v>
      </c>
      <c r="N314" s="20">
        <f>$G314*M314</f>
        <v>1852</v>
      </c>
      <c r="O314" s="20">
        <f>$I314*M314</f>
        <v>66</v>
      </c>
      <c r="P314" s="19" t="s">
        <v>419</v>
      </c>
      <c r="Q314" s="21">
        <v>1</v>
      </c>
      <c r="R314" s="20">
        <f>$G314*Q314</f>
        <v>1852</v>
      </c>
      <c r="S314" s="20">
        <f>$I314*Q314</f>
        <v>66</v>
      </c>
      <c r="T314" s="19">
        <v>0</v>
      </c>
      <c r="U314" s="18">
        <f>IF(J314&gt;1,0,1)</f>
        <v>1</v>
      </c>
      <c r="V314" s="17">
        <f>I314/G314</f>
        <v>3.5637149028077755E-2</v>
      </c>
    </row>
    <row r="315" spans="1:22">
      <c r="A315" s="18">
        <v>230</v>
      </c>
      <c r="B315" s="82" t="s">
        <v>649</v>
      </c>
      <c r="C315" s="18" t="s">
        <v>648</v>
      </c>
      <c r="D315" s="18"/>
      <c r="E315" s="18"/>
      <c r="F315" s="25">
        <v>0.41981785688111284</v>
      </c>
      <c r="G315" s="24">
        <v>2228</v>
      </c>
      <c r="H315" s="23">
        <v>0.7916770156761288</v>
      </c>
      <c r="I315" s="24">
        <f>VLOOKUP($B315,'Tabela Principal AmoCac'!$B$2:$I$521,8,0)</f>
        <v>102</v>
      </c>
      <c r="J315" s="23">
        <v>0.33236014806318753</v>
      </c>
      <c r="K315" s="19" t="s">
        <v>633</v>
      </c>
      <c r="L315" s="19" t="s">
        <v>419</v>
      </c>
      <c r="M315" s="21">
        <v>1</v>
      </c>
      <c r="N315" s="20">
        <f>$G315*M315</f>
        <v>2228</v>
      </c>
      <c r="O315" s="20">
        <f>$I315*M315</f>
        <v>102</v>
      </c>
      <c r="P315" s="19" t="s">
        <v>419</v>
      </c>
      <c r="Q315" s="21">
        <v>1</v>
      </c>
      <c r="R315" s="20">
        <f>$G315*Q315</f>
        <v>2228</v>
      </c>
      <c r="S315" s="20">
        <f>$I315*Q315</f>
        <v>102</v>
      </c>
      <c r="T315" s="19" t="s">
        <v>647</v>
      </c>
      <c r="U315" s="18">
        <f>IF(J315&gt;1,0,1)</f>
        <v>1</v>
      </c>
      <c r="V315" s="17">
        <f>I315/G315</f>
        <v>4.5780969479353679E-2</v>
      </c>
    </row>
    <row r="316" spans="1:22">
      <c r="A316" s="18">
        <v>231</v>
      </c>
      <c r="B316" s="82" t="s">
        <v>646</v>
      </c>
      <c r="C316" s="18" t="s">
        <v>645</v>
      </c>
      <c r="D316" s="18"/>
      <c r="E316" s="18"/>
      <c r="F316" s="25">
        <v>8.7892706740379564E-2</v>
      </c>
      <c r="G316" s="24">
        <v>1878</v>
      </c>
      <c r="H316" s="23">
        <v>0.66731123673239223</v>
      </c>
      <c r="I316" s="24">
        <f>VLOOKUP($B316,'Tabela Principal AmoCac'!$B$2:$I$521,8,0)</f>
        <v>18</v>
      </c>
      <c r="J316" s="23">
        <v>5.8651790834680147E-2</v>
      </c>
      <c r="K316" s="19" t="s">
        <v>633</v>
      </c>
      <c r="L316" s="19" t="s">
        <v>419</v>
      </c>
      <c r="M316" s="21">
        <v>1</v>
      </c>
      <c r="N316" s="20">
        <f>$G316*M316</f>
        <v>1878</v>
      </c>
      <c r="O316" s="20">
        <f>$I316*M316</f>
        <v>18</v>
      </c>
      <c r="P316" s="19" t="s">
        <v>419</v>
      </c>
      <c r="Q316" s="21">
        <v>1</v>
      </c>
      <c r="R316" s="20">
        <f>$G316*Q316</f>
        <v>1878</v>
      </c>
      <c r="S316" s="20">
        <f>$I316*Q316</f>
        <v>18</v>
      </c>
      <c r="T316" s="19">
        <v>0</v>
      </c>
      <c r="U316" s="18">
        <f>IF(J316&gt;1,0,1)</f>
        <v>1</v>
      </c>
      <c r="V316" s="17">
        <f>I316/G316</f>
        <v>9.5846645367412137E-3</v>
      </c>
    </row>
    <row r="317" spans="1:22">
      <c r="A317" s="18">
        <v>232</v>
      </c>
      <c r="B317" s="82" t="s">
        <v>644</v>
      </c>
      <c r="C317" s="18" t="s">
        <v>643</v>
      </c>
      <c r="D317" s="18"/>
      <c r="E317" s="18"/>
      <c r="F317" s="25">
        <v>0.54852058853773689</v>
      </c>
      <c r="G317" s="24">
        <v>1304</v>
      </c>
      <c r="H317" s="23">
        <v>0.46335135926466425</v>
      </c>
      <c r="I317" s="24">
        <f>VLOOKUP($B317,'Tabela Principal AmoCac'!$B$2:$I$521,8,0)</f>
        <v>78</v>
      </c>
      <c r="J317" s="23">
        <v>0.25415776028361398</v>
      </c>
      <c r="K317" s="19" t="s">
        <v>633</v>
      </c>
      <c r="L317" s="19" t="s">
        <v>419</v>
      </c>
      <c r="M317" s="21">
        <v>1</v>
      </c>
      <c r="N317" s="20">
        <f>$G317*M317</f>
        <v>1304</v>
      </c>
      <c r="O317" s="20">
        <f>$I317*M317</f>
        <v>78</v>
      </c>
      <c r="P317" s="19" t="s">
        <v>419</v>
      </c>
      <c r="Q317" s="21">
        <v>1</v>
      </c>
      <c r="R317" s="20">
        <f>$G317*Q317</f>
        <v>1304</v>
      </c>
      <c r="S317" s="20">
        <f>$I317*Q317</f>
        <v>78</v>
      </c>
      <c r="T317" s="19">
        <v>0</v>
      </c>
      <c r="U317" s="18">
        <f>IF(J317&gt;1,0,1)</f>
        <v>1</v>
      </c>
      <c r="V317" s="17">
        <f>I317/G317</f>
        <v>5.98159509202454E-2</v>
      </c>
    </row>
    <row r="318" spans="1:22">
      <c r="A318" s="18">
        <v>234</v>
      </c>
      <c r="B318" s="82" t="s">
        <v>641</v>
      </c>
      <c r="C318" s="18" t="s">
        <v>640</v>
      </c>
      <c r="D318" s="18"/>
      <c r="E318" s="18"/>
      <c r="F318" s="25">
        <v>1.0178945251043099</v>
      </c>
      <c r="G318" s="24">
        <v>1009</v>
      </c>
      <c r="H318" s="23">
        <v>0.35852877415494344</v>
      </c>
      <c r="I318" s="24">
        <f>VLOOKUP($B318,'Tabela Principal AmoCac'!$B$2:$I$521,8,0)</f>
        <v>112</v>
      </c>
      <c r="J318" s="23">
        <v>0.36494447630467647</v>
      </c>
      <c r="K318" s="19" t="s">
        <v>633</v>
      </c>
      <c r="L318" s="19" t="s">
        <v>419</v>
      </c>
      <c r="M318" s="21">
        <v>1</v>
      </c>
      <c r="N318" s="20">
        <f>$G318*M318</f>
        <v>1009</v>
      </c>
      <c r="O318" s="20">
        <f>$I318*M318</f>
        <v>112</v>
      </c>
      <c r="P318" s="19" t="s">
        <v>419</v>
      </c>
      <c r="Q318" s="21">
        <v>1</v>
      </c>
      <c r="R318" s="20">
        <f>$G318*Q318</f>
        <v>1009</v>
      </c>
      <c r="S318" s="20">
        <f>$I318*Q318</f>
        <v>112</v>
      </c>
      <c r="T318" s="19">
        <v>0</v>
      </c>
      <c r="U318" s="18">
        <f>IF(J318&gt;1,0,1)</f>
        <v>1</v>
      </c>
      <c r="V318" s="17">
        <f>I318/G318</f>
        <v>0.1110009910802775</v>
      </c>
    </row>
    <row r="319" spans="1:22">
      <c r="A319" s="18">
        <v>236</v>
      </c>
      <c r="B319" s="82" t="s">
        <v>637</v>
      </c>
      <c r="C319" s="18" t="s">
        <v>636</v>
      </c>
      <c r="D319" s="18"/>
      <c r="E319" s="18"/>
      <c r="F319" s="25">
        <v>6.559470007090798E-2</v>
      </c>
      <c r="G319" s="24">
        <v>699</v>
      </c>
      <c r="H319" s="23">
        <v>0.24837622709049104</v>
      </c>
      <c r="I319" s="24">
        <f>VLOOKUP($B319,'Tabela Principal AmoCac'!$B$2:$I$521,8,0)</f>
        <v>5</v>
      </c>
      <c r="J319" s="23">
        <v>1.6292164120744485E-2</v>
      </c>
      <c r="K319" s="19" t="s">
        <v>562</v>
      </c>
      <c r="L319" s="19" t="s">
        <v>419</v>
      </c>
      <c r="M319" s="21">
        <v>1</v>
      </c>
      <c r="N319" s="20">
        <f>$G319*M319</f>
        <v>699</v>
      </c>
      <c r="O319" s="20">
        <f>$I319*M319</f>
        <v>5</v>
      </c>
      <c r="P319" s="19" t="s">
        <v>419</v>
      </c>
      <c r="Q319" s="21">
        <v>1</v>
      </c>
      <c r="R319" s="20">
        <f>$G319*Q319</f>
        <v>699</v>
      </c>
      <c r="S319" s="20">
        <f>$I319*Q319</f>
        <v>5</v>
      </c>
      <c r="T319" s="19">
        <v>0</v>
      </c>
      <c r="U319" s="18">
        <f>IF(J319&gt;1,0,1)</f>
        <v>1</v>
      </c>
      <c r="V319" s="17">
        <f>I319/G319</f>
        <v>7.1530758226037196E-3</v>
      </c>
    </row>
    <row r="320" spans="1:22">
      <c r="A320" s="18">
        <v>237</v>
      </c>
      <c r="B320" s="82" t="s">
        <v>635</v>
      </c>
      <c r="C320" s="18" t="s">
        <v>634</v>
      </c>
      <c r="D320" s="18"/>
      <c r="E320" s="18"/>
      <c r="F320" s="25">
        <v>0.33072632711161404</v>
      </c>
      <c r="G320" s="24">
        <v>305</v>
      </c>
      <c r="H320" s="23">
        <v>0.10837589307954186</v>
      </c>
      <c r="I320" s="24">
        <f>VLOOKUP($B320,'Tabela Principal AmoCac'!$B$2:$I$521,8,0)</f>
        <v>11</v>
      </c>
      <c r="J320" s="23">
        <v>3.5842761065637871E-2</v>
      </c>
      <c r="K320" s="19" t="s">
        <v>633</v>
      </c>
      <c r="L320" s="19" t="s">
        <v>419</v>
      </c>
      <c r="M320" s="21">
        <v>1</v>
      </c>
      <c r="N320" s="20">
        <f>$G320*M320</f>
        <v>305</v>
      </c>
      <c r="O320" s="20">
        <f>$I320*M320</f>
        <v>11</v>
      </c>
      <c r="P320" s="19" t="s">
        <v>419</v>
      </c>
      <c r="Q320" s="21">
        <v>1</v>
      </c>
      <c r="R320" s="20">
        <f>$G320*Q320</f>
        <v>305</v>
      </c>
      <c r="S320" s="20">
        <f>$I320*Q320</f>
        <v>11</v>
      </c>
      <c r="T320" s="19">
        <v>0</v>
      </c>
      <c r="U320" s="18">
        <f>IF(J320&gt;1,0,1)</f>
        <v>1</v>
      </c>
      <c r="V320" s="17">
        <f>I320/G320</f>
        <v>3.6065573770491806E-2</v>
      </c>
    </row>
    <row r="321" spans="1:22">
      <c r="A321" s="18">
        <v>266</v>
      </c>
      <c r="B321" s="82" t="s">
        <v>578</v>
      </c>
      <c r="C321" s="18" t="s">
        <v>577</v>
      </c>
      <c r="D321" s="18"/>
      <c r="E321" s="18"/>
      <c r="F321" s="25">
        <v>0.4512546466740987</v>
      </c>
      <c r="G321" s="24">
        <v>569</v>
      </c>
      <c r="H321" s="23">
        <v>0.20218322348281745</v>
      </c>
      <c r="I321" s="24">
        <f>VLOOKUP($B321,'Tabela Principal AmoCac'!$B$2:$I$521,8,0)</f>
        <v>28</v>
      </c>
      <c r="J321" s="23">
        <v>9.1236119076169117E-2</v>
      </c>
      <c r="K321" s="19" t="s">
        <v>559</v>
      </c>
      <c r="L321" s="19" t="s">
        <v>419</v>
      </c>
      <c r="M321" s="21">
        <v>1</v>
      </c>
      <c r="N321" s="20">
        <f>$G321*M321</f>
        <v>569</v>
      </c>
      <c r="O321" s="20">
        <f>$I321*M321</f>
        <v>28</v>
      </c>
      <c r="P321" s="19" t="s">
        <v>419</v>
      </c>
      <c r="Q321" s="21">
        <v>1</v>
      </c>
      <c r="R321" s="20">
        <f>$G321*Q321</f>
        <v>569</v>
      </c>
      <c r="S321" s="20">
        <f>$I321*Q321</f>
        <v>28</v>
      </c>
      <c r="T321" s="19">
        <v>0</v>
      </c>
      <c r="U321" s="18">
        <f>IF(J321&gt;1,0,1)</f>
        <v>1</v>
      </c>
      <c r="V321" s="17">
        <f>I321/G321</f>
        <v>4.9209138840070298E-2</v>
      </c>
    </row>
    <row r="322" spans="1:22">
      <c r="A322" s="18">
        <v>268</v>
      </c>
      <c r="B322" s="82" t="s">
        <v>575</v>
      </c>
      <c r="C322" s="18" t="s">
        <v>574</v>
      </c>
      <c r="D322" s="18"/>
      <c r="E322" s="18"/>
      <c r="F322" s="25">
        <v>2.5988248376271477</v>
      </c>
      <c r="G322" s="24">
        <v>494</v>
      </c>
      <c r="H322" s="23">
        <v>0.17553341370915962</v>
      </c>
      <c r="I322" s="24">
        <f>VLOOKUP($B322,'Tabela Principal AmoCac'!$B$2:$I$521,8,0)</f>
        <v>140</v>
      </c>
      <c r="J322" s="23">
        <v>0.45618059538084565</v>
      </c>
      <c r="K322" s="19" t="s">
        <v>559</v>
      </c>
      <c r="L322" s="19" t="s">
        <v>419</v>
      </c>
      <c r="M322" s="21">
        <v>1</v>
      </c>
      <c r="N322" s="20">
        <f>$G322*M322</f>
        <v>494</v>
      </c>
      <c r="O322" s="20">
        <f>$I322*M322</f>
        <v>140</v>
      </c>
      <c r="P322" s="19" t="s">
        <v>419</v>
      </c>
      <c r="Q322" s="21">
        <v>1</v>
      </c>
      <c r="R322" s="20">
        <f>$G322*Q322</f>
        <v>494</v>
      </c>
      <c r="S322" s="20">
        <f>$I322*Q322</f>
        <v>140</v>
      </c>
      <c r="T322" s="19" t="s">
        <v>573</v>
      </c>
      <c r="U322" s="18">
        <f>IF(J322&gt;1,0,1)</f>
        <v>1</v>
      </c>
      <c r="V322" s="17">
        <f>I322/G322</f>
        <v>0.2834008097165992</v>
      </c>
    </row>
    <row r="323" spans="1:22">
      <c r="A323" s="18">
        <v>269</v>
      </c>
      <c r="B323" s="82" t="s">
        <v>572</v>
      </c>
      <c r="C323" s="18" t="s">
        <v>571</v>
      </c>
      <c r="D323" s="18"/>
      <c r="E323" s="18"/>
      <c r="F323" s="25">
        <v>0.76986289747409342</v>
      </c>
      <c r="G323" s="24">
        <v>941</v>
      </c>
      <c r="H323" s="23">
        <v>0.33436627996016033</v>
      </c>
      <c r="I323" s="24">
        <f>VLOOKUP($B323,'Tabela Principal AmoCac'!$B$2:$I$521,8,0)</f>
        <v>79</v>
      </c>
      <c r="J323" s="23">
        <v>0.25741619310776293</v>
      </c>
      <c r="K323" s="19" t="s">
        <v>559</v>
      </c>
      <c r="L323" s="19" t="s">
        <v>419</v>
      </c>
      <c r="M323" s="21">
        <v>1</v>
      </c>
      <c r="N323" s="20">
        <f>$G323*M323</f>
        <v>941</v>
      </c>
      <c r="O323" s="20">
        <f>$I323*M323</f>
        <v>79</v>
      </c>
      <c r="P323" s="19" t="s">
        <v>419</v>
      </c>
      <c r="Q323" s="21">
        <v>1</v>
      </c>
      <c r="R323" s="20">
        <f>$G323*Q323</f>
        <v>941</v>
      </c>
      <c r="S323" s="20">
        <f>$I323*Q323</f>
        <v>79</v>
      </c>
      <c r="T323" s="19">
        <v>0</v>
      </c>
      <c r="U323" s="18">
        <f>IF(J323&gt;1,0,1)</f>
        <v>1</v>
      </c>
      <c r="V323" s="17">
        <f>I323/G323</f>
        <v>8.3953241232731138E-2</v>
      </c>
    </row>
    <row r="324" spans="1:22">
      <c r="A324" s="18">
        <v>325</v>
      </c>
      <c r="B324" s="82" t="s">
        <v>454</v>
      </c>
      <c r="C324" s="18" t="s">
        <v>453</v>
      </c>
      <c r="D324" s="18"/>
      <c r="E324" s="18"/>
      <c r="F324" s="25">
        <v>0.59728875168015283</v>
      </c>
      <c r="G324" s="24">
        <v>261</v>
      </c>
      <c r="H324" s="23">
        <v>9.2741338012329269E-2</v>
      </c>
      <c r="I324" s="24">
        <f>VLOOKUP($B324,'Tabela Principal AmoCac'!$B$2:$I$521,8,0)</f>
        <v>17</v>
      </c>
      <c r="J324" s="23">
        <v>5.539335801053126E-2</v>
      </c>
      <c r="K324" s="19" t="s">
        <v>371</v>
      </c>
      <c r="L324" s="19" t="s">
        <v>419</v>
      </c>
      <c r="M324" s="21">
        <v>1</v>
      </c>
      <c r="N324" s="20">
        <f>$G324*M324</f>
        <v>261</v>
      </c>
      <c r="O324" s="20">
        <f>$I324*M324</f>
        <v>17</v>
      </c>
      <c r="P324" s="19" t="s">
        <v>419</v>
      </c>
      <c r="Q324" s="21">
        <v>1</v>
      </c>
      <c r="R324" s="20">
        <f>$G324*Q324</f>
        <v>261</v>
      </c>
      <c r="S324" s="20">
        <f>$I324*Q324</f>
        <v>17</v>
      </c>
      <c r="T324" s="19">
        <v>0</v>
      </c>
      <c r="U324" s="18">
        <f>IF(J324&gt;1,0,1)</f>
        <v>1</v>
      </c>
      <c r="V324" s="17">
        <f>I324/G324</f>
        <v>6.5134099616858232E-2</v>
      </c>
    </row>
    <row r="325" spans="1:22">
      <c r="A325" s="18">
        <v>341</v>
      </c>
      <c r="B325" s="82" t="s">
        <v>421</v>
      </c>
      <c r="C325" s="18" t="s">
        <v>420</v>
      </c>
      <c r="D325" s="18"/>
      <c r="E325" s="18"/>
      <c r="F325" s="25">
        <v>3.0373195292569926</v>
      </c>
      <c r="G325" s="24">
        <v>6147</v>
      </c>
      <c r="H325" s="23">
        <v>2.184218409048996</v>
      </c>
      <c r="I325" s="24">
        <f>VLOOKUP($B325,'Tabela Principal AmoCac'!$B$2:$I$521,8,0)</f>
        <v>2036</v>
      </c>
      <c r="J325" s="23">
        <v>6.6341692299671555</v>
      </c>
      <c r="K325" s="19" t="s">
        <v>371</v>
      </c>
      <c r="L325" s="19" t="s">
        <v>419</v>
      </c>
      <c r="M325" s="21">
        <v>1</v>
      </c>
      <c r="N325" s="20">
        <f>$G325*M325</f>
        <v>6147</v>
      </c>
      <c r="O325" s="20">
        <f>$I325*M325</f>
        <v>2036</v>
      </c>
      <c r="P325" s="19" t="s">
        <v>419</v>
      </c>
      <c r="Q325" s="21">
        <v>1</v>
      </c>
      <c r="R325" s="20">
        <f>$G325*Q325</f>
        <v>6147</v>
      </c>
      <c r="S325" s="20">
        <f>$I325*Q325</f>
        <v>2036</v>
      </c>
      <c r="T325" s="19">
        <v>0</v>
      </c>
      <c r="U325" s="18">
        <f>IF(J325&gt;1,0,1)</f>
        <v>0</v>
      </c>
      <c r="V325" s="17">
        <f>I325/G325</f>
        <v>0.33121848055962261</v>
      </c>
    </row>
    <row r="326" spans="1:22">
      <c r="A326" s="18"/>
      <c r="B326" s="85" t="str">
        <f>CONCATENATE("Total ",L325)</f>
        <v>Total Indeterminada</v>
      </c>
      <c r="C326" s="18"/>
      <c r="D326" s="18"/>
      <c r="E326" s="18"/>
      <c r="F326" s="90">
        <f>(O326/$I$645)/(N326/$G$645)</f>
        <v>0.48679933392432334</v>
      </c>
      <c r="G326" s="86">
        <f>SUM(G283:G325)</f>
        <v>86391</v>
      </c>
      <c r="H326" s="89">
        <f>G326/$G$645*1000</f>
        <v>30.697382882080987</v>
      </c>
      <c r="I326" s="86">
        <f>SUM(I283:I325)</f>
        <v>4704</v>
      </c>
      <c r="J326" s="89">
        <f>I326/$I$645*1000</f>
        <v>15.327668004796413</v>
      </c>
      <c r="K326" s="88"/>
      <c r="L326" s="88"/>
      <c r="M326" s="87"/>
      <c r="N326" s="86">
        <f>SUM(N283:N325)</f>
        <v>85033</v>
      </c>
      <c r="O326" s="86">
        <f>SUM(O283:O325)</f>
        <v>4514</v>
      </c>
      <c r="P326" s="19"/>
      <c r="Q326" s="21"/>
      <c r="R326" s="20"/>
      <c r="S326" s="20"/>
      <c r="T326" s="19"/>
      <c r="U326" s="18"/>
      <c r="V326" s="17"/>
    </row>
    <row r="327" spans="1:22">
      <c r="A327" s="18"/>
      <c r="B327" s="82"/>
      <c r="C327" s="18"/>
      <c r="D327" s="18"/>
      <c r="E327" s="18"/>
      <c r="F327" s="25"/>
      <c r="G327" s="24"/>
      <c r="H327" s="23"/>
      <c r="I327" s="24"/>
      <c r="J327" s="23"/>
      <c r="K327" s="19"/>
      <c r="L327" s="19"/>
      <c r="M327" s="21"/>
      <c r="N327" s="20"/>
      <c r="O327" s="20"/>
      <c r="P327" s="19"/>
      <c r="Q327" s="21"/>
      <c r="R327" s="20"/>
      <c r="S327" s="20"/>
      <c r="T327" s="19"/>
      <c r="U327" s="18"/>
      <c r="V327" s="17"/>
    </row>
    <row r="328" spans="1:22">
      <c r="A328" s="18"/>
      <c r="B328" s="91" t="str">
        <f>CONCATENATE("Cadeia ",L329)</f>
        <v>Cadeia Multi-cadeia</v>
      </c>
      <c r="C328" s="18"/>
      <c r="D328" s="18"/>
      <c r="E328" s="18"/>
      <c r="F328" s="25"/>
      <c r="G328" s="24"/>
      <c r="H328" s="23"/>
      <c r="I328" s="24"/>
      <c r="J328" s="23"/>
      <c r="K328" s="19"/>
      <c r="L328" s="19"/>
      <c r="M328" s="21"/>
      <c r="N328" s="20"/>
      <c r="O328" s="20"/>
      <c r="P328" s="19"/>
      <c r="Q328" s="21"/>
      <c r="R328" s="20"/>
      <c r="S328" s="20"/>
      <c r="T328" s="19"/>
      <c r="U328" s="18"/>
      <c r="V328" s="17"/>
    </row>
    <row r="329" spans="1:22">
      <c r="A329" s="18">
        <v>66</v>
      </c>
      <c r="B329" s="82" t="s">
        <v>945</v>
      </c>
      <c r="C329" s="18" t="s">
        <v>944</v>
      </c>
      <c r="D329" s="18"/>
      <c r="E329" s="18"/>
      <c r="F329" s="25">
        <v>0.22987236388135007</v>
      </c>
      <c r="G329" s="24">
        <v>2593</v>
      </c>
      <c r="H329" s="23">
        <v>0.92137275657459694</v>
      </c>
      <c r="I329" s="24">
        <f>VLOOKUP($B329,'Tabela Principal AmoCac'!$B$2:$I$521,8,0)</f>
        <v>65</v>
      </c>
      <c r="J329" s="23">
        <v>0.2117981335696783</v>
      </c>
      <c r="K329" s="19" t="s">
        <v>366</v>
      </c>
      <c r="L329" s="19" t="s">
        <v>149</v>
      </c>
      <c r="M329" s="21">
        <v>1</v>
      </c>
      <c r="N329" s="20">
        <f>$G329*M329</f>
        <v>2593</v>
      </c>
      <c r="O329" s="20">
        <f>$I329*M329</f>
        <v>65</v>
      </c>
      <c r="P329" s="19" t="s">
        <v>47</v>
      </c>
      <c r="Q329" s="21">
        <v>1</v>
      </c>
      <c r="R329" s="20">
        <f>$G329*Q329</f>
        <v>2593</v>
      </c>
      <c r="S329" s="20">
        <f>$I329*Q329</f>
        <v>65</v>
      </c>
      <c r="T329" s="19">
        <v>0</v>
      </c>
      <c r="U329" s="18">
        <f>IF(J329&gt;1,0,1)</f>
        <v>1</v>
      </c>
      <c r="V329" s="17">
        <f>I329/G329</f>
        <v>2.5067489394523718E-2</v>
      </c>
    </row>
    <row r="330" spans="1:22">
      <c r="A330" s="18">
        <v>82</v>
      </c>
      <c r="B330" s="82" t="s">
        <v>914</v>
      </c>
      <c r="C330" s="18" t="s">
        <v>913</v>
      </c>
      <c r="D330" s="18"/>
      <c r="E330" s="18"/>
      <c r="F330" s="25">
        <v>1.0459511589490076</v>
      </c>
      <c r="G330" s="24">
        <v>2411</v>
      </c>
      <c r="H330" s="23">
        <v>0.85670255152385388</v>
      </c>
      <c r="I330" s="24">
        <f>VLOOKUP($B330,'Tabela Principal AmoCac'!$B$2:$I$521,8,0)</f>
        <v>275</v>
      </c>
      <c r="J330" s="23">
        <v>0.89606902664094679</v>
      </c>
      <c r="K330" s="19" t="s">
        <v>904</v>
      </c>
      <c r="L330" s="19" t="s">
        <v>149</v>
      </c>
      <c r="M330" s="21">
        <v>1</v>
      </c>
      <c r="N330" s="20">
        <f>$G330*M330</f>
        <v>2411</v>
      </c>
      <c r="O330" s="20">
        <f>$I330*M330</f>
        <v>275</v>
      </c>
      <c r="P330" s="19" t="s">
        <v>47</v>
      </c>
      <c r="Q330" s="21">
        <v>1</v>
      </c>
      <c r="R330" s="20">
        <f>$G330*Q330</f>
        <v>2411</v>
      </c>
      <c r="S330" s="20">
        <f>$I330*Q330</f>
        <v>275</v>
      </c>
      <c r="T330" s="19">
        <v>0</v>
      </c>
      <c r="U330" s="18">
        <f>IF(J330&gt;1,0,1)</f>
        <v>1</v>
      </c>
      <c r="V330" s="17">
        <f>I330/G330</f>
        <v>0.11406055578598093</v>
      </c>
    </row>
    <row r="331" spans="1:22">
      <c r="A331" s="18">
        <v>83</v>
      </c>
      <c r="B331" s="82" t="s">
        <v>912</v>
      </c>
      <c r="C331" s="18" t="s">
        <v>911</v>
      </c>
      <c r="D331" s="18"/>
      <c r="E331" s="18"/>
      <c r="F331" s="25">
        <v>0.24411249838888599</v>
      </c>
      <c r="G331" s="24">
        <v>1728</v>
      </c>
      <c r="H331" s="23">
        <v>0.61401161718507657</v>
      </c>
      <c r="I331" s="24">
        <f>VLOOKUP($B331,'Tabela Principal AmoCac'!$B$2:$I$521,8,0)</f>
        <v>46</v>
      </c>
      <c r="J331" s="23">
        <v>0.14988790991084927</v>
      </c>
      <c r="K331" s="19" t="s">
        <v>904</v>
      </c>
      <c r="L331" s="19" t="s">
        <v>149</v>
      </c>
      <c r="M331" s="21">
        <v>1</v>
      </c>
      <c r="N331" s="20">
        <f>$G331*M331</f>
        <v>1728</v>
      </c>
      <c r="O331" s="20">
        <f>$I331*M331</f>
        <v>46</v>
      </c>
      <c r="P331" s="19" t="s">
        <v>100</v>
      </c>
      <c r="Q331" s="21">
        <v>1</v>
      </c>
      <c r="R331" s="20">
        <f>$G331*Q331</f>
        <v>1728</v>
      </c>
      <c r="S331" s="20">
        <f>$I331*Q331</f>
        <v>46</v>
      </c>
      <c r="T331" s="19">
        <v>0</v>
      </c>
      <c r="U331" s="18">
        <f>IF(J331&gt;1,0,1)</f>
        <v>1</v>
      </c>
      <c r="V331" s="17">
        <f>I331/G331</f>
        <v>2.6620370370370371E-2</v>
      </c>
    </row>
    <row r="332" spans="1:22">
      <c r="A332" s="18">
        <v>84</v>
      </c>
      <c r="B332" s="82" t="s">
        <v>910</v>
      </c>
      <c r="C332" s="18" t="s">
        <v>909</v>
      </c>
      <c r="D332" s="18"/>
      <c r="E332" s="18"/>
      <c r="F332" s="25">
        <v>0.25543562868838254</v>
      </c>
      <c r="G332" s="24">
        <v>3949</v>
      </c>
      <c r="H332" s="23">
        <v>1.4032013172823306</v>
      </c>
      <c r="I332" s="24">
        <f>VLOOKUP($B332,'Tabela Principal AmoCac'!$B$2:$I$521,8,0)</f>
        <v>110</v>
      </c>
      <c r="J332" s="23">
        <v>0.35842761065637868</v>
      </c>
      <c r="K332" s="19" t="s">
        <v>904</v>
      </c>
      <c r="L332" s="19" t="s">
        <v>149</v>
      </c>
      <c r="M332" s="21">
        <v>1</v>
      </c>
      <c r="N332" s="20">
        <f>$G332*M332</f>
        <v>3949</v>
      </c>
      <c r="O332" s="20">
        <f>$I332*M332</f>
        <v>110</v>
      </c>
      <c r="P332" s="19" t="s">
        <v>47</v>
      </c>
      <c r="Q332" s="21">
        <v>1</v>
      </c>
      <c r="R332" s="20">
        <f>$G332*Q332</f>
        <v>3949</v>
      </c>
      <c r="S332" s="20">
        <f>$I332*Q332</f>
        <v>110</v>
      </c>
      <c r="T332" s="19">
        <v>0</v>
      </c>
      <c r="U332" s="18">
        <f>IF(J332&gt;1,0,1)</f>
        <v>1</v>
      </c>
      <c r="V332" s="17">
        <f>I332/G332</f>
        <v>2.7855153203342618E-2</v>
      </c>
    </row>
    <row r="333" spans="1:22">
      <c r="A333" s="18">
        <v>87</v>
      </c>
      <c r="B333" s="82" t="s">
        <v>903</v>
      </c>
      <c r="C333" s="18" t="s">
        <v>902</v>
      </c>
      <c r="D333" s="18"/>
      <c r="E333" s="18"/>
      <c r="F333" s="25">
        <v>0.45337944783560125</v>
      </c>
      <c r="G333" s="24">
        <v>1699</v>
      </c>
      <c r="H333" s="23">
        <v>0.60370702407259547</v>
      </c>
      <c r="I333" s="24">
        <f>VLOOKUP($B333,'Tabela Principal AmoCac'!$B$2:$I$521,8,0)</f>
        <v>84</v>
      </c>
      <c r="J333" s="23">
        <v>0.27370835722850734</v>
      </c>
      <c r="K333" s="19" t="s">
        <v>69</v>
      </c>
      <c r="L333" s="19" t="s">
        <v>149</v>
      </c>
      <c r="M333" s="21">
        <v>1</v>
      </c>
      <c r="N333" s="20">
        <f>$G333*M333</f>
        <v>1699</v>
      </c>
      <c r="O333" s="20">
        <f>$I333*M333</f>
        <v>84</v>
      </c>
      <c r="P333" s="19" t="s">
        <v>47</v>
      </c>
      <c r="Q333" s="21">
        <v>1</v>
      </c>
      <c r="R333" s="20">
        <f>$G333*Q333</f>
        <v>1699</v>
      </c>
      <c r="S333" s="20">
        <f>$I333*Q333</f>
        <v>84</v>
      </c>
      <c r="T333" s="19">
        <v>0</v>
      </c>
      <c r="U333" s="18">
        <f>IF(J333&gt;1,0,1)</f>
        <v>1</v>
      </c>
      <c r="V333" s="17">
        <f>I333/G333</f>
        <v>4.9440847557386695E-2</v>
      </c>
    </row>
    <row r="334" spans="1:22">
      <c r="A334" s="18">
        <v>88</v>
      </c>
      <c r="B334" s="82" t="s">
        <v>901</v>
      </c>
      <c r="C334" s="18" t="s">
        <v>900</v>
      </c>
      <c r="D334" s="18"/>
      <c r="E334" s="18"/>
      <c r="F334" s="25">
        <v>1.1741535300784808E-2</v>
      </c>
      <c r="G334" s="24">
        <v>781</v>
      </c>
      <c r="H334" s="23">
        <v>0.27751335244302361</v>
      </c>
      <c r="I334" s="24">
        <f>VLOOKUP($B334,'Tabela Principal AmoCac'!$B$2:$I$521,8,0)</f>
        <v>1</v>
      </c>
      <c r="J334" s="23">
        <v>3.2584328241488975E-3</v>
      </c>
      <c r="K334" s="19" t="s">
        <v>69</v>
      </c>
      <c r="L334" s="19" t="s">
        <v>149</v>
      </c>
      <c r="M334" s="21">
        <v>1</v>
      </c>
      <c r="N334" s="20">
        <f>$G334*M334</f>
        <v>781</v>
      </c>
      <c r="O334" s="20">
        <f>$I334*M334</f>
        <v>1</v>
      </c>
      <c r="P334" s="19" t="s">
        <v>47</v>
      </c>
      <c r="Q334" s="21">
        <v>1</v>
      </c>
      <c r="R334" s="20">
        <f>$G334*Q334</f>
        <v>781</v>
      </c>
      <c r="S334" s="20">
        <f>$I334*Q334</f>
        <v>1</v>
      </c>
      <c r="T334" s="19">
        <v>0</v>
      </c>
      <c r="U334" s="18">
        <f>IF(J334&gt;1,0,1)</f>
        <v>1</v>
      </c>
      <c r="V334" s="17">
        <f>I334/G334</f>
        <v>1.2804097311139564E-3</v>
      </c>
    </row>
    <row r="335" spans="1:22">
      <c r="A335" s="18">
        <v>89</v>
      </c>
      <c r="B335" s="82" t="s">
        <v>899</v>
      </c>
      <c r="C335" s="18" t="s">
        <v>898</v>
      </c>
      <c r="D335" s="18"/>
      <c r="E335" s="18"/>
      <c r="F335" s="25">
        <v>0.68466487098635098</v>
      </c>
      <c r="G335" s="24">
        <v>2518</v>
      </c>
      <c r="H335" s="23">
        <v>0.89472294680093911</v>
      </c>
      <c r="I335" s="24">
        <f>VLOOKUP($B335,'Tabela Principal AmoCac'!$B$2:$I$521,8,0)</f>
        <v>188</v>
      </c>
      <c r="J335" s="23">
        <v>0.61258537093999277</v>
      </c>
      <c r="K335" s="19" t="s">
        <v>69</v>
      </c>
      <c r="L335" s="19" t="s">
        <v>149</v>
      </c>
      <c r="M335" s="21">
        <v>1</v>
      </c>
      <c r="N335" s="20">
        <f>$G335*M335</f>
        <v>2518</v>
      </c>
      <c r="O335" s="20">
        <f>$I335*M335</f>
        <v>188</v>
      </c>
      <c r="P335" s="19" t="s">
        <v>47</v>
      </c>
      <c r="Q335" s="21">
        <v>1</v>
      </c>
      <c r="R335" s="20">
        <f>$G335*Q335</f>
        <v>2518</v>
      </c>
      <c r="S335" s="20">
        <f>$I335*Q335</f>
        <v>188</v>
      </c>
      <c r="T335" s="19">
        <v>0</v>
      </c>
      <c r="U335" s="18">
        <f>IF(J335&gt;1,0,1)</f>
        <v>1</v>
      </c>
      <c r="V335" s="17">
        <f>I335/G335</f>
        <v>7.4662430500397142E-2</v>
      </c>
    </row>
    <row r="336" spans="1:22">
      <c r="A336" s="18">
        <v>90</v>
      </c>
      <c r="B336" s="82" t="s">
        <v>897</v>
      </c>
      <c r="C336" s="18" t="s">
        <v>896</v>
      </c>
      <c r="D336" s="18"/>
      <c r="E336" s="18"/>
      <c r="F336" s="25">
        <v>1.3657653933912881</v>
      </c>
      <c r="G336" s="24">
        <v>47</v>
      </c>
      <c r="H336" s="23">
        <v>1.670054745815891E-2</v>
      </c>
      <c r="I336" s="24">
        <f>VLOOKUP($B336,'Tabela Principal AmoCac'!$B$2:$I$521,8,0)</f>
        <v>7</v>
      </c>
      <c r="J336" s="23">
        <v>2.2809029769042279E-2</v>
      </c>
      <c r="K336" s="19" t="s">
        <v>69</v>
      </c>
      <c r="L336" s="19" t="s">
        <v>149</v>
      </c>
      <c r="M336" s="21">
        <v>1</v>
      </c>
      <c r="N336" s="20">
        <f>$G336*M336</f>
        <v>47</v>
      </c>
      <c r="O336" s="20">
        <f>$I336*M336</f>
        <v>7</v>
      </c>
      <c r="P336" s="19" t="s">
        <v>47</v>
      </c>
      <c r="Q336" s="21">
        <v>1</v>
      </c>
      <c r="R336" s="20">
        <f>$G336*Q336</f>
        <v>47</v>
      </c>
      <c r="S336" s="20">
        <f>$I336*Q336</f>
        <v>7</v>
      </c>
      <c r="T336" s="19">
        <v>0</v>
      </c>
      <c r="U336" s="18">
        <f>IF(J336&gt;1,0,1)</f>
        <v>1</v>
      </c>
      <c r="V336" s="17">
        <f>I336/G336</f>
        <v>0.14893617021276595</v>
      </c>
    </row>
    <row r="337" spans="1:22">
      <c r="A337" s="18">
        <v>91</v>
      </c>
      <c r="B337" s="82" t="s">
        <v>895</v>
      </c>
      <c r="C337" s="18" t="s">
        <v>894</v>
      </c>
      <c r="D337" s="18"/>
      <c r="E337" s="18"/>
      <c r="F337" s="25">
        <v>0.59558318699802792</v>
      </c>
      <c r="G337" s="24">
        <v>2987</v>
      </c>
      <c r="H337" s="23">
        <v>1.0613730905855461</v>
      </c>
      <c r="I337" s="24">
        <f>VLOOKUP($B337,'Tabela Principal AmoCac'!$B$2:$I$521,8,0)</f>
        <v>194</v>
      </c>
      <c r="J337" s="23">
        <v>0.63213596788488613</v>
      </c>
      <c r="K337" s="19" t="s">
        <v>69</v>
      </c>
      <c r="L337" s="19" t="s">
        <v>149</v>
      </c>
      <c r="M337" s="21">
        <v>1</v>
      </c>
      <c r="N337" s="20">
        <f>$G337*M337</f>
        <v>2987</v>
      </c>
      <c r="O337" s="20">
        <f>$I337*M337</f>
        <v>194</v>
      </c>
      <c r="P337" s="19" t="s">
        <v>47</v>
      </c>
      <c r="Q337" s="21">
        <v>1</v>
      </c>
      <c r="R337" s="20">
        <f>$G337*Q337</f>
        <v>2987</v>
      </c>
      <c r="S337" s="20">
        <f>$I337*Q337</f>
        <v>194</v>
      </c>
      <c r="T337" s="19">
        <v>0</v>
      </c>
      <c r="U337" s="18">
        <f>IF(J337&gt;1,0,1)</f>
        <v>1</v>
      </c>
      <c r="V337" s="17">
        <f>I337/G337</f>
        <v>6.4948108470036819E-2</v>
      </c>
    </row>
    <row r="338" spans="1:22">
      <c r="A338" s="18">
        <v>92</v>
      </c>
      <c r="B338" s="82" t="s">
        <v>893</v>
      </c>
      <c r="C338" s="18" t="s">
        <v>892</v>
      </c>
      <c r="D338" s="18"/>
      <c r="E338" s="18"/>
      <c r="F338" s="25">
        <v>0.74748192418618042</v>
      </c>
      <c r="G338" s="24">
        <v>1190</v>
      </c>
      <c r="H338" s="23">
        <v>0.42284364840870431</v>
      </c>
      <c r="I338" s="24">
        <f>VLOOKUP($B338,'Tabela Principal AmoCac'!$B$2:$I$521,8,0)</f>
        <v>97</v>
      </c>
      <c r="J338" s="23">
        <v>0.31606798394244306</v>
      </c>
      <c r="K338" s="19" t="s">
        <v>69</v>
      </c>
      <c r="L338" s="19" t="s">
        <v>149</v>
      </c>
      <c r="M338" s="21">
        <v>1</v>
      </c>
      <c r="N338" s="20">
        <f>$G338*M338</f>
        <v>1190</v>
      </c>
      <c r="O338" s="20">
        <f>$I338*M338</f>
        <v>97</v>
      </c>
      <c r="P338" s="19" t="s">
        <v>47</v>
      </c>
      <c r="Q338" s="21">
        <v>1</v>
      </c>
      <c r="R338" s="20">
        <f>$G338*Q338</f>
        <v>1190</v>
      </c>
      <c r="S338" s="20">
        <f>$I338*Q338</f>
        <v>97</v>
      </c>
      <c r="T338" s="19">
        <v>0</v>
      </c>
      <c r="U338" s="18">
        <f>IF(J338&gt;1,0,1)</f>
        <v>1</v>
      </c>
      <c r="V338" s="17">
        <f>I338/G338</f>
        <v>8.1512605042016809E-2</v>
      </c>
    </row>
    <row r="339" spans="1:22">
      <c r="A339" s="18">
        <v>93</v>
      </c>
      <c r="B339" s="82" t="s">
        <v>891</v>
      </c>
      <c r="C339" s="18" t="s">
        <v>890</v>
      </c>
      <c r="D339" s="18"/>
      <c r="E339" s="18"/>
      <c r="F339" s="25">
        <v>1.0289366299984362</v>
      </c>
      <c r="G339" s="24">
        <v>4875</v>
      </c>
      <c r="H339" s="23">
        <v>1.7322376352877593</v>
      </c>
      <c r="I339" s="24">
        <f>VLOOKUP($B339,'Tabela Principal AmoCac'!$B$2:$I$521,8,0)</f>
        <v>547</v>
      </c>
      <c r="J339" s="23">
        <v>1.7823627548094469</v>
      </c>
      <c r="K339" s="19" t="s">
        <v>69</v>
      </c>
      <c r="L339" s="19" t="s">
        <v>149</v>
      </c>
      <c r="M339" s="21">
        <v>0.5</v>
      </c>
      <c r="N339" s="20">
        <f>$G339*M339</f>
        <v>2437.5</v>
      </c>
      <c r="O339" s="20">
        <f>$I339*M339</f>
        <v>273.5</v>
      </c>
      <c r="P339" s="19" t="s">
        <v>47</v>
      </c>
      <c r="Q339" s="21">
        <v>0.5</v>
      </c>
      <c r="R339" s="20">
        <f>$G339*Q339</f>
        <v>2437.5</v>
      </c>
      <c r="S339" s="20">
        <f>$I339*Q339</f>
        <v>273.5</v>
      </c>
      <c r="T339" s="19" t="s">
        <v>326</v>
      </c>
      <c r="U339" s="18">
        <f>IF(J339&gt;1,0,1)</f>
        <v>0</v>
      </c>
      <c r="V339" s="17">
        <f>I339/G339</f>
        <v>0.11220512820512821</v>
      </c>
    </row>
    <row r="340" spans="1:22">
      <c r="A340" s="18">
        <v>94</v>
      </c>
      <c r="B340" s="82" t="s">
        <v>888</v>
      </c>
      <c r="C340" s="18" t="s">
        <v>887</v>
      </c>
      <c r="D340" s="18"/>
      <c r="E340" s="18"/>
      <c r="F340" s="25">
        <v>0.3112799500796134</v>
      </c>
      <c r="G340" s="24">
        <v>2180</v>
      </c>
      <c r="H340" s="23">
        <v>0.7746211374209877</v>
      </c>
      <c r="I340" s="24">
        <f>VLOOKUP($B340,'Tabela Principal AmoCac'!$B$2:$I$521,8,0)</f>
        <v>74</v>
      </c>
      <c r="J340" s="23">
        <v>0.2411240289870184</v>
      </c>
      <c r="K340" s="19" t="s">
        <v>69</v>
      </c>
      <c r="L340" s="19" t="s">
        <v>149</v>
      </c>
      <c r="M340" s="21">
        <v>1</v>
      </c>
      <c r="N340" s="20">
        <f>$G340*M340</f>
        <v>2180</v>
      </c>
      <c r="O340" s="20">
        <f>$I340*M340</f>
        <v>74</v>
      </c>
      <c r="P340" s="19" t="s">
        <v>100</v>
      </c>
      <c r="Q340" s="21">
        <v>1</v>
      </c>
      <c r="R340" s="20">
        <f>$G340*Q340</f>
        <v>2180</v>
      </c>
      <c r="S340" s="20">
        <f>$I340*Q340</f>
        <v>74</v>
      </c>
      <c r="T340" s="19">
        <v>0</v>
      </c>
      <c r="U340" s="18">
        <f>IF(J340&gt;1,0,1)</f>
        <v>1</v>
      </c>
      <c r="V340" s="17">
        <f>I340/G340</f>
        <v>3.3944954128440369E-2</v>
      </c>
    </row>
    <row r="341" spans="1:22">
      <c r="A341" s="18">
        <v>111</v>
      </c>
      <c r="B341" s="82" t="s">
        <v>865</v>
      </c>
      <c r="C341" s="18" t="s">
        <v>864</v>
      </c>
      <c r="D341" s="18"/>
      <c r="E341" s="18"/>
      <c r="F341" s="25">
        <v>0.50018940381343291</v>
      </c>
      <c r="G341" s="24">
        <v>110</v>
      </c>
      <c r="H341" s="23">
        <v>3.9086387668031491E-2</v>
      </c>
      <c r="I341" s="24">
        <f>VLOOKUP($B341,'Tabela Principal AmoCac'!$B$2:$I$521,8,0)</f>
        <v>6</v>
      </c>
      <c r="J341" s="23">
        <v>1.9550596944893386E-2</v>
      </c>
      <c r="K341" s="19" t="s">
        <v>812</v>
      </c>
      <c r="L341" s="19" t="s">
        <v>149</v>
      </c>
      <c r="M341" s="21">
        <v>1</v>
      </c>
      <c r="N341" s="20">
        <f>$G341*M341</f>
        <v>110</v>
      </c>
      <c r="O341" s="20">
        <f>$I341*M341</f>
        <v>6</v>
      </c>
      <c r="P341" s="19" t="s">
        <v>100</v>
      </c>
      <c r="Q341" s="21">
        <v>1</v>
      </c>
      <c r="R341" s="20">
        <f>$G341*Q341</f>
        <v>110</v>
      </c>
      <c r="S341" s="20">
        <f>$I341*Q341</f>
        <v>6</v>
      </c>
      <c r="T341" s="19">
        <v>0</v>
      </c>
      <c r="U341" s="18">
        <f>IF(J341&gt;1,0,1)</f>
        <v>1</v>
      </c>
      <c r="V341" s="17">
        <f>I341/G341</f>
        <v>5.4545454545454543E-2</v>
      </c>
    </row>
    <row r="342" spans="1:22">
      <c r="A342" s="18">
        <v>116</v>
      </c>
      <c r="B342" s="82" t="s">
        <v>855</v>
      </c>
      <c r="C342" s="18" t="s">
        <v>854</v>
      </c>
      <c r="D342" s="18"/>
      <c r="E342" s="18"/>
      <c r="F342" s="25">
        <v>0</v>
      </c>
      <c r="G342" s="24">
        <v>154</v>
      </c>
      <c r="H342" s="23">
        <v>5.4720942735244089E-2</v>
      </c>
      <c r="I342" s="24">
        <f>VLOOKUP($B342,'Tabela Principal AmoCac'!$B$2:$I$521,8,0)</f>
        <v>0</v>
      </c>
      <c r="J342" s="23">
        <v>0</v>
      </c>
      <c r="K342" s="19" t="s">
        <v>812</v>
      </c>
      <c r="L342" s="19" t="s">
        <v>149</v>
      </c>
      <c r="M342" s="21">
        <v>1</v>
      </c>
      <c r="N342" s="20">
        <f>$G342*M342</f>
        <v>154</v>
      </c>
      <c r="O342" s="20">
        <f>$I342*M342</f>
        <v>0</v>
      </c>
      <c r="P342" s="19" t="s">
        <v>47</v>
      </c>
      <c r="Q342" s="21">
        <v>1</v>
      </c>
      <c r="R342" s="20">
        <f>$G342*Q342</f>
        <v>154</v>
      </c>
      <c r="S342" s="20">
        <f>$I342*Q342</f>
        <v>0</v>
      </c>
      <c r="T342" s="19">
        <v>0</v>
      </c>
      <c r="U342" s="18">
        <f>IF(J342&gt;1,0,1)</f>
        <v>1</v>
      </c>
      <c r="V342" s="17">
        <f>I342/G342</f>
        <v>0</v>
      </c>
    </row>
    <row r="343" spans="1:22">
      <c r="A343" s="18">
        <v>118</v>
      </c>
      <c r="B343" s="82" t="s">
        <v>851</v>
      </c>
      <c r="C343" s="18" t="s">
        <v>850</v>
      </c>
      <c r="D343" s="18"/>
      <c r="E343" s="18"/>
      <c r="F343" s="25">
        <v>0.72601588251442228</v>
      </c>
      <c r="G343" s="24">
        <v>821</v>
      </c>
      <c r="H343" s="23">
        <v>0.29172658432230775</v>
      </c>
      <c r="I343" s="24">
        <f>VLOOKUP($B343,'Tabela Principal AmoCac'!$B$2:$I$521,8,0)</f>
        <v>65</v>
      </c>
      <c r="J343" s="23">
        <v>0.2117981335696783</v>
      </c>
      <c r="K343" s="19" t="s">
        <v>812</v>
      </c>
      <c r="L343" s="19" t="s">
        <v>149</v>
      </c>
      <c r="M343" s="21">
        <v>1</v>
      </c>
      <c r="N343" s="20">
        <f>$G343*M343</f>
        <v>821</v>
      </c>
      <c r="O343" s="20">
        <f>$I343*M343</f>
        <v>65</v>
      </c>
      <c r="P343" s="19" t="s">
        <v>100</v>
      </c>
      <c r="Q343" s="21">
        <v>1</v>
      </c>
      <c r="R343" s="20">
        <f>$G343*Q343</f>
        <v>821</v>
      </c>
      <c r="S343" s="20">
        <f>$I343*Q343</f>
        <v>65</v>
      </c>
      <c r="T343" s="19">
        <v>0</v>
      </c>
      <c r="U343" s="18">
        <f>IF(J343&gt;1,0,1)</f>
        <v>1</v>
      </c>
      <c r="V343" s="17">
        <f>I343/G343</f>
        <v>7.9171741778319121E-2</v>
      </c>
    </row>
    <row r="344" spans="1:22">
      <c r="A344" s="18">
        <v>119</v>
      </c>
      <c r="B344" s="82" t="s">
        <v>849</v>
      </c>
      <c r="C344" s="18" t="s">
        <v>848</v>
      </c>
      <c r="D344" s="18"/>
      <c r="E344" s="18"/>
      <c r="F344" s="25">
        <v>0.7697077656366863</v>
      </c>
      <c r="G344" s="24">
        <v>691</v>
      </c>
      <c r="H344" s="23">
        <v>0.24553358071463419</v>
      </c>
      <c r="I344" s="24">
        <f>VLOOKUP($B344,'Tabela Principal AmoCac'!$B$2:$I$521,8,0)</f>
        <v>58</v>
      </c>
      <c r="J344" s="23">
        <v>0.18898910380063605</v>
      </c>
      <c r="K344" s="19" t="s">
        <v>812</v>
      </c>
      <c r="L344" s="19" t="s">
        <v>149</v>
      </c>
      <c r="M344" s="21">
        <v>1</v>
      </c>
      <c r="N344" s="20">
        <f>$G344*M344</f>
        <v>691</v>
      </c>
      <c r="O344" s="20">
        <f>$I344*M344</f>
        <v>58</v>
      </c>
      <c r="P344" s="19" t="s">
        <v>100</v>
      </c>
      <c r="Q344" s="21">
        <v>1</v>
      </c>
      <c r="R344" s="20">
        <f>$G344*Q344</f>
        <v>691</v>
      </c>
      <c r="S344" s="20">
        <f>$I344*Q344</f>
        <v>58</v>
      </c>
      <c r="T344" s="19">
        <v>0</v>
      </c>
      <c r="U344" s="18">
        <f>IF(J344&gt;1,0,1)</f>
        <v>1</v>
      </c>
      <c r="V344" s="17">
        <f>I344/G344</f>
        <v>8.3936324167872653E-2</v>
      </c>
    </row>
    <row r="345" spans="1:22">
      <c r="A345" s="18">
        <v>121</v>
      </c>
      <c r="B345" s="82" t="s">
        <v>845</v>
      </c>
      <c r="C345" s="18" t="s">
        <v>844</v>
      </c>
      <c r="D345" s="18"/>
      <c r="E345" s="18"/>
      <c r="F345" s="25">
        <v>0.32871944749996929</v>
      </c>
      <c r="G345" s="24">
        <v>1618</v>
      </c>
      <c r="H345" s="23">
        <v>0.57492522951704506</v>
      </c>
      <c r="I345" s="24">
        <f>VLOOKUP($B345,'Tabela Principal AmoCac'!$B$2:$I$521,8,0)</f>
        <v>58</v>
      </c>
      <c r="J345" s="23">
        <v>0.18898910380063605</v>
      </c>
      <c r="K345" s="19" t="s">
        <v>812</v>
      </c>
      <c r="L345" s="19" t="s">
        <v>149</v>
      </c>
      <c r="M345" s="21">
        <v>1</v>
      </c>
      <c r="N345" s="20">
        <f>$G345*M345</f>
        <v>1618</v>
      </c>
      <c r="O345" s="20">
        <f>$I345*M345</f>
        <v>58</v>
      </c>
      <c r="P345" s="19" t="s">
        <v>100</v>
      </c>
      <c r="Q345" s="21">
        <v>1</v>
      </c>
      <c r="R345" s="20">
        <f>$G345*Q345</f>
        <v>1618</v>
      </c>
      <c r="S345" s="20">
        <f>$I345*Q345</f>
        <v>58</v>
      </c>
      <c r="T345" s="19">
        <v>0</v>
      </c>
      <c r="U345" s="18">
        <f>IF(J345&gt;1,0,1)</f>
        <v>1</v>
      </c>
      <c r="V345" s="17">
        <f>I345/G345</f>
        <v>3.5846724351050678E-2</v>
      </c>
    </row>
    <row r="346" spans="1:22">
      <c r="A346" s="18">
        <v>122</v>
      </c>
      <c r="B346" s="82" t="s">
        <v>843</v>
      </c>
      <c r="C346" s="18" t="s">
        <v>842</v>
      </c>
      <c r="D346" s="18"/>
      <c r="E346" s="18"/>
      <c r="F346" s="25">
        <v>0.31621169206596328</v>
      </c>
      <c r="G346" s="24">
        <v>58</v>
      </c>
      <c r="H346" s="23">
        <v>2.0609186224962061E-2</v>
      </c>
      <c r="I346" s="24">
        <f>VLOOKUP($B346,'Tabela Principal AmoCac'!$B$2:$I$521,8,0)</f>
        <v>2</v>
      </c>
      <c r="J346" s="23">
        <v>6.5168656482977949E-3</v>
      </c>
      <c r="K346" s="19" t="s">
        <v>812</v>
      </c>
      <c r="L346" s="19" t="s">
        <v>149</v>
      </c>
      <c r="M346" s="21">
        <v>1</v>
      </c>
      <c r="N346" s="20">
        <f>$G346*M346</f>
        <v>58</v>
      </c>
      <c r="O346" s="20">
        <f>$I346*M346</f>
        <v>2</v>
      </c>
      <c r="P346" s="19" t="s">
        <v>100</v>
      </c>
      <c r="Q346" s="21">
        <v>1</v>
      </c>
      <c r="R346" s="20">
        <f>$G346*Q346</f>
        <v>58</v>
      </c>
      <c r="S346" s="20">
        <f>$I346*Q346</f>
        <v>2</v>
      </c>
      <c r="T346" s="19">
        <v>0</v>
      </c>
      <c r="U346" s="18">
        <f>IF(J346&gt;1,0,1)</f>
        <v>1</v>
      </c>
      <c r="V346" s="17">
        <f>I346/G346</f>
        <v>3.4482758620689655E-2</v>
      </c>
    </row>
    <row r="347" spans="1:22">
      <c r="A347" s="18">
        <v>124</v>
      </c>
      <c r="B347" s="82" t="s">
        <v>840</v>
      </c>
      <c r="C347" s="18" t="s">
        <v>839</v>
      </c>
      <c r="D347" s="18"/>
      <c r="E347" s="18"/>
      <c r="F347" s="25">
        <v>0.93030396361435563</v>
      </c>
      <c r="G347" s="24">
        <v>276</v>
      </c>
      <c r="H347" s="23">
        <v>9.8071299967060835E-2</v>
      </c>
      <c r="I347" s="24">
        <f>VLOOKUP($B347,'Tabela Principal AmoCac'!$B$2:$I$521,8,0)</f>
        <v>28</v>
      </c>
      <c r="J347" s="23">
        <v>9.1236119076169117E-2</v>
      </c>
      <c r="K347" s="19" t="s">
        <v>812</v>
      </c>
      <c r="L347" s="19" t="s">
        <v>149</v>
      </c>
      <c r="M347" s="21">
        <v>1</v>
      </c>
      <c r="N347" s="20">
        <f>$G347*M347</f>
        <v>276</v>
      </c>
      <c r="O347" s="20">
        <f>$I347*M347</f>
        <v>28</v>
      </c>
      <c r="P347" s="19" t="s">
        <v>100</v>
      </c>
      <c r="Q347" s="21">
        <v>1</v>
      </c>
      <c r="R347" s="20">
        <f>$G347*Q347</f>
        <v>276</v>
      </c>
      <c r="S347" s="20">
        <f>$I347*Q347</f>
        <v>28</v>
      </c>
      <c r="T347" s="19">
        <v>0</v>
      </c>
      <c r="U347" s="18">
        <f>IF(J347&gt;1,0,1)</f>
        <v>1</v>
      </c>
      <c r="V347" s="17">
        <f>I347/G347</f>
        <v>0.10144927536231885</v>
      </c>
    </row>
    <row r="348" spans="1:22">
      <c r="A348" s="18">
        <v>136</v>
      </c>
      <c r="B348" s="82" t="s">
        <v>815</v>
      </c>
      <c r="C348" s="18" t="s">
        <v>814</v>
      </c>
      <c r="D348" s="18"/>
      <c r="E348" s="18"/>
      <c r="F348" s="25">
        <v>0.69570797486831104</v>
      </c>
      <c r="G348" s="24">
        <v>13471</v>
      </c>
      <c r="H348" s="23">
        <v>4.7866611661459295</v>
      </c>
      <c r="I348" s="24">
        <f>VLOOKUP($B348,'Tabela Principal AmoCac'!$B$2:$I$521,8,0)</f>
        <v>1022</v>
      </c>
      <c r="J348" s="23">
        <v>3.3301183462801731</v>
      </c>
      <c r="K348" s="19" t="s">
        <v>812</v>
      </c>
      <c r="L348" s="19" t="s">
        <v>149</v>
      </c>
      <c r="M348" s="21">
        <v>0.7</v>
      </c>
      <c r="N348" s="20">
        <f>$G348*M348</f>
        <v>9429.6999999999989</v>
      </c>
      <c r="O348" s="20">
        <f>$I348*M348</f>
        <v>715.4</v>
      </c>
      <c r="P348" s="19" t="s">
        <v>47</v>
      </c>
      <c r="Q348" s="21">
        <v>0.7</v>
      </c>
      <c r="R348" s="20">
        <f>$G348*Q348</f>
        <v>9429.6999999999989</v>
      </c>
      <c r="S348" s="20">
        <f>$I348*Q348</f>
        <v>715.4</v>
      </c>
      <c r="T348" s="19">
        <v>0</v>
      </c>
      <c r="U348" s="18">
        <f>IF(J348&gt;1,0,1)</f>
        <v>0</v>
      </c>
      <c r="V348" s="17">
        <f>I348/G348</f>
        <v>7.5866676564471824E-2</v>
      </c>
    </row>
    <row r="349" spans="1:22">
      <c r="A349" s="18">
        <v>150</v>
      </c>
      <c r="B349" s="82" t="s">
        <v>789</v>
      </c>
      <c r="C349" s="18" t="s">
        <v>788</v>
      </c>
      <c r="D349" s="18"/>
      <c r="E349" s="18"/>
      <c r="F349" s="25">
        <v>0.15810584603298164</v>
      </c>
      <c r="G349" s="24">
        <v>58</v>
      </c>
      <c r="H349" s="23">
        <v>2.0609186224962061E-2</v>
      </c>
      <c r="I349" s="24">
        <f>VLOOKUP($B349,'Tabela Principal AmoCac'!$B$2:$I$521,8,0)</f>
        <v>1</v>
      </c>
      <c r="J349" s="23">
        <v>3.2584328241488975E-3</v>
      </c>
      <c r="K349" s="19" t="s">
        <v>562</v>
      </c>
      <c r="L349" s="19" t="s">
        <v>149</v>
      </c>
      <c r="M349" s="21">
        <v>1</v>
      </c>
      <c r="N349" s="20">
        <f>$G349*M349</f>
        <v>58</v>
      </c>
      <c r="O349" s="20">
        <f>$I349*M349</f>
        <v>1</v>
      </c>
      <c r="P349" s="19" t="s">
        <v>100</v>
      </c>
      <c r="Q349" s="21">
        <v>1</v>
      </c>
      <c r="R349" s="20">
        <f>$G349*Q349</f>
        <v>58</v>
      </c>
      <c r="S349" s="20">
        <f>$I349*Q349</f>
        <v>1</v>
      </c>
      <c r="T349" s="19">
        <v>0</v>
      </c>
      <c r="U349" s="18">
        <f>IF(J349&gt;1,0,1)</f>
        <v>1</v>
      </c>
      <c r="V349" s="17">
        <f>I349/G349</f>
        <v>1.7241379310344827E-2</v>
      </c>
    </row>
    <row r="350" spans="1:22">
      <c r="A350" s="18">
        <v>152</v>
      </c>
      <c r="B350" s="82" t="s">
        <v>786</v>
      </c>
      <c r="C350" s="18" t="s">
        <v>785</v>
      </c>
      <c r="D350" s="18"/>
      <c r="E350" s="18"/>
      <c r="F350" s="25">
        <v>0.4440745312306506</v>
      </c>
      <c r="G350" s="24">
        <v>413</v>
      </c>
      <c r="H350" s="23">
        <v>0.14675161915360915</v>
      </c>
      <c r="I350" s="24">
        <f>VLOOKUP($B350,'Tabela Principal AmoCac'!$B$2:$I$521,8,0)</f>
        <v>20</v>
      </c>
      <c r="J350" s="23">
        <v>6.5168656482977941E-2</v>
      </c>
      <c r="K350" s="19" t="s">
        <v>562</v>
      </c>
      <c r="L350" s="19" t="s">
        <v>149</v>
      </c>
      <c r="M350" s="21">
        <v>1</v>
      </c>
      <c r="N350" s="20">
        <f>$G350*M350</f>
        <v>413</v>
      </c>
      <c r="O350" s="20">
        <f>$I350*M350</f>
        <v>20</v>
      </c>
      <c r="P350" s="19" t="s">
        <v>100</v>
      </c>
      <c r="Q350" s="21">
        <v>1</v>
      </c>
      <c r="R350" s="20">
        <f>$G350*Q350</f>
        <v>413</v>
      </c>
      <c r="S350" s="20">
        <f>$I350*Q350</f>
        <v>20</v>
      </c>
      <c r="T350" s="19">
        <v>0</v>
      </c>
      <c r="U350" s="18">
        <f>IF(J350&gt;1,0,1)</f>
        <v>1</v>
      </c>
      <c r="V350" s="17">
        <f>I350/G350</f>
        <v>4.8426150121065374E-2</v>
      </c>
    </row>
    <row r="351" spans="1:22">
      <c r="A351" s="18">
        <v>154</v>
      </c>
      <c r="B351" s="82" t="s">
        <v>783</v>
      </c>
      <c r="C351" s="18" t="s">
        <v>782</v>
      </c>
      <c r="D351" s="18"/>
      <c r="E351" s="18"/>
      <c r="F351" s="25">
        <v>3.1217494706086586</v>
      </c>
      <c r="G351" s="24">
        <v>94</v>
      </c>
      <c r="H351" s="23">
        <v>3.3401094916317819E-2</v>
      </c>
      <c r="I351" s="24">
        <f>VLOOKUP($B351,'Tabela Principal AmoCac'!$B$2:$I$521,8,0)</f>
        <v>32</v>
      </c>
      <c r="J351" s="23">
        <v>0.10426985037276472</v>
      </c>
      <c r="K351" s="19" t="s">
        <v>562</v>
      </c>
      <c r="L351" s="19" t="s">
        <v>149</v>
      </c>
      <c r="M351" s="21">
        <v>1</v>
      </c>
      <c r="N351" s="20">
        <f>$G351*M351</f>
        <v>94</v>
      </c>
      <c r="O351" s="20">
        <f>$I351*M351</f>
        <v>32</v>
      </c>
      <c r="P351" s="19" t="s">
        <v>100</v>
      </c>
      <c r="Q351" s="21">
        <v>1</v>
      </c>
      <c r="R351" s="20">
        <f>$G351*Q351</f>
        <v>94</v>
      </c>
      <c r="S351" s="20">
        <f>$I351*Q351</f>
        <v>32</v>
      </c>
      <c r="T351" s="19">
        <v>0</v>
      </c>
      <c r="U351" s="18">
        <f>IF(J351&gt;1,0,1)</f>
        <v>1</v>
      </c>
      <c r="V351" s="17">
        <f>I351/G351</f>
        <v>0.34042553191489361</v>
      </c>
    </row>
    <row r="352" spans="1:22">
      <c r="A352" s="18">
        <v>155</v>
      </c>
      <c r="B352" s="82" t="s">
        <v>781</v>
      </c>
      <c r="C352" s="18" t="s">
        <v>780</v>
      </c>
      <c r="D352" s="18"/>
      <c r="E352" s="18"/>
      <c r="F352" s="25">
        <v>0.2687876620394607</v>
      </c>
      <c r="G352" s="24">
        <v>2047</v>
      </c>
      <c r="H352" s="23">
        <v>0.72736214142236788</v>
      </c>
      <c r="I352" s="24">
        <f>VLOOKUP($B352,'Tabela Principal AmoCac'!$B$2:$I$521,8,0)</f>
        <v>60</v>
      </c>
      <c r="J352" s="23">
        <v>0.19550596944893384</v>
      </c>
      <c r="K352" s="19" t="s">
        <v>562</v>
      </c>
      <c r="L352" s="19" t="s">
        <v>149</v>
      </c>
      <c r="M352" s="21">
        <v>1</v>
      </c>
      <c r="N352" s="20">
        <f>$G352*M352</f>
        <v>2047</v>
      </c>
      <c r="O352" s="20">
        <f>$I352*M352</f>
        <v>60</v>
      </c>
      <c r="P352" s="19" t="s">
        <v>100</v>
      </c>
      <c r="Q352" s="21">
        <v>1</v>
      </c>
      <c r="R352" s="20">
        <f>$G352*Q352</f>
        <v>2047</v>
      </c>
      <c r="S352" s="20">
        <f>$I352*Q352</f>
        <v>60</v>
      </c>
      <c r="T352" s="19">
        <v>0</v>
      </c>
      <c r="U352" s="18">
        <f>IF(J352&gt;1,0,1)</f>
        <v>1</v>
      </c>
      <c r="V352" s="17">
        <f>I352/G352</f>
        <v>2.9311187103077674E-2</v>
      </c>
    </row>
    <row r="353" spans="1:22">
      <c r="A353" s="18">
        <v>157</v>
      </c>
      <c r="B353" s="82" t="s">
        <v>778</v>
      </c>
      <c r="C353" s="18" t="s">
        <v>777</v>
      </c>
      <c r="D353" s="18"/>
      <c r="E353" s="18"/>
      <c r="F353" s="25">
        <v>0.38086839587497806</v>
      </c>
      <c r="G353" s="24">
        <v>626</v>
      </c>
      <c r="H353" s="23">
        <v>0.22243707891079739</v>
      </c>
      <c r="I353" s="24">
        <f>VLOOKUP($B353,'Tabela Principal AmoCac'!$B$2:$I$521,8,0)</f>
        <v>26</v>
      </c>
      <c r="J353" s="23">
        <v>8.471925342787133E-2</v>
      </c>
      <c r="K353" s="19" t="s">
        <v>562</v>
      </c>
      <c r="L353" s="19" t="s">
        <v>149</v>
      </c>
      <c r="M353" s="21">
        <v>1</v>
      </c>
      <c r="N353" s="20">
        <f>$G353*M353</f>
        <v>626</v>
      </c>
      <c r="O353" s="20">
        <f>$I353*M353</f>
        <v>26</v>
      </c>
      <c r="P353" s="19" t="s">
        <v>100</v>
      </c>
      <c r="Q353" s="21">
        <v>1</v>
      </c>
      <c r="R353" s="20">
        <f>$G353*Q353</f>
        <v>626</v>
      </c>
      <c r="S353" s="20">
        <f>$I353*Q353</f>
        <v>26</v>
      </c>
      <c r="T353" s="19">
        <v>0</v>
      </c>
      <c r="U353" s="18">
        <f>IF(J353&gt;1,0,1)</f>
        <v>1</v>
      </c>
      <c r="V353" s="17">
        <f>I353/G353</f>
        <v>4.1533546325878593E-2</v>
      </c>
    </row>
    <row r="354" spans="1:22">
      <c r="A354" s="18">
        <v>158</v>
      </c>
      <c r="B354" s="82" t="s">
        <v>776</v>
      </c>
      <c r="C354" s="18" t="s">
        <v>775</v>
      </c>
      <c r="D354" s="18"/>
      <c r="E354" s="18"/>
      <c r="F354" s="25">
        <v>1.0820046751331429</v>
      </c>
      <c r="G354" s="24">
        <v>1534</v>
      </c>
      <c r="H354" s="23">
        <v>0.54507744257054824</v>
      </c>
      <c r="I354" s="24">
        <f>VLOOKUP($B354,'Tabela Principal AmoCac'!$B$2:$I$521,8,0)</f>
        <v>181</v>
      </c>
      <c r="J354" s="23">
        <v>0.58977634117095046</v>
      </c>
      <c r="K354" s="19" t="s">
        <v>562</v>
      </c>
      <c r="L354" s="19" t="s">
        <v>149</v>
      </c>
      <c r="M354" s="21">
        <v>1</v>
      </c>
      <c r="N354" s="20">
        <f>$G354*M354</f>
        <v>1534</v>
      </c>
      <c r="O354" s="20">
        <f>$I354*M354</f>
        <v>181</v>
      </c>
      <c r="P354" s="19" t="s">
        <v>47</v>
      </c>
      <c r="Q354" s="21">
        <v>1</v>
      </c>
      <c r="R354" s="20">
        <f>$G354*Q354</f>
        <v>1534</v>
      </c>
      <c r="S354" s="20">
        <f>$I354*Q354</f>
        <v>181</v>
      </c>
      <c r="T354" s="19">
        <v>0</v>
      </c>
      <c r="U354" s="18">
        <f>IF(J354&gt;1,0,1)</f>
        <v>1</v>
      </c>
      <c r="V354" s="17">
        <f>I354/G354</f>
        <v>0.11799217731421122</v>
      </c>
    </row>
    <row r="355" spans="1:22">
      <c r="A355" s="18">
        <v>159</v>
      </c>
      <c r="B355" s="82" t="s">
        <v>774</v>
      </c>
      <c r="C355" s="18" t="s">
        <v>773</v>
      </c>
      <c r="D355" s="18"/>
      <c r="E355" s="18"/>
      <c r="F355" s="25">
        <v>0.24625008594045242</v>
      </c>
      <c r="G355" s="24">
        <v>3426</v>
      </c>
      <c r="H355" s="23">
        <v>1.21736331046069</v>
      </c>
      <c r="I355" s="24">
        <f>VLOOKUP($B355,'Tabela Principal AmoCac'!$B$2:$I$521,8,0)</f>
        <v>92</v>
      </c>
      <c r="J355" s="23">
        <v>0.29977581982169854</v>
      </c>
      <c r="K355" s="19" t="s">
        <v>562</v>
      </c>
      <c r="L355" s="19" t="s">
        <v>149</v>
      </c>
      <c r="M355" s="21">
        <v>1</v>
      </c>
      <c r="N355" s="20">
        <f>$G355*M355</f>
        <v>3426</v>
      </c>
      <c r="O355" s="20">
        <f>$I355*M355</f>
        <v>92</v>
      </c>
      <c r="P355" s="19" t="s">
        <v>100</v>
      </c>
      <c r="Q355" s="21">
        <v>1</v>
      </c>
      <c r="R355" s="20">
        <f>$G355*Q355</f>
        <v>3426</v>
      </c>
      <c r="S355" s="20">
        <f>$I355*Q355</f>
        <v>92</v>
      </c>
      <c r="T355" s="19">
        <v>0</v>
      </c>
      <c r="U355" s="18">
        <f>IF(J355&gt;1,0,1)</f>
        <v>1</v>
      </c>
      <c r="V355" s="17">
        <f>I355/G355</f>
        <v>2.6853473438412143E-2</v>
      </c>
    </row>
    <row r="356" spans="1:22">
      <c r="A356" s="18">
        <v>163</v>
      </c>
      <c r="B356" s="82" t="s">
        <v>767</v>
      </c>
      <c r="C356" s="18" t="s">
        <v>766</v>
      </c>
      <c r="D356" s="18"/>
      <c r="E356" s="18"/>
      <c r="F356" s="25">
        <v>0.71183727939963426</v>
      </c>
      <c r="G356" s="24">
        <v>657</v>
      </c>
      <c r="H356" s="23">
        <v>0.23345233361724263</v>
      </c>
      <c r="I356" s="24">
        <f>VLOOKUP($B356,'Tabela Principal AmoCac'!$B$2:$I$521,8,0)</f>
        <v>51</v>
      </c>
      <c r="J356" s="23">
        <v>0.16618007403159377</v>
      </c>
      <c r="K356" s="19" t="s">
        <v>562</v>
      </c>
      <c r="L356" s="19" t="s">
        <v>149</v>
      </c>
      <c r="M356" s="21">
        <v>1</v>
      </c>
      <c r="N356" s="20">
        <f>$G356*M356</f>
        <v>657</v>
      </c>
      <c r="O356" s="20">
        <f>$I356*M356</f>
        <v>51</v>
      </c>
      <c r="P356" s="19" t="s">
        <v>100</v>
      </c>
      <c r="Q356" s="21">
        <v>1</v>
      </c>
      <c r="R356" s="20">
        <f>$G356*Q356</f>
        <v>657</v>
      </c>
      <c r="S356" s="20">
        <f>$I356*Q356</f>
        <v>51</v>
      </c>
      <c r="T356" s="19">
        <v>0</v>
      </c>
      <c r="U356" s="18">
        <f>IF(J356&gt;1,0,1)</f>
        <v>1</v>
      </c>
      <c r="V356" s="17">
        <f>I356/G356</f>
        <v>7.7625570776255703E-2</v>
      </c>
    </row>
    <row r="357" spans="1:22">
      <c r="A357" s="18">
        <v>166</v>
      </c>
      <c r="B357" s="82" t="s">
        <v>763</v>
      </c>
      <c r="C357" s="18" t="s">
        <v>762</v>
      </c>
      <c r="D357" s="18"/>
      <c r="E357" s="18"/>
      <c r="F357" s="25">
        <v>0.53941994528899617</v>
      </c>
      <c r="G357" s="24">
        <v>238</v>
      </c>
      <c r="H357" s="23">
        <v>8.4568729681740867E-2</v>
      </c>
      <c r="I357" s="24">
        <f>VLOOKUP($B357,'Tabela Principal AmoCac'!$B$2:$I$521,8,0)</f>
        <v>14</v>
      </c>
      <c r="J357" s="23">
        <v>4.5618059538084559E-2</v>
      </c>
      <c r="K357" s="19" t="s">
        <v>562</v>
      </c>
      <c r="L357" s="19" t="s">
        <v>149</v>
      </c>
      <c r="M357" s="21">
        <v>1</v>
      </c>
      <c r="N357" s="20">
        <f>$G357*M357</f>
        <v>238</v>
      </c>
      <c r="O357" s="20">
        <f>$I357*M357</f>
        <v>14</v>
      </c>
      <c r="P357" s="19" t="s">
        <v>100</v>
      </c>
      <c r="Q357" s="21">
        <v>1</v>
      </c>
      <c r="R357" s="20">
        <f>$G357*Q357</f>
        <v>238</v>
      </c>
      <c r="S357" s="20">
        <f>$I357*Q357</f>
        <v>14</v>
      </c>
      <c r="T357" s="19">
        <v>0</v>
      </c>
      <c r="U357" s="18">
        <f>IF(J357&gt;1,0,1)</f>
        <v>1</v>
      </c>
      <c r="V357" s="17">
        <f>I357/G357</f>
        <v>5.8823529411764705E-2</v>
      </c>
    </row>
    <row r="358" spans="1:22">
      <c r="A358" s="18">
        <v>167</v>
      </c>
      <c r="B358" s="82" t="s">
        <v>761</v>
      </c>
      <c r="C358" s="18" t="s">
        <v>760</v>
      </c>
      <c r="D358" s="18"/>
      <c r="E358" s="18"/>
      <c r="F358" s="25">
        <v>0.98755343829831599</v>
      </c>
      <c r="G358" s="24">
        <v>1820</v>
      </c>
      <c r="H358" s="23">
        <v>0.64670205050743013</v>
      </c>
      <c r="I358" s="24">
        <f>VLOOKUP($B358,'Tabela Principal AmoCac'!$B$2:$I$521,8,0)</f>
        <v>196</v>
      </c>
      <c r="J358" s="23">
        <v>0.63865283353318381</v>
      </c>
      <c r="K358" s="19" t="s">
        <v>562</v>
      </c>
      <c r="L358" s="19" t="s">
        <v>149</v>
      </c>
      <c r="M358" s="21">
        <v>1</v>
      </c>
      <c r="N358" s="20">
        <f>$G358*M358</f>
        <v>1820</v>
      </c>
      <c r="O358" s="20">
        <f>$I358*M358</f>
        <v>196</v>
      </c>
      <c r="P358" s="19" t="s">
        <v>47</v>
      </c>
      <c r="Q358" s="21">
        <v>1</v>
      </c>
      <c r="R358" s="20">
        <f>$G358*Q358</f>
        <v>1820</v>
      </c>
      <c r="S358" s="20">
        <f>$I358*Q358</f>
        <v>196</v>
      </c>
      <c r="T358" s="19">
        <v>0</v>
      </c>
      <c r="U358" s="18">
        <f>IF(J358&gt;1,0,1)</f>
        <v>1</v>
      </c>
      <c r="V358" s="17">
        <f>I358/G358</f>
        <v>0.1076923076923077</v>
      </c>
    </row>
    <row r="359" spans="1:22">
      <c r="A359" s="18">
        <v>169</v>
      </c>
      <c r="B359" s="82" t="s">
        <v>758</v>
      </c>
      <c r="C359" s="18" t="s">
        <v>757</v>
      </c>
      <c r="D359" s="18"/>
      <c r="E359" s="18"/>
      <c r="F359" s="25">
        <v>0.10913584135570288</v>
      </c>
      <c r="G359" s="24">
        <v>3361</v>
      </c>
      <c r="H359" s="23">
        <v>1.1942668086568531</v>
      </c>
      <c r="I359" s="24">
        <f>VLOOKUP($B359,'Tabela Principal AmoCac'!$B$2:$I$521,8,0)</f>
        <v>40</v>
      </c>
      <c r="J359" s="23">
        <v>0.13033731296595588</v>
      </c>
      <c r="K359" s="19" t="s">
        <v>562</v>
      </c>
      <c r="L359" s="19" t="s">
        <v>149</v>
      </c>
      <c r="M359" s="21">
        <v>1</v>
      </c>
      <c r="N359" s="20">
        <f>$G359*M359</f>
        <v>3361</v>
      </c>
      <c r="O359" s="20">
        <f>$I359*M359</f>
        <v>40</v>
      </c>
      <c r="P359" s="19" t="s">
        <v>100</v>
      </c>
      <c r="Q359" s="21">
        <v>1</v>
      </c>
      <c r="R359" s="20">
        <f>$G359*Q359</f>
        <v>3361</v>
      </c>
      <c r="S359" s="20">
        <f>$I359*Q359</f>
        <v>40</v>
      </c>
      <c r="T359" s="19">
        <v>0</v>
      </c>
      <c r="U359" s="18">
        <f>IF(J359&gt;1,0,1)</f>
        <v>1</v>
      </c>
      <c r="V359" s="17">
        <f>I359/G359</f>
        <v>1.1901219875037191E-2</v>
      </c>
    </row>
    <row r="360" spans="1:22">
      <c r="A360" s="18">
        <v>172</v>
      </c>
      <c r="B360" s="82" t="s">
        <v>752</v>
      </c>
      <c r="C360" s="18" t="s">
        <v>751</v>
      </c>
      <c r="D360" s="18"/>
      <c r="E360" s="18"/>
      <c r="F360" s="25">
        <v>0.22366192853446185</v>
      </c>
      <c r="G360" s="24">
        <v>1558</v>
      </c>
      <c r="H360" s="23">
        <v>0.55360538169811879</v>
      </c>
      <c r="I360" s="24">
        <f>VLOOKUP($B360,'Tabela Principal AmoCac'!$B$2:$I$521,8,0)</f>
        <v>38</v>
      </c>
      <c r="J360" s="23">
        <v>0.12382044731765811</v>
      </c>
      <c r="K360" s="19" t="s">
        <v>562</v>
      </c>
      <c r="L360" s="19" t="s">
        <v>149</v>
      </c>
      <c r="M360" s="21">
        <v>1</v>
      </c>
      <c r="N360" s="20">
        <f>$G360*M360</f>
        <v>1558</v>
      </c>
      <c r="O360" s="20">
        <f>$I360*M360</f>
        <v>38</v>
      </c>
      <c r="P360" s="19" t="s">
        <v>100</v>
      </c>
      <c r="Q360" s="21">
        <v>1</v>
      </c>
      <c r="R360" s="20">
        <f>$G360*Q360</f>
        <v>1558</v>
      </c>
      <c r="S360" s="20">
        <f>$I360*Q360</f>
        <v>38</v>
      </c>
      <c r="T360" s="19">
        <v>0</v>
      </c>
      <c r="U360" s="18">
        <f>IF(J360&gt;1,0,1)</f>
        <v>1</v>
      </c>
      <c r="V360" s="17">
        <f>I360/G360</f>
        <v>2.4390243902439025E-2</v>
      </c>
    </row>
    <row r="361" spans="1:22">
      <c r="A361" s="18">
        <v>173</v>
      </c>
      <c r="B361" s="82" t="s">
        <v>750</v>
      </c>
      <c r="C361" s="18" t="s">
        <v>749</v>
      </c>
      <c r="D361" s="18"/>
      <c r="E361" s="18"/>
      <c r="F361" s="25">
        <v>0.49272389032368002</v>
      </c>
      <c r="G361" s="24">
        <v>335</v>
      </c>
      <c r="H361" s="23">
        <v>0.11903581698900501</v>
      </c>
      <c r="I361" s="24">
        <f>VLOOKUP($B361,'Tabela Principal AmoCac'!$B$2:$I$521,8,0)</f>
        <v>18</v>
      </c>
      <c r="J361" s="23">
        <v>5.8651790834680147E-2</v>
      </c>
      <c r="K361" s="19" t="s">
        <v>562</v>
      </c>
      <c r="L361" s="19" t="s">
        <v>149</v>
      </c>
      <c r="M361" s="21">
        <v>1</v>
      </c>
      <c r="N361" s="20">
        <f>$G361*M361</f>
        <v>335</v>
      </c>
      <c r="O361" s="20">
        <f>$I361*M361</f>
        <v>18</v>
      </c>
      <c r="P361" s="19" t="s">
        <v>100</v>
      </c>
      <c r="Q361" s="21">
        <v>1</v>
      </c>
      <c r="R361" s="20">
        <f>$G361*Q361</f>
        <v>335</v>
      </c>
      <c r="S361" s="20">
        <f>$I361*Q361</f>
        <v>18</v>
      </c>
      <c r="T361" s="19">
        <v>0</v>
      </c>
      <c r="U361" s="18">
        <f>IF(J361&gt;1,0,1)</f>
        <v>1</v>
      </c>
      <c r="V361" s="17">
        <f>I361/G361</f>
        <v>5.3731343283582089E-2</v>
      </c>
    </row>
    <row r="362" spans="1:22">
      <c r="A362" s="18">
        <v>175</v>
      </c>
      <c r="B362" s="82" t="s">
        <v>747</v>
      </c>
      <c r="C362" s="18" t="s">
        <v>746</v>
      </c>
      <c r="D362" s="18"/>
      <c r="E362" s="18"/>
      <c r="F362" s="25">
        <v>0.24078018786922231</v>
      </c>
      <c r="G362" s="24">
        <v>1790</v>
      </c>
      <c r="H362" s="23">
        <v>0.63604212659796699</v>
      </c>
      <c r="I362" s="24">
        <f>VLOOKUP($B362,'Tabela Principal AmoCac'!$B$2:$I$521,8,0)</f>
        <v>47</v>
      </c>
      <c r="J362" s="23">
        <v>0.15314634273499819</v>
      </c>
      <c r="K362" s="19" t="s">
        <v>562</v>
      </c>
      <c r="L362" s="19" t="s">
        <v>149</v>
      </c>
      <c r="M362" s="21">
        <v>1</v>
      </c>
      <c r="N362" s="20">
        <f>$G362*M362</f>
        <v>1790</v>
      </c>
      <c r="O362" s="20">
        <f>$I362*M362</f>
        <v>47</v>
      </c>
      <c r="P362" s="19" t="s">
        <v>100</v>
      </c>
      <c r="Q362" s="21">
        <v>1</v>
      </c>
      <c r="R362" s="20">
        <f>$G362*Q362</f>
        <v>1790</v>
      </c>
      <c r="S362" s="20">
        <f>$I362*Q362</f>
        <v>47</v>
      </c>
      <c r="T362" s="19">
        <v>0</v>
      </c>
      <c r="U362" s="18">
        <f>IF(J362&gt;1,0,1)</f>
        <v>1</v>
      </c>
      <c r="V362" s="17">
        <f>I362/G362</f>
        <v>2.6256983240223464E-2</v>
      </c>
    </row>
    <row r="363" spans="1:22">
      <c r="A363" s="18">
        <v>182</v>
      </c>
      <c r="B363" s="82" t="s">
        <v>734</v>
      </c>
      <c r="C363" s="18" t="s">
        <v>733</v>
      </c>
      <c r="D363" s="18"/>
      <c r="E363" s="18"/>
      <c r="F363" s="25">
        <v>0.26200397342608389</v>
      </c>
      <c r="G363" s="24">
        <v>210</v>
      </c>
      <c r="H363" s="23">
        <v>7.4619467366241934E-2</v>
      </c>
      <c r="I363" s="24">
        <f>VLOOKUP($B363,'Tabela Principal AmoCac'!$B$2:$I$521,8,0)</f>
        <v>6</v>
      </c>
      <c r="J363" s="23">
        <v>1.9550596944893386E-2</v>
      </c>
      <c r="K363" s="19" t="s">
        <v>562</v>
      </c>
      <c r="L363" s="19" t="s">
        <v>149</v>
      </c>
      <c r="M363" s="21">
        <v>1</v>
      </c>
      <c r="N363" s="20">
        <f>$G363*M363</f>
        <v>210</v>
      </c>
      <c r="O363" s="20">
        <f>$I363*M363</f>
        <v>6</v>
      </c>
      <c r="P363" s="19" t="s">
        <v>100</v>
      </c>
      <c r="Q363" s="21">
        <v>1</v>
      </c>
      <c r="R363" s="20">
        <f>$G363*Q363</f>
        <v>210</v>
      </c>
      <c r="S363" s="20">
        <f>$I363*Q363</f>
        <v>6</v>
      </c>
      <c r="T363" s="19">
        <v>0</v>
      </c>
      <c r="U363" s="18">
        <f>IF(J363&gt;1,0,1)</f>
        <v>1</v>
      </c>
      <c r="V363" s="17">
        <f>I363/G363</f>
        <v>2.8571428571428571E-2</v>
      </c>
    </row>
    <row r="364" spans="1:22">
      <c r="A364" s="18">
        <v>183</v>
      </c>
      <c r="B364" s="82" t="s">
        <v>732</v>
      </c>
      <c r="C364" s="18" t="s">
        <v>731</v>
      </c>
      <c r="D364" s="18"/>
      <c r="E364" s="18"/>
      <c r="F364" s="25">
        <v>9.3334748803185097E-2</v>
      </c>
      <c r="G364" s="24">
        <v>393</v>
      </c>
      <c r="H364" s="23">
        <v>0.13964500321396706</v>
      </c>
      <c r="I364" s="24">
        <f>VLOOKUP($B364,'Tabela Principal AmoCac'!$B$2:$I$521,8,0)</f>
        <v>4</v>
      </c>
      <c r="J364" s="23">
        <v>1.303373129659559E-2</v>
      </c>
      <c r="K364" s="19" t="s">
        <v>633</v>
      </c>
      <c r="L364" s="19" t="s">
        <v>149</v>
      </c>
      <c r="M364" s="21">
        <v>1</v>
      </c>
      <c r="N364" s="20">
        <f>$G364*M364</f>
        <v>393</v>
      </c>
      <c r="O364" s="20">
        <f>$I364*M364</f>
        <v>4</v>
      </c>
      <c r="P364" s="19" t="s">
        <v>100</v>
      </c>
      <c r="Q364" s="21">
        <v>1</v>
      </c>
      <c r="R364" s="20">
        <f>$G364*Q364</f>
        <v>393</v>
      </c>
      <c r="S364" s="20">
        <f>$I364*Q364</f>
        <v>4</v>
      </c>
      <c r="T364" s="19">
        <v>0</v>
      </c>
      <c r="U364" s="18">
        <f>IF(J364&gt;1,0,1)</f>
        <v>1</v>
      </c>
      <c r="V364" s="17">
        <f>I364/G364</f>
        <v>1.0178117048346057E-2</v>
      </c>
    </row>
    <row r="365" spans="1:22">
      <c r="A365" s="18">
        <v>185</v>
      </c>
      <c r="B365" s="82" t="s">
        <v>729</v>
      </c>
      <c r="C365" s="18" t="s">
        <v>728</v>
      </c>
      <c r="D365" s="18"/>
      <c r="E365" s="18"/>
      <c r="F365" s="25">
        <v>8.5702234298251717E-2</v>
      </c>
      <c r="G365" s="24">
        <v>1926</v>
      </c>
      <c r="H365" s="23">
        <v>0.68436711498753322</v>
      </c>
      <c r="I365" s="24">
        <f>VLOOKUP($B365,'Tabela Principal AmoCac'!$B$2:$I$521,8,0)</f>
        <v>18</v>
      </c>
      <c r="J365" s="23">
        <v>5.8651790834680147E-2</v>
      </c>
      <c r="K365" s="19" t="s">
        <v>633</v>
      </c>
      <c r="L365" s="19" t="s">
        <v>149</v>
      </c>
      <c r="M365" s="21">
        <v>1</v>
      </c>
      <c r="N365" s="20">
        <f>$G365*M365</f>
        <v>1926</v>
      </c>
      <c r="O365" s="20">
        <f>$I365*M365</f>
        <v>18</v>
      </c>
      <c r="P365" s="19" t="s">
        <v>100</v>
      </c>
      <c r="Q365" s="21">
        <v>1</v>
      </c>
      <c r="R365" s="20">
        <f>$G365*Q365</f>
        <v>1926</v>
      </c>
      <c r="S365" s="20">
        <f>$I365*Q365</f>
        <v>18</v>
      </c>
      <c r="T365" s="19">
        <v>0</v>
      </c>
      <c r="U365" s="18">
        <f>IF(J365&gt;1,0,1)</f>
        <v>1</v>
      </c>
      <c r="V365" s="17">
        <f>I365/G365</f>
        <v>9.3457943925233638E-3</v>
      </c>
    </row>
    <row r="366" spans="1:22">
      <c r="A366" s="18">
        <v>186</v>
      </c>
      <c r="B366" s="82" t="s">
        <v>727</v>
      </c>
      <c r="C366" s="18" t="s">
        <v>726</v>
      </c>
      <c r="D366" s="18"/>
      <c r="E366" s="18"/>
      <c r="F366" s="25">
        <v>1.1444519460075058</v>
      </c>
      <c r="G366" s="24">
        <v>3157</v>
      </c>
      <c r="H366" s="23">
        <v>1.1217793260725037</v>
      </c>
      <c r="I366" s="24">
        <f>VLOOKUP($B366,'Tabela Principal AmoCac'!$B$2:$I$521,8,0)</f>
        <v>394</v>
      </c>
      <c r="J366" s="23">
        <v>1.2838225327146655</v>
      </c>
      <c r="K366" s="19" t="s">
        <v>633</v>
      </c>
      <c r="L366" s="19" t="s">
        <v>149</v>
      </c>
      <c r="M366" s="21">
        <v>0.33333333333333337</v>
      </c>
      <c r="N366" s="20">
        <f>$G366*M366</f>
        <v>1052.3333333333335</v>
      </c>
      <c r="O366" s="20">
        <f>$I366*M366</f>
        <v>131.33333333333334</v>
      </c>
      <c r="P366" s="19" t="s">
        <v>95</v>
      </c>
      <c r="Q366" s="21">
        <v>1</v>
      </c>
      <c r="R366" s="20">
        <f>$G366*Q366</f>
        <v>3157</v>
      </c>
      <c r="S366" s="20">
        <f>$I366*Q366</f>
        <v>394</v>
      </c>
      <c r="T366" s="19">
        <v>0</v>
      </c>
      <c r="U366" s="18">
        <f>IF(J366&gt;1,0,1)</f>
        <v>0</v>
      </c>
      <c r="V366" s="17">
        <f>I366/G366</f>
        <v>0.12480202724105163</v>
      </c>
    </row>
    <row r="367" spans="1:22">
      <c r="A367" s="18">
        <v>187</v>
      </c>
      <c r="B367" s="82" t="s">
        <v>723</v>
      </c>
      <c r="C367" s="18" t="s">
        <v>722</v>
      </c>
      <c r="D367" s="18"/>
      <c r="E367" s="18"/>
      <c r="F367" s="25">
        <v>0.56107925475566722</v>
      </c>
      <c r="G367" s="24">
        <v>523</v>
      </c>
      <c r="H367" s="23">
        <v>0.18583800682164064</v>
      </c>
      <c r="I367" s="24">
        <f>VLOOKUP($B367,'Tabela Principal AmoCac'!$B$2:$I$521,8,0)</f>
        <v>32</v>
      </c>
      <c r="J367" s="23">
        <v>0.10426985037276472</v>
      </c>
      <c r="K367" s="19" t="s">
        <v>633</v>
      </c>
      <c r="L367" s="19" t="s">
        <v>149</v>
      </c>
      <c r="M367" s="21">
        <v>1</v>
      </c>
      <c r="N367" s="20">
        <f>$G367*M367</f>
        <v>523</v>
      </c>
      <c r="O367" s="20">
        <f>$I367*M367</f>
        <v>32</v>
      </c>
      <c r="P367" s="19" t="s">
        <v>100</v>
      </c>
      <c r="Q367" s="21">
        <v>1</v>
      </c>
      <c r="R367" s="20">
        <f>$G367*Q367</f>
        <v>523</v>
      </c>
      <c r="S367" s="20">
        <f>$I367*Q367</f>
        <v>32</v>
      </c>
      <c r="T367" s="19">
        <v>0</v>
      </c>
      <c r="U367" s="18">
        <f>IF(J367&gt;1,0,1)</f>
        <v>1</v>
      </c>
      <c r="V367" s="17">
        <f>I367/G367</f>
        <v>6.1185468451242828E-2</v>
      </c>
    </row>
    <row r="368" spans="1:22">
      <c r="A368" s="18">
        <v>196</v>
      </c>
      <c r="B368" s="82" t="s">
        <v>708</v>
      </c>
      <c r="C368" s="18" t="s">
        <v>707</v>
      </c>
      <c r="D368" s="18"/>
      <c r="E368" s="18"/>
      <c r="F368" s="25">
        <v>1.2346891314328776</v>
      </c>
      <c r="G368" s="24">
        <v>713</v>
      </c>
      <c r="H368" s="23">
        <v>0.2533508582482405</v>
      </c>
      <c r="I368" s="24">
        <f>VLOOKUP($B368,'Tabela Principal AmoCac'!$B$2:$I$521,8,0)</f>
        <v>96</v>
      </c>
      <c r="J368" s="23">
        <v>0.31280955111829417</v>
      </c>
      <c r="K368" s="19" t="s">
        <v>562</v>
      </c>
      <c r="L368" s="19" t="s">
        <v>149</v>
      </c>
      <c r="M368" s="21">
        <v>1</v>
      </c>
      <c r="N368" s="20">
        <f>$G368*M368</f>
        <v>713</v>
      </c>
      <c r="O368" s="20">
        <f>$I368*M368</f>
        <v>96</v>
      </c>
      <c r="P368" s="19" t="s">
        <v>100</v>
      </c>
      <c r="Q368" s="21">
        <v>1</v>
      </c>
      <c r="R368" s="20">
        <f>$G368*Q368</f>
        <v>713</v>
      </c>
      <c r="S368" s="20">
        <f>$I368*Q368</f>
        <v>96</v>
      </c>
      <c r="T368" s="19">
        <v>0</v>
      </c>
      <c r="U368" s="18">
        <f>IF(J368&gt;1,0,1)</f>
        <v>1</v>
      </c>
      <c r="V368" s="17">
        <f>I368/G368</f>
        <v>0.13464235624123422</v>
      </c>
    </row>
    <row r="369" spans="1:22">
      <c r="A369" s="18">
        <v>225</v>
      </c>
      <c r="B369" s="82" t="s">
        <v>656</v>
      </c>
      <c r="C369" s="18" t="s">
        <v>655</v>
      </c>
      <c r="D369" s="18"/>
      <c r="E369" s="18"/>
      <c r="F369" s="25">
        <v>2.3393211913043201E-2</v>
      </c>
      <c r="G369" s="24">
        <v>392</v>
      </c>
      <c r="H369" s="23">
        <v>0.13928967241698495</v>
      </c>
      <c r="I369" s="24">
        <f>VLOOKUP($B369,'Tabela Principal AmoCac'!$B$2:$I$521,8,0)</f>
        <v>1</v>
      </c>
      <c r="J369" s="23">
        <v>3.2584328241488975E-3</v>
      </c>
      <c r="K369" s="19" t="s">
        <v>633</v>
      </c>
      <c r="L369" s="19" t="s">
        <v>149</v>
      </c>
      <c r="M369" s="21">
        <v>1</v>
      </c>
      <c r="N369" s="20">
        <f>$G369*M369</f>
        <v>392</v>
      </c>
      <c r="O369" s="20">
        <f>$I369*M369</f>
        <v>1</v>
      </c>
      <c r="P369" s="19" t="s">
        <v>100</v>
      </c>
      <c r="Q369" s="21">
        <v>1</v>
      </c>
      <c r="R369" s="20">
        <f>$G369*Q369</f>
        <v>392</v>
      </c>
      <c r="S369" s="20">
        <f>$I369*Q369</f>
        <v>1</v>
      </c>
      <c r="T369" s="19">
        <v>0</v>
      </c>
      <c r="U369" s="18">
        <f>IF(J369&gt;1,0,1)</f>
        <v>1</v>
      </c>
      <c r="V369" s="17">
        <f>I369/G369</f>
        <v>2.5510204081632651E-3</v>
      </c>
    </row>
    <row r="370" spans="1:22">
      <c r="A370" s="18">
        <v>227</v>
      </c>
      <c r="B370" s="82" t="s">
        <v>653</v>
      </c>
      <c r="C370" s="18" t="s">
        <v>652</v>
      </c>
      <c r="D370" s="18"/>
      <c r="E370" s="18"/>
      <c r="F370" s="25">
        <v>0.1561824172491254</v>
      </c>
      <c r="G370" s="24">
        <v>411</v>
      </c>
      <c r="H370" s="23">
        <v>0.14604095755964494</v>
      </c>
      <c r="I370" s="24">
        <f>VLOOKUP($B370,'Tabela Principal AmoCac'!$B$2:$I$521,8,0)</f>
        <v>7</v>
      </c>
      <c r="J370" s="23">
        <v>2.2809029769042279E-2</v>
      </c>
      <c r="K370" s="19" t="s">
        <v>633</v>
      </c>
      <c r="L370" s="19" t="s">
        <v>149</v>
      </c>
      <c r="M370" s="21">
        <v>1</v>
      </c>
      <c r="N370" s="20">
        <f>$G370*M370</f>
        <v>411</v>
      </c>
      <c r="O370" s="20">
        <f>$I370*M370</f>
        <v>7</v>
      </c>
      <c r="P370" s="19" t="s">
        <v>100</v>
      </c>
      <c r="Q370" s="21">
        <v>1</v>
      </c>
      <c r="R370" s="20">
        <f>$G370*Q370</f>
        <v>411</v>
      </c>
      <c r="S370" s="20">
        <f>$I370*Q370</f>
        <v>7</v>
      </c>
      <c r="T370" s="19">
        <v>0</v>
      </c>
      <c r="U370" s="18">
        <f>IF(J370&gt;1,0,1)</f>
        <v>1</v>
      </c>
      <c r="V370" s="17">
        <f>I370/G370</f>
        <v>1.7031630170316302E-2</v>
      </c>
    </row>
    <row r="371" spans="1:22">
      <c r="A371" s="18">
        <v>240</v>
      </c>
      <c r="B371" s="82" t="s">
        <v>629</v>
      </c>
      <c r="C371" s="18" t="s">
        <v>628</v>
      </c>
      <c r="D371" s="18"/>
      <c r="E371" s="18"/>
      <c r="F371" s="25">
        <v>0.39300596013912575</v>
      </c>
      <c r="G371" s="24">
        <v>490</v>
      </c>
      <c r="H371" s="23">
        <v>0.17411209052123119</v>
      </c>
      <c r="I371" s="24">
        <f>VLOOKUP($B371,'Tabela Principal AmoCac'!$B$2:$I$521,8,0)</f>
        <v>21</v>
      </c>
      <c r="J371" s="23">
        <v>6.8427089307126834E-2</v>
      </c>
      <c r="K371" s="19" t="s">
        <v>562</v>
      </c>
      <c r="L371" s="19" t="s">
        <v>149</v>
      </c>
      <c r="M371" s="21">
        <v>1</v>
      </c>
      <c r="N371" s="20">
        <f>$G371*M371</f>
        <v>490</v>
      </c>
      <c r="O371" s="20">
        <f>$I371*M371</f>
        <v>21</v>
      </c>
      <c r="P371" s="19" t="s">
        <v>100</v>
      </c>
      <c r="Q371" s="21">
        <v>1</v>
      </c>
      <c r="R371" s="20">
        <f>$G371*Q371</f>
        <v>490</v>
      </c>
      <c r="S371" s="20">
        <f>$I371*Q371</f>
        <v>21</v>
      </c>
      <c r="T371" s="19">
        <v>0</v>
      </c>
      <c r="U371" s="18">
        <f>IF(J371&gt;1,0,1)</f>
        <v>1</v>
      </c>
      <c r="V371" s="17">
        <f>I371/G371</f>
        <v>4.2857142857142858E-2</v>
      </c>
    </row>
    <row r="372" spans="1:22">
      <c r="A372" s="18">
        <v>258</v>
      </c>
      <c r="B372" s="82" t="s">
        <v>595</v>
      </c>
      <c r="C372" s="18" t="s">
        <v>594</v>
      </c>
      <c r="D372" s="18"/>
      <c r="E372" s="18"/>
      <c r="F372" s="25">
        <v>0.17384149895569545</v>
      </c>
      <c r="G372" s="24">
        <v>211</v>
      </c>
      <c r="H372" s="23">
        <v>7.4974798163224041E-2</v>
      </c>
      <c r="I372" s="24">
        <f>VLOOKUP($B372,'Tabela Principal AmoCac'!$B$2:$I$521,8,0)</f>
        <v>4</v>
      </c>
      <c r="J372" s="23">
        <v>1.303373129659559E-2</v>
      </c>
      <c r="K372" s="19" t="s">
        <v>163</v>
      </c>
      <c r="L372" s="19" t="s">
        <v>149</v>
      </c>
      <c r="M372" s="21">
        <v>1</v>
      </c>
      <c r="N372" s="20">
        <f>$G372*M372</f>
        <v>211</v>
      </c>
      <c r="O372" s="20">
        <f>$I372*M372</f>
        <v>4</v>
      </c>
      <c r="P372" s="19" t="s">
        <v>47</v>
      </c>
      <c r="Q372" s="21">
        <v>1</v>
      </c>
      <c r="R372" s="20">
        <f>$G372*Q372</f>
        <v>211</v>
      </c>
      <c r="S372" s="20">
        <f>$I372*Q372</f>
        <v>4</v>
      </c>
      <c r="T372" s="19">
        <v>0</v>
      </c>
      <c r="U372" s="18">
        <f>IF(J372&gt;1,0,1)</f>
        <v>1</v>
      </c>
      <c r="V372" s="17">
        <f>I372/G372</f>
        <v>1.8957345971563982E-2</v>
      </c>
    </row>
    <row r="373" spans="1:22">
      <c r="A373" s="18">
        <v>272</v>
      </c>
      <c r="B373" s="82" t="s">
        <v>568</v>
      </c>
      <c r="C373" s="18" t="s">
        <v>567</v>
      </c>
      <c r="D373" s="18"/>
      <c r="E373" s="18"/>
      <c r="F373" s="25">
        <v>0.37545234405350725</v>
      </c>
      <c r="G373" s="24">
        <v>806</v>
      </c>
      <c r="H373" s="23">
        <v>0.28639662236757618</v>
      </c>
      <c r="I373" s="24">
        <f>VLOOKUP($B373,'Tabela Principal AmoCac'!$B$2:$I$521,8,0)</f>
        <v>33</v>
      </c>
      <c r="J373" s="23">
        <v>0.10752828319691361</v>
      </c>
      <c r="K373" s="19" t="s">
        <v>559</v>
      </c>
      <c r="L373" s="19" t="s">
        <v>149</v>
      </c>
      <c r="M373" s="21">
        <v>1</v>
      </c>
      <c r="N373" s="20">
        <f>$G373*M373</f>
        <v>806</v>
      </c>
      <c r="O373" s="20">
        <f>$I373*M373</f>
        <v>33</v>
      </c>
      <c r="P373" s="19" t="s">
        <v>100</v>
      </c>
      <c r="Q373" s="21">
        <v>1</v>
      </c>
      <c r="R373" s="20">
        <f>$G373*Q373</f>
        <v>806</v>
      </c>
      <c r="S373" s="20">
        <f>$I373*Q373</f>
        <v>33</v>
      </c>
      <c r="T373" s="19">
        <v>0</v>
      </c>
      <c r="U373" s="18">
        <f>IF(J373&gt;1,0,1)</f>
        <v>1</v>
      </c>
      <c r="V373" s="17">
        <f>I373/G373</f>
        <v>4.0942928039702231E-2</v>
      </c>
    </row>
    <row r="374" spans="1:22">
      <c r="A374" s="18">
        <v>273</v>
      </c>
      <c r="B374" s="82" t="s">
        <v>566</v>
      </c>
      <c r="C374" s="18" t="s">
        <v>565</v>
      </c>
      <c r="D374" s="18"/>
      <c r="E374" s="18"/>
      <c r="F374" s="25">
        <v>0.25508637676796941</v>
      </c>
      <c r="G374" s="24">
        <v>2121</v>
      </c>
      <c r="H374" s="23">
        <v>0.75365662039904358</v>
      </c>
      <c r="I374" s="24">
        <f>VLOOKUP($B374,'Tabela Principal AmoCac'!$B$2:$I$521,8,0)</f>
        <v>59</v>
      </c>
      <c r="J374" s="23">
        <v>0.19224753662478494</v>
      </c>
      <c r="K374" s="19" t="s">
        <v>559</v>
      </c>
      <c r="L374" s="19" t="s">
        <v>149</v>
      </c>
      <c r="M374" s="21">
        <v>1</v>
      </c>
      <c r="N374" s="20">
        <f>$G374*M374</f>
        <v>2121</v>
      </c>
      <c r="O374" s="20">
        <f>$I374*M374</f>
        <v>59</v>
      </c>
      <c r="P374" s="19" t="s">
        <v>100</v>
      </c>
      <c r="Q374" s="21">
        <v>1</v>
      </c>
      <c r="R374" s="20">
        <f>$G374*Q374</f>
        <v>2121</v>
      </c>
      <c r="S374" s="20">
        <f>$I374*Q374</f>
        <v>59</v>
      </c>
      <c r="T374" s="19">
        <v>0</v>
      </c>
      <c r="U374" s="18">
        <f>IF(J374&gt;1,0,1)</f>
        <v>1</v>
      </c>
      <c r="V374" s="17">
        <f>I374/G374</f>
        <v>2.7817067421027818E-2</v>
      </c>
    </row>
    <row r="375" spans="1:22">
      <c r="A375" s="18">
        <v>274</v>
      </c>
      <c r="B375" s="82" t="s">
        <v>564</v>
      </c>
      <c r="C375" s="18" t="s">
        <v>563</v>
      </c>
      <c r="D375" s="18"/>
      <c r="E375" s="18"/>
      <c r="F375" s="25">
        <v>0.88905179411196544</v>
      </c>
      <c r="G375" s="24">
        <v>1279</v>
      </c>
      <c r="H375" s="23">
        <v>0.45446808934011163</v>
      </c>
      <c r="I375" s="24">
        <f>VLOOKUP($B375,'Tabela Principal AmoCac'!$B$2:$I$521,8,0)</f>
        <v>124</v>
      </c>
      <c r="J375" s="23">
        <v>0.40404567019446325</v>
      </c>
      <c r="K375" s="19" t="s">
        <v>562</v>
      </c>
      <c r="L375" s="19" t="s">
        <v>149</v>
      </c>
      <c r="M375" s="21">
        <v>1</v>
      </c>
      <c r="N375" s="20">
        <f>$G375*M375</f>
        <v>1279</v>
      </c>
      <c r="O375" s="20">
        <f>$I375*M375</f>
        <v>124</v>
      </c>
      <c r="P375" s="19" t="s">
        <v>47</v>
      </c>
      <c r="Q375" s="21">
        <v>1</v>
      </c>
      <c r="R375" s="20">
        <f>$G375*Q375</f>
        <v>1279</v>
      </c>
      <c r="S375" s="20">
        <f>$I375*Q375</f>
        <v>124</v>
      </c>
      <c r="T375" s="19">
        <v>0</v>
      </c>
      <c r="U375" s="18">
        <f>IF(J375&gt;1,0,1)</f>
        <v>1</v>
      </c>
      <c r="V375" s="17">
        <f>I375/G375</f>
        <v>9.695074276778734E-2</v>
      </c>
    </row>
    <row r="376" spans="1:22">
      <c r="A376" s="18">
        <v>275</v>
      </c>
      <c r="B376" s="82" t="s">
        <v>561</v>
      </c>
      <c r="C376" s="18" t="s">
        <v>560</v>
      </c>
      <c r="D376" s="18"/>
      <c r="E376" s="18"/>
      <c r="F376" s="25">
        <v>0.65399441428836436</v>
      </c>
      <c r="G376" s="24">
        <v>1935</v>
      </c>
      <c r="H376" s="23">
        <v>0.6875650921603722</v>
      </c>
      <c r="I376" s="24">
        <f>VLOOKUP($B376,'Tabela Principal AmoCac'!$B$2:$I$521,8,0)</f>
        <v>138</v>
      </c>
      <c r="J376" s="23">
        <v>0.44966372973254781</v>
      </c>
      <c r="K376" s="19" t="s">
        <v>559</v>
      </c>
      <c r="L376" s="19" t="s">
        <v>149</v>
      </c>
      <c r="M376" s="21">
        <v>1</v>
      </c>
      <c r="N376" s="20">
        <f>$G376*M376</f>
        <v>1935</v>
      </c>
      <c r="O376" s="20">
        <f>$I376*M376</f>
        <v>138</v>
      </c>
      <c r="P376" s="19" t="s">
        <v>47</v>
      </c>
      <c r="Q376" s="21">
        <v>1</v>
      </c>
      <c r="R376" s="20">
        <f>$G376*Q376</f>
        <v>1935</v>
      </c>
      <c r="S376" s="20">
        <f>$I376*Q376</f>
        <v>138</v>
      </c>
      <c r="T376" s="19">
        <v>0</v>
      </c>
      <c r="U376" s="18">
        <f>IF(J376&gt;1,0,1)</f>
        <v>1</v>
      </c>
      <c r="V376" s="17">
        <f>I376/G376</f>
        <v>7.131782945736434E-2</v>
      </c>
    </row>
    <row r="377" spans="1:22">
      <c r="A377" s="18">
        <v>292</v>
      </c>
      <c r="B377" s="82" t="s">
        <v>528</v>
      </c>
      <c r="C377" s="18" t="s">
        <v>527</v>
      </c>
      <c r="D377" s="18"/>
      <c r="E377" s="18"/>
      <c r="F377" s="25">
        <v>0.40842027756458454</v>
      </c>
      <c r="G377" s="24">
        <v>6646</v>
      </c>
      <c r="H377" s="23">
        <v>2.3615284767430662</v>
      </c>
      <c r="I377" s="24">
        <f>VLOOKUP($B377,'Tabela Principal AmoCac'!$B$2:$I$521,8,0)</f>
        <v>296</v>
      </c>
      <c r="J377" s="23">
        <v>0.96449611594807361</v>
      </c>
      <c r="K377" s="19" t="s">
        <v>163</v>
      </c>
      <c r="L377" s="19" t="s">
        <v>149</v>
      </c>
      <c r="M377" s="21">
        <v>1</v>
      </c>
      <c r="N377" s="20">
        <f>$G377*M377</f>
        <v>6646</v>
      </c>
      <c r="O377" s="20">
        <f>$I377*M377</f>
        <v>296</v>
      </c>
      <c r="P377" s="19" t="s">
        <v>47</v>
      </c>
      <c r="Q377" s="21">
        <v>1</v>
      </c>
      <c r="R377" s="20">
        <f>$G377*Q377</f>
        <v>6646</v>
      </c>
      <c r="S377" s="20">
        <f>$I377*Q377</f>
        <v>296</v>
      </c>
      <c r="T377" s="19">
        <v>0</v>
      </c>
      <c r="U377" s="18">
        <f>IF(J377&gt;1,0,1)</f>
        <v>1</v>
      </c>
      <c r="V377" s="17">
        <f>I377/G377</f>
        <v>4.4538068010833584E-2</v>
      </c>
    </row>
    <row r="378" spans="1:22">
      <c r="A378" s="18">
        <v>293</v>
      </c>
      <c r="B378" s="82" t="s">
        <v>526</v>
      </c>
      <c r="C378" s="18" t="s">
        <v>525</v>
      </c>
      <c r="D378" s="18"/>
      <c r="E378" s="18"/>
      <c r="F378" s="25">
        <v>0.45960124216747406</v>
      </c>
      <c r="G378" s="24">
        <v>1257</v>
      </c>
      <c r="H378" s="23">
        <v>0.44665081180650534</v>
      </c>
      <c r="I378" s="24">
        <f>VLOOKUP($B378,'Tabela Principal AmoCac'!$B$2:$I$521,8,0)</f>
        <v>63</v>
      </c>
      <c r="J378" s="23">
        <v>0.20528126792138054</v>
      </c>
      <c r="K378" s="19" t="s">
        <v>163</v>
      </c>
      <c r="L378" s="19" t="s">
        <v>149</v>
      </c>
      <c r="M378" s="21">
        <v>1</v>
      </c>
      <c r="N378" s="20">
        <f>$G378*M378</f>
        <v>1257</v>
      </c>
      <c r="O378" s="20">
        <f>$I378*M378</f>
        <v>63</v>
      </c>
      <c r="P378" s="19" t="s">
        <v>100</v>
      </c>
      <c r="Q378" s="21">
        <v>1</v>
      </c>
      <c r="R378" s="20">
        <f>$G378*Q378</f>
        <v>1257</v>
      </c>
      <c r="S378" s="20">
        <f>$I378*Q378</f>
        <v>63</v>
      </c>
      <c r="T378" s="19">
        <v>0</v>
      </c>
      <c r="U378" s="18">
        <f>IF(J378&gt;1,0,1)</f>
        <v>1</v>
      </c>
      <c r="V378" s="17">
        <f>I378/G378</f>
        <v>5.0119331742243436E-2</v>
      </c>
    </row>
    <row r="379" spans="1:22">
      <c r="A379" s="18">
        <v>295</v>
      </c>
      <c r="B379" s="82" t="s">
        <v>522</v>
      </c>
      <c r="C379" s="18" t="s">
        <v>521</v>
      </c>
      <c r="D379" s="18"/>
      <c r="E379" s="18"/>
      <c r="F379" s="25">
        <v>8.8478254292750566E-2</v>
      </c>
      <c r="G379" s="24">
        <v>1451</v>
      </c>
      <c r="H379" s="23">
        <v>0.51558498642103356</v>
      </c>
      <c r="I379" s="24">
        <f>VLOOKUP($B379,'Tabela Principal AmoCac'!$B$2:$I$521,8,0)</f>
        <v>14</v>
      </c>
      <c r="J379" s="23">
        <v>4.5618059538084559E-2</v>
      </c>
      <c r="K379" s="19" t="s">
        <v>163</v>
      </c>
      <c r="L379" s="19" t="s">
        <v>149</v>
      </c>
      <c r="M379" s="21">
        <v>1</v>
      </c>
      <c r="N379" s="20">
        <f>$G379*M379</f>
        <v>1451</v>
      </c>
      <c r="O379" s="20">
        <f>$I379*M379</f>
        <v>14</v>
      </c>
      <c r="P379" s="19" t="s">
        <v>47</v>
      </c>
      <c r="Q379" s="21">
        <v>1</v>
      </c>
      <c r="R379" s="20">
        <f>$G379*Q379</f>
        <v>1451</v>
      </c>
      <c r="S379" s="20">
        <f>$I379*Q379</f>
        <v>14</v>
      </c>
      <c r="T379" s="19">
        <v>0</v>
      </c>
      <c r="U379" s="18">
        <f>IF(J379&gt;1,0,1)</f>
        <v>1</v>
      </c>
      <c r="V379" s="17">
        <f>I379/G379</f>
        <v>9.6485182632667123E-3</v>
      </c>
    </row>
    <row r="380" spans="1:22">
      <c r="A380" s="18">
        <v>305</v>
      </c>
      <c r="B380" s="82" t="s">
        <v>497</v>
      </c>
      <c r="C380" s="18" t="s">
        <v>496</v>
      </c>
      <c r="D380" s="18"/>
      <c r="E380" s="18"/>
      <c r="F380" s="25">
        <v>3.7893136652532791</v>
      </c>
      <c r="G380" s="24">
        <v>242</v>
      </c>
      <c r="H380" s="23">
        <v>8.5990052869669278E-2</v>
      </c>
      <c r="I380" s="24">
        <f>VLOOKUP($B380,'Tabela Principal AmoCac'!$B$2:$I$521,8,0)</f>
        <v>100</v>
      </c>
      <c r="J380" s="23">
        <v>0.32584328241488975</v>
      </c>
      <c r="K380" s="19" t="s">
        <v>371</v>
      </c>
      <c r="L380" s="19" t="s">
        <v>149</v>
      </c>
      <c r="M380" s="21">
        <v>1</v>
      </c>
      <c r="N380" s="20">
        <f>$G380*M380</f>
        <v>242</v>
      </c>
      <c r="O380" s="20">
        <f>$I380*M380</f>
        <v>100</v>
      </c>
      <c r="P380" s="19" t="s">
        <v>47</v>
      </c>
      <c r="Q380" s="21">
        <v>1</v>
      </c>
      <c r="R380" s="20">
        <f>$G380*Q380</f>
        <v>242</v>
      </c>
      <c r="S380" s="20">
        <f>$I380*Q380</f>
        <v>100</v>
      </c>
      <c r="T380" s="19">
        <v>0</v>
      </c>
      <c r="U380" s="18">
        <f>IF(J380&gt;1,0,1)</f>
        <v>1</v>
      </c>
      <c r="V380" s="17">
        <f>I380/G380</f>
        <v>0.41322314049586778</v>
      </c>
    </row>
    <row r="381" spans="1:22">
      <c r="A381" s="18">
        <v>311</v>
      </c>
      <c r="B381" s="82" t="s">
        <v>485</v>
      </c>
      <c r="C381" s="18" t="s">
        <v>484</v>
      </c>
      <c r="D381" s="18"/>
      <c r="E381" s="18"/>
      <c r="F381" s="25">
        <v>1.0064786784050783</v>
      </c>
      <c r="G381" s="24">
        <v>574</v>
      </c>
      <c r="H381" s="23">
        <v>0.20395987746772798</v>
      </c>
      <c r="I381" s="24">
        <f>VLOOKUP($B381,'Tabela Principal AmoCac'!$B$2:$I$521,8,0)</f>
        <v>63</v>
      </c>
      <c r="J381" s="23">
        <v>0.20528126792138054</v>
      </c>
      <c r="K381" s="19" t="s">
        <v>371</v>
      </c>
      <c r="L381" s="19" t="s">
        <v>149</v>
      </c>
      <c r="M381" s="21">
        <v>1</v>
      </c>
      <c r="N381" s="20">
        <f>$G381*M381</f>
        <v>574</v>
      </c>
      <c r="O381" s="20">
        <f>$I381*M381</f>
        <v>63</v>
      </c>
      <c r="P381" s="19" t="s">
        <v>47</v>
      </c>
      <c r="Q381" s="21">
        <v>1</v>
      </c>
      <c r="R381" s="20">
        <f>$G381*Q381</f>
        <v>574</v>
      </c>
      <c r="S381" s="20">
        <f>$I381*Q381</f>
        <v>63</v>
      </c>
      <c r="T381" s="19">
        <v>0</v>
      </c>
      <c r="U381" s="18">
        <f>IF(J381&gt;1,0,1)</f>
        <v>1</v>
      </c>
      <c r="V381" s="17">
        <f>I381/G381</f>
        <v>0.10975609756097561</v>
      </c>
    </row>
    <row r="382" spans="1:22">
      <c r="A382" s="18">
        <v>312</v>
      </c>
      <c r="B382" s="82" t="s">
        <v>483</v>
      </c>
      <c r="C382" s="18" t="s">
        <v>482</v>
      </c>
      <c r="D382" s="18"/>
      <c r="E382" s="18"/>
      <c r="F382" s="25">
        <v>0.72561880255045008</v>
      </c>
      <c r="G382" s="24">
        <v>872</v>
      </c>
      <c r="H382" s="23">
        <v>0.30984845496839508</v>
      </c>
      <c r="I382" s="24">
        <f>VLOOKUP($B382,'Tabela Principal AmoCac'!$B$2:$I$521,8,0)</f>
        <v>69</v>
      </c>
      <c r="J382" s="23">
        <v>0.22483186486627391</v>
      </c>
      <c r="K382" s="19" t="s">
        <v>371</v>
      </c>
      <c r="L382" s="19" t="s">
        <v>149</v>
      </c>
      <c r="M382" s="21">
        <v>1</v>
      </c>
      <c r="N382" s="20">
        <f>$G382*M382</f>
        <v>872</v>
      </c>
      <c r="O382" s="20">
        <f>$I382*M382</f>
        <v>69</v>
      </c>
      <c r="P382" s="19" t="s">
        <v>47</v>
      </c>
      <c r="Q382" s="21">
        <v>1</v>
      </c>
      <c r="R382" s="20">
        <f>$G382*Q382</f>
        <v>872</v>
      </c>
      <c r="S382" s="20">
        <f>$I382*Q382</f>
        <v>69</v>
      </c>
      <c r="T382" s="19">
        <v>0</v>
      </c>
      <c r="U382" s="18">
        <f>IF(J382&gt;1,0,1)</f>
        <v>1</v>
      </c>
      <c r="V382" s="17">
        <f>I382/G382</f>
        <v>7.9128440366972475E-2</v>
      </c>
    </row>
    <row r="383" spans="1:22">
      <c r="A383" s="18">
        <v>331</v>
      </c>
      <c r="B383" s="82" t="s">
        <v>441</v>
      </c>
      <c r="C383" s="18" t="s">
        <v>440</v>
      </c>
      <c r="D383" s="18"/>
      <c r="E383" s="18"/>
      <c r="F383" s="25">
        <v>0.78159220246668393</v>
      </c>
      <c r="G383" s="24">
        <v>3379</v>
      </c>
      <c r="H383" s="23">
        <v>1.2006627630025311</v>
      </c>
      <c r="I383" s="24">
        <f>VLOOKUP($B383,'Tabela Principal AmoCac'!$B$2:$I$521,8,0)</f>
        <v>288</v>
      </c>
      <c r="J383" s="23">
        <v>0.93842865335488235</v>
      </c>
      <c r="K383" s="19" t="s">
        <v>371</v>
      </c>
      <c r="L383" s="19" t="s">
        <v>149</v>
      </c>
      <c r="M383" s="21">
        <v>1</v>
      </c>
      <c r="N383" s="20">
        <f>$G383*M383</f>
        <v>3379</v>
      </c>
      <c r="O383" s="20">
        <f>$I383*M383</f>
        <v>288</v>
      </c>
      <c r="P383" s="19" t="s">
        <v>47</v>
      </c>
      <c r="Q383" s="21">
        <v>1</v>
      </c>
      <c r="R383" s="20">
        <f>$G383*Q383</f>
        <v>3379</v>
      </c>
      <c r="S383" s="20">
        <f>$I383*Q383</f>
        <v>288</v>
      </c>
      <c r="T383" s="19">
        <v>0</v>
      </c>
      <c r="U383" s="18">
        <f>IF(J383&gt;1,0,1)</f>
        <v>1</v>
      </c>
      <c r="V383" s="17">
        <f>I383/G383</f>
        <v>8.5232317253625331E-2</v>
      </c>
    </row>
    <row r="384" spans="1:22">
      <c r="A384" s="18">
        <v>334</v>
      </c>
      <c r="B384" s="82" t="s">
        <v>435</v>
      </c>
      <c r="C384" s="18" t="s">
        <v>434</v>
      </c>
      <c r="D384" s="18"/>
      <c r="E384" s="18"/>
      <c r="F384" s="25">
        <v>1.0900982015958207</v>
      </c>
      <c r="G384" s="24">
        <v>4408</v>
      </c>
      <c r="H384" s="23">
        <v>1.5662981530971165</v>
      </c>
      <c r="I384" s="24">
        <f>VLOOKUP($B384,'Tabela Principal AmoCac'!$B$2:$I$521,8,0)</f>
        <v>524</v>
      </c>
      <c r="J384" s="23">
        <v>1.7074187998540222</v>
      </c>
      <c r="K384" s="19" t="s">
        <v>371</v>
      </c>
      <c r="L384" s="19" t="s">
        <v>149</v>
      </c>
      <c r="M384" s="21">
        <v>1</v>
      </c>
      <c r="N384" s="20">
        <f>$G384*M384</f>
        <v>4408</v>
      </c>
      <c r="O384" s="20">
        <f>$I384*M384</f>
        <v>524</v>
      </c>
      <c r="P384" s="19" t="s">
        <v>47</v>
      </c>
      <c r="Q384" s="21">
        <v>1</v>
      </c>
      <c r="R384" s="20">
        <f>$G384*Q384</f>
        <v>4408</v>
      </c>
      <c r="S384" s="20">
        <f>$I384*Q384</f>
        <v>524</v>
      </c>
      <c r="T384" s="19">
        <v>0</v>
      </c>
      <c r="U384" s="18">
        <f>IF(J384&gt;1,0,1)</f>
        <v>0</v>
      </c>
      <c r="V384" s="17">
        <f>I384/G384</f>
        <v>0.11887477313974591</v>
      </c>
    </row>
    <row r="385" spans="1:22">
      <c r="A385" s="18">
        <v>335</v>
      </c>
      <c r="B385" s="82" t="s">
        <v>433</v>
      </c>
      <c r="C385" s="18" t="s">
        <v>432</v>
      </c>
      <c r="D385" s="18"/>
      <c r="E385" s="18"/>
      <c r="F385" s="25">
        <v>0.96250869076710188</v>
      </c>
      <c r="G385" s="24">
        <v>2963</v>
      </c>
      <c r="H385" s="23">
        <v>1.0528451514579755</v>
      </c>
      <c r="I385" s="24">
        <f>VLOOKUP($B385,'Tabela Principal AmoCac'!$B$2:$I$521,8,0)</f>
        <v>311</v>
      </c>
      <c r="J385" s="23">
        <v>1.0133726083103072</v>
      </c>
      <c r="K385" s="19" t="s">
        <v>371</v>
      </c>
      <c r="L385" s="19" t="s">
        <v>149</v>
      </c>
      <c r="M385" s="21">
        <v>1</v>
      </c>
      <c r="N385" s="20">
        <f>$G385*M385</f>
        <v>2963</v>
      </c>
      <c r="O385" s="20">
        <f>$I385*M385</f>
        <v>311</v>
      </c>
      <c r="P385" s="19" t="s">
        <v>47</v>
      </c>
      <c r="Q385" s="21">
        <v>1</v>
      </c>
      <c r="R385" s="20">
        <f>$G385*Q385</f>
        <v>2963</v>
      </c>
      <c r="S385" s="20">
        <f>$I385*Q385</f>
        <v>311</v>
      </c>
      <c r="T385" s="19">
        <v>0</v>
      </c>
      <c r="U385" s="18">
        <f>IF(J385&gt;1,0,1)</f>
        <v>0</v>
      </c>
      <c r="V385" s="17">
        <f>I385/G385</f>
        <v>0.10496118798515018</v>
      </c>
    </row>
    <row r="386" spans="1:22">
      <c r="A386" s="18">
        <v>336</v>
      </c>
      <c r="B386" s="82" t="s">
        <v>431</v>
      </c>
      <c r="C386" s="18" t="s">
        <v>430</v>
      </c>
      <c r="D386" s="18"/>
      <c r="E386" s="18"/>
      <c r="F386" s="25">
        <v>0.9017245504518403</v>
      </c>
      <c r="G386" s="24">
        <v>5278</v>
      </c>
      <c r="H386" s="23">
        <v>1.8754359464715473</v>
      </c>
      <c r="I386" s="24">
        <f>VLOOKUP($B386,'Tabela Principal AmoCac'!$B$2:$I$521,8,0)</f>
        <v>519</v>
      </c>
      <c r="J386" s="23">
        <v>1.6911266357332777</v>
      </c>
      <c r="K386" s="19" t="s">
        <v>371</v>
      </c>
      <c r="L386" s="19" t="s">
        <v>149</v>
      </c>
      <c r="M386" s="21">
        <v>1</v>
      </c>
      <c r="N386" s="20">
        <f>$G386*M386</f>
        <v>5278</v>
      </c>
      <c r="O386" s="20">
        <f>$I386*M386</f>
        <v>519</v>
      </c>
      <c r="P386" s="19" t="s">
        <v>47</v>
      </c>
      <c r="Q386" s="21">
        <v>1</v>
      </c>
      <c r="R386" s="20">
        <f>$G386*Q386</f>
        <v>5278</v>
      </c>
      <c r="S386" s="20">
        <f>$I386*Q386</f>
        <v>519</v>
      </c>
      <c r="T386" s="19">
        <v>0</v>
      </c>
      <c r="U386" s="18">
        <f>IF(J386&gt;1,0,1)</f>
        <v>0</v>
      </c>
      <c r="V386" s="17">
        <f>I386/G386</f>
        <v>9.8332701780977638E-2</v>
      </c>
    </row>
    <row r="387" spans="1:22">
      <c r="A387" s="18">
        <v>339</v>
      </c>
      <c r="B387" s="82" t="s">
        <v>425</v>
      </c>
      <c r="C387" s="18" t="s">
        <v>424</v>
      </c>
      <c r="D387" s="18"/>
      <c r="E387" s="18"/>
      <c r="F387" s="25">
        <v>0.80825593876095869</v>
      </c>
      <c r="G387" s="24">
        <v>1543</v>
      </c>
      <c r="H387" s="23">
        <v>0.54827541974338723</v>
      </c>
      <c r="I387" s="24">
        <f>VLOOKUP($B387,'Tabela Principal AmoCac'!$B$2:$I$521,8,0)</f>
        <v>136</v>
      </c>
      <c r="J387" s="23">
        <v>0.44314686408425008</v>
      </c>
      <c r="K387" s="19" t="s">
        <v>371</v>
      </c>
      <c r="L387" s="19" t="s">
        <v>149</v>
      </c>
      <c r="M387" s="21">
        <v>1</v>
      </c>
      <c r="N387" s="20">
        <f>$G387*M387</f>
        <v>1543</v>
      </c>
      <c r="O387" s="20">
        <f>$I387*M387</f>
        <v>136</v>
      </c>
      <c r="P387" s="19" t="s">
        <v>47</v>
      </c>
      <c r="Q387" s="21">
        <v>1</v>
      </c>
      <c r="R387" s="20">
        <f>$G387*Q387</f>
        <v>1543</v>
      </c>
      <c r="S387" s="20">
        <f>$I387*Q387</f>
        <v>136</v>
      </c>
      <c r="T387" s="19">
        <v>0</v>
      </c>
      <c r="U387" s="18">
        <f>IF(J387&gt;1,0,1)</f>
        <v>1</v>
      </c>
      <c r="V387" s="17">
        <f>I387/G387</f>
        <v>8.8139987038237194E-2</v>
      </c>
    </row>
    <row r="388" spans="1:22">
      <c r="A388" s="18">
        <v>342</v>
      </c>
      <c r="B388" s="82" t="s">
        <v>418</v>
      </c>
      <c r="C388" s="18" t="s">
        <v>417</v>
      </c>
      <c r="D388" s="18"/>
      <c r="E388" s="18"/>
      <c r="F388" s="25">
        <v>1.2189912963026257</v>
      </c>
      <c r="G388" s="24">
        <v>1324</v>
      </c>
      <c r="H388" s="23">
        <v>0.47045797520430632</v>
      </c>
      <c r="I388" s="24">
        <f>VLOOKUP($B388,'Tabela Principal AmoCac'!$B$2:$I$521,8,0)</f>
        <v>176</v>
      </c>
      <c r="J388" s="23">
        <v>0.57348417705020593</v>
      </c>
      <c r="K388" s="19" t="s">
        <v>371</v>
      </c>
      <c r="L388" s="19" t="s">
        <v>149</v>
      </c>
      <c r="M388" s="21">
        <v>1</v>
      </c>
      <c r="N388" s="20">
        <f>$G388*M388</f>
        <v>1324</v>
      </c>
      <c r="O388" s="20">
        <f>$I388*M388</f>
        <v>176</v>
      </c>
      <c r="P388" s="19" t="s">
        <v>47</v>
      </c>
      <c r="Q388" s="21">
        <v>1</v>
      </c>
      <c r="R388" s="20">
        <f>$G388*Q388</f>
        <v>1324</v>
      </c>
      <c r="S388" s="20">
        <f>$I388*Q388</f>
        <v>176</v>
      </c>
      <c r="T388" s="19">
        <v>0</v>
      </c>
      <c r="U388" s="18">
        <f>IF(J388&gt;1,0,1)</f>
        <v>1</v>
      </c>
      <c r="V388" s="17">
        <f>I388/G388</f>
        <v>0.13293051359516617</v>
      </c>
    </row>
    <row r="389" spans="1:22">
      <c r="A389" s="18">
        <v>371</v>
      </c>
      <c r="B389" s="82" t="s">
        <v>353</v>
      </c>
      <c r="C389" s="18" t="s">
        <v>352</v>
      </c>
      <c r="D389" s="18"/>
      <c r="E389" s="18"/>
      <c r="F389" s="25">
        <v>0.12829641603475789</v>
      </c>
      <c r="G389" s="24">
        <v>1501</v>
      </c>
      <c r="H389" s="23">
        <v>0.53335152627013882</v>
      </c>
      <c r="I389" s="24">
        <f>VLOOKUP($B389,'Tabela Principal AmoCac'!$B$2:$I$521,8,0)</f>
        <v>21</v>
      </c>
      <c r="J389" s="23">
        <v>6.8427089307126834E-2</v>
      </c>
      <c r="K389" s="19" t="s">
        <v>347</v>
      </c>
      <c r="L389" s="19" t="s">
        <v>149</v>
      </c>
      <c r="M389" s="21">
        <v>1</v>
      </c>
      <c r="N389" s="20">
        <f>$G389*M389</f>
        <v>1501</v>
      </c>
      <c r="O389" s="20">
        <f>$I389*M389</f>
        <v>21</v>
      </c>
      <c r="P389" s="19" t="s">
        <v>100</v>
      </c>
      <c r="Q389" s="21">
        <v>1</v>
      </c>
      <c r="R389" s="20">
        <f>$G389*Q389</f>
        <v>1501</v>
      </c>
      <c r="S389" s="20">
        <f>$I389*Q389</f>
        <v>21</v>
      </c>
      <c r="T389" s="19">
        <v>0</v>
      </c>
      <c r="U389" s="18">
        <f>IF(J389&gt;1,0,1)</f>
        <v>1</v>
      </c>
      <c r="V389" s="17">
        <f>I389/G389</f>
        <v>1.3990672884743505E-2</v>
      </c>
    </row>
    <row r="390" spans="1:22">
      <c r="A390" s="18">
        <v>372</v>
      </c>
      <c r="B390" s="82" t="s">
        <v>351</v>
      </c>
      <c r="C390" s="18" t="s">
        <v>350</v>
      </c>
      <c r="D390" s="18"/>
      <c r="E390" s="18"/>
      <c r="F390" s="25">
        <v>0.40798306146101659</v>
      </c>
      <c r="G390" s="24">
        <v>13059</v>
      </c>
      <c r="H390" s="23">
        <v>4.6402648777893027</v>
      </c>
      <c r="I390" s="24">
        <f>VLOOKUP($B390,'Tabela Principal AmoCac'!$B$2:$I$521,8,0)</f>
        <v>581</v>
      </c>
      <c r="J390" s="23">
        <v>1.8931494708305094</v>
      </c>
      <c r="K390" s="19" t="s">
        <v>347</v>
      </c>
      <c r="L390" s="19" t="s">
        <v>149</v>
      </c>
      <c r="M390" s="21">
        <v>1</v>
      </c>
      <c r="N390" s="20">
        <f>$G390*M390</f>
        <v>13059</v>
      </c>
      <c r="O390" s="20">
        <f>$I390*M390</f>
        <v>581</v>
      </c>
      <c r="P390" s="19" t="s">
        <v>47</v>
      </c>
      <c r="Q390" s="21">
        <v>1</v>
      </c>
      <c r="R390" s="20">
        <f>$G390*Q390</f>
        <v>13059</v>
      </c>
      <c r="S390" s="20">
        <f>$I390*Q390</f>
        <v>581</v>
      </c>
      <c r="T390" s="19">
        <v>0</v>
      </c>
      <c r="U390" s="18">
        <f>IF(J390&gt;1,0,1)</f>
        <v>0</v>
      </c>
      <c r="V390" s="17">
        <f>I390/G390</f>
        <v>4.4490389769507623E-2</v>
      </c>
    </row>
    <row r="391" spans="1:22">
      <c r="A391" s="18">
        <v>373</v>
      </c>
      <c r="B391" s="82" t="s">
        <v>349</v>
      </c>
      <c r="C391" s="18" t="s">
        <v>348</v>
      </c>
      <c r="D391" s="18"/>
      <c r="E391" s="18"/>
      <c r="F391" s="25">
        <v>0.20800118205916912</v>
      </c>
      <c r="G391" s="24">
        <v>1014</v>
      </c>
      <c r="H391" s="23">
        <v>0.36030542813985394</v>
      </c>
      <c r="I391" s="24">
        <f>VLOOKUP($B391,'Tabela Principal AmoCac'!$B$2:$I$521,8,0)</f>
        <v>23</v>
      </c>
      <c r="J391" s="23">
        <v>7.4943954955424635E-2</v>
      </c>
      <c r="K391" s="19" t="s">
        <v>347</v>
      </c>
      <c r="L391" s="19" t="s">
        <v>149</v>
      </c>
      <c r="M391" s="21">
        <v>1</v>
      </c>
      <c r="N391" s="20">
        <f>$G391*M391</f>
        <v>1014</v>
      </c>
      <c r="O391" s="20">
        <f>$I391*M391</f>
        <v>23</v>
      </c>
      <c r="P391" s="19" t="s">
        <v>100</v>
      </c>
      <c r="Q391" s="21">
        <v>1</v>
      </c>
      <c r="R391" s="20">
        <f>$G391*Q391</f>
        <v>1014</v>
      </c>
      <c r="S391" s="20">
        <f>$I391*Q391</f>
        <v>23</v>
      </c>
      <c r="T391" s="19">
        <v>0</v>
      </c>
      <c r="U391" s="18">
        <f>IF(J391&gt;1,0,1)</f>
        <v>1</v>
      </c>
      <c r="V391" s="17">
        <f>I391/G391</f>
        <v>2.2682445759368838E-2</v>
      </c>
    </row>
    <row r="392" spans="1:22">
      <c r="A392" s="18">
        <v>379</v>
      </c>
      <c r="B392" s="82" t="s">
        <v>338</v>
      </c>
      <c r="C392" s="18" t="s">
        <v>337</v>
      </c>
      <c r="D392" s="18"/>
      <c r="E392" s="18"/>
      <c r="F392" s="25">
        <v>0.92230098268823246</v>
      </c>
      <c r="G392" s="24">
        <v>4683</v>
      </c>
      <c r="H392" s="23">
        <v>1.6640141222671954</v>
      </c>
      <c r="I392" s="24">
        <f>VLOOKUP($B392,'Tabela Principal AmoCac'!$B$2:$I$521,8,0)</f>
        <v>471</v>
      </c>
      <c r="J392" s="23">
        <v>1.5347218601741306</v>
      </c>
      <c r="K392" s="19" t="s">
        <v>275</v>
      </c>
      <c r="L392" s="19" t="s">
        <v>149</v>
      </c>
      <c r="M392" s="21">
        <v>0.4</v>
      </c>
      <c r="N392" s="20">
        <f>$G392*M392</f>
        <v>1873.2</v>
      </c>
      <c r="O392" s="20">
        <f>$I392*M392</f>
        <v>188.4</v>
      </c>
      <c r="P392" s="19" t="s">
        <v>47</v>
      </c>
      <c r="Q392" s="21">
        <v>0.4</v>
      </c>
      <c r="R392" s="20">
        <f>$G392*Q392</f>
        <v>1873.2</v>
      </c>
      <c r="S392" s="20">
        <f>$I392*Q392</f>
        <v>188.4</v>
      </c>
      <c r="T392" s="19">
        <v>0</v>
      </c>
      <c r="U392" s="18">
        <f>IF(J392&gt;1,0,1)</f>
        <v>0</v>
      </c>
      <c r="V392" s="17">
        <f>I392/G392</f>
        <v>0.10057655349135169</v>
      </c>
    </row>
    <row r="393" spans="1:22">
      <c r="A393" s="18">
        <v>388</v>
      </c>
      <c r="B393" s="82" t="s">
        <v>311</v>
      </c>
      <c r="C393" s="18" t="s">
        <v>310</v>
      </c>
      <c r="D393" s="18"/>
      <c r="E393" s="18"/>
      <c r="F393" s="25">
        <v>6.8948414059495755E-2</v>
      </c>
      <c r="G393" s="24">
        <v>133</v>
      </c>
      <c r="H393" s="23">
        <v>4.7258995998619893E-2</v>
      </c>
      <c r="I393" s="24">
        <f>VLOOKUP($B393,'Tabela Principal AmoCac'!$B$2:$I$521,8,0)</f>
        <v>1</v>
      </c>
      <c r="J393" s="23">
        <v>3.2584328241488975E-3</v>
      </c>
      <c r="K393" s="19" t="s">
        <v>275</v>
      </c>
      <c r="L393" s="19" t="s">
        <v>149</v>
      </c>
      <c r="M393" s="21">
        <v>1</v>
      </c>
      <c r="N393" s="20">
        <f>$G393*M393</f>
        <v>133</v>
      </c>
      <c r="O393" s="20">
        <f>$I393*M393</f>
        <v>1</v>
      </c>
      <c r="P393" s="19" t="s">
        <v>47</v>
      </c>
      <c r="Q393" s="21">
        <v>1</v>
      </c>
      <c r="R393" s="20">
        <f>$G393*Q393</f>
        <v>133</v>
      </c>
      <c r="S393" s="20">
        <f>$I393*Q393</f>
        <v>1</v>
      </c>
      <c r="T393" s="19">
        <v>0</v>
      </c>
      <c r="U393" s="18">
        <f>IF(J393&gt;1,0,1)</f>
        <v>1</v>
      </c>
      <c r="V393" s="17">
        <f>I393/G393</f>
        <v>7.5187969924812026E-3</v>
      </c>
    </row>
    <row r="394" spans="1:22">
      <c r="A394" s="18">
        <v>389</v>
      </c>
      <c r="B394" s="82" t="s">
        <v>309</v>
      </c>
      <c r="C394" s="18" t="s">
        <v>308</v>
      </c>
      <c r="D394" s="18"/>
      <c r="E394" s="18"/>
      <c r="F394" s="25">
        <v>1.1889131826831878</v>
      </c>
      <c r="G394" s="24">
        <v>1774</v>
      </c>
      <c r="H394" s="23">
        <v>0.63035683384625329</v>
      </c>
      <c r="I394" s="24">
        <f>VLOOKUP($B394,'Tabela Principal AmoCac'!$B$2:$I$521,8,0)</f>
        <v>230</v>
      </c>
      <c r="J394" s="23">
        <v>0.74943954955424641</v>
      </c>
      <c r="K394" s="19" t="s">
        <v>18</v>
      </c>
      <c r="L394" s="19" t="s">
        <v>149</v>
      </c>
      <c r="M394" s="21">
        <v>1</v>
      </c>
      <c r="N394" s="20">
        <f>$G394*M394</f>
        <v>1774</v>
      </c>
      <c r="O394" s="20">
        <f>$I394*M394</f>
        <v>230</v>
      </c>
      <c r="P394" s="19" t="s">
        <v>47</v>
      </c>
      <c r="Q394" s="21">
        <v>1</v>
      </c>
      <c r="R394" s="20">
        <f>$G394*Q394</f>
        <v>1774</v>
      </c>
      <c r="S394" s="20">
        <f>$I394*Q394</f>
        <v>230</v>
      </c>
      <c r="T394" s="19">
        <v>0</v>
      </c>
      <c r="U394" s="18">
        <f>IF(J394&gt;1,0,1)</f>
        <v>1</v>
      </c>
      <c r="V394" s="17">
        <f>I394/G394</f>
        <v>0.12965050732807215</v>
      </c>
    </row>
    <row r="395" spans="1:22">
      <c r="A395" s="18">
        <v>390</v>
      </c>
      <c r="B395" s="82" t="s">
        <v>307</v>
      </c>
      <c r="C395" s="18" t="s">
        <v>306</v>
      </c>
      <c r="D395" s="18"/>
      <c r="E395" s="18"/>
      <c r="F395" s="25">
        <v>2.3572144317644534</v>
      </c>
      <c r="G395" s="24">
        <v>319</v>
      </c>
      <c r="H395" s="23">
        <v>0.11335052423729133</v>
      </c>
      <c r="I395" s="24">
        <f>VLOOKUP($B395,'Tabela Principal AmoCac'!$B$2:$I$521,8,0)</f>
        <v>82</v>
      </c>
      <c r="J395" s="23">
        <v>0.26719149158020961</v>
      </c>
      <c r="K395" s="19" t="s">
        <v>275</v>
      </c>
      <c r="L395" s="19" t="s">
        <v>149</v>
      </c>
      <c r="M395" s="21">
        <v>1</v>
      </c>
      <c r="N395" s="20">
        <f>$G395*M395</f>
        <v>319</v>
      </c>
      <c r="O395" s="20">
        <f>$I395*M395</f>
        <v>82</v>
      </c>
      <c r="P395" s="19" t="s">
        <v>47</v>
      </c>
      <c r="Q395" s="21">
        <v>1</v>
      </c>
      <c r="R395" s="20">
        <f>$G395*Q395</f>
        <v>319</v>
      </c>
      <c r="S395" s="20">
        <f>$I395*Q395</f>
        <v>82</v>
      </c>
      <c r="T395" s="19">
        <v>0</v>
      </c>
      <c r="U395" s="18">
        <f>IF(J395&gt;1,0,1)</f>
        <v>1</v>
      </c>
      <c r="V395" s="17">
        <f>I395/G395</f>
        <v>0.25705329153605017</v>
      </c>
    </row>
    <row r="396" spans="1:22">
      <c r="A396" s="18">
        <v>392</v>
      </c>
      <c r="B396" s="82" t="s">
        <v>303</v>
      </c>
      <c r="C396" s="18" t="s">
        <v>302</v>
      </c>
      <c r="D396" s="18"/>
      <c r="E396" s="18"/>
      <c r="F396" s="25">
        <v>1.160104508120323</v>
      </c>
      <c r="G396" s="24">
        <v>2071</v>
      </c>
      <c r="H396" s="23">
        <v>0.73589008054993832</v>
      </c>
      <c r="I396" s="24">
        <f>VLOOKUP($B396,'Tabela Principal AmoCac'!$B$2:$I$521,8,0)</f>
        <v>262</v>
      </c>
      <c r="J396" s="23">
        <v>0.85370939992701111</v>
      </c>
      <c r="K396" s="19" t="s">
        <v>275</v>
      </c>
      <c r="L396" s="19" t="s">
        <v>149</v>
      </c>
      <c r="M396" s="21">
        <v>1</v>
      </c>
      <c r="N396" s="20">
        <f>$G396*M396</f>
        <v>2071</v>
      </c>
      <c r="O396" s="20">
        <f>$I396*M396</f>
        <v>262</v>
      </c>
      <c r="P396" s="19" t="s">
        <v>47</v>
      </c>
      <c r="Q396" s="21">
        <v>1</v>
      </c>
      <c r="R396" s="20">
        <f>$G396*Q396</f>
        <v>2071</v>
      </c>
      <c r="S396" s="20">
        <f>$I396*Q396</f>
        <v>262</v>
      </c>
      <c r="T396" s="19">
        <v>0</v>
      </c>
      <c r="U396" s="18">
        <f>IF(J396&gt;1,0,1)</f>
        <v>1</v>
      </c>
      <c r="V396" s="17">
        <f>I396/G396</f>
        <v>0.12650893288266538</v>
      </c>
    </row>
    <row r="397" spans="1:22">
      <c r="A397" s="18">
        <v>396</v>
      </c>
      <c r="B397" s="82" t="s">
        <v>289</v>
      </c>
      <c r="C397" s="18" t="s">
        <v>288</v>
      </c>
      <c r="D397" s="18"/>
      <c r="E397" s="18"/>
      <c r="F397" s="25">
        <v>1.1192556447869562</v>
      </c>
      <c r="G397" s="24">
        <v>1655</v>
      </c>
      <c r="H397" s="23">
        <v>0.5880724690053829</v>
      </c>
      <c r="I397" s="24">
        <f>VLOOKUP($B397,'Tabela Principal AmoCac'!$B$2:$I$521,8,0)</f>
        <v>202</v>
      </c>
      <c r="J397" s="23">
        <v>0.65820343047807728</v>
      </c>
      <c r="K397" s="19" t="s">
        <v>18</v>
      </c>
      <c r="L397" s="19" t="s">
        <v>149</v>
      </c>
      <c r="M397" s="21">
        <v>1</v>
      </c>
      <c r="N397" s="20">
        <f>$G397*M397</f>
        <v>1655</v>
      </c>
      <c r="O397" s="20">
        <f>$I397*M397</f>
        <v>202</v>
      </c>
      <c r="P397" s="19" t="s">
        <v>47</v>
      </c>
      <c r="Q397" s="21">
        <v>1</v>
      </c>
      <c r="R397" s="20">
        <f>$G397*Q397</f>
        <v>1655</v>
      </c>
      <c r="S397" s="20">
        <f>$I397*Q397</f>
        <v>202</v>
      </c>
      <c r="T397" s="19">
        <v>0</v>
      </c>
      <c r="U397" s="18">
        <f>IF(J397&gt;1,0,1)</f>
        <v>1</v>
      </c>
      <c r="V397" s="17">
        <f>I397/G397</f>
        <v>0.12205438066465257</v>
      </c>
    </row>
    <row r="398" spans="1:22">
      <c r="A398" s="18">
        <v>399</v>
      </c>
      <c r="B398" s="82" t="s">
        <v>281</v>
      </c>
      <c r="C398" s="18" t="s">
        <v>280</v>
      </c>
      <c r="D398" s="18"/>
      <c r="E398" s="18"/>
      <c r="F398" s="25">
        <v>0.81938260450758016</v>
      </c>
      <c r="G398" s="24">
        <v>7129</v>
      </c>
      <c r="H398" s="23">
        <v>2.5331532516854227</v>
      </c>
      <c r="I398" s="24">
        <f>VLOOKUP($B398,'Tabela Principal AmoCac'!$B$2:$I$521,8,0)</f>
        <v>637</v>
      </c>
      <c r="J398" s="23">
        <v>2.0756217089828475</v>
      </c>
      <c r="K398" s="19" t="s">
        <v>275</v>
      </c>
      <c r="L398" s="19" t="s">
        <v>149</v>
      </c>
      <c r="M398" s="21">
        <v>1</v>
      </c>
      <c r="N398" s="20">
        <f>$G398*M398</f>
        <v>7129</v>
      </c>
      <c r="O398" s="20">
        <f>$I398*M398</f>
        <v>637</v>
      </c>
      <c r="P398" s="19" t="s">
        <v>47</v>
      </c>
      <c r="Q398" s="21">
        <v>1</v>
      </c>
      <c r="R398" s="20">
        <f>$G398*Q398</f>
        <v>7129</v>
      </c>
      <c r="S398" s="20">
        <f>$I398*Q398</f>
        <v>637</v>
      </c>
      <c r="T398" s="19">
        <v>0</v>
      </c>
      <c r="U398" s="18">
        <f>IF(J398&gt;1,0,1)</f>
        <v>0</v>
      </c>
      <c r="V398" s="17">
        <f>I398/G398</f>
        <v>8.935334549025109E-2</v>
      </c>
    </row>
    <row r="399" spans="1:22">
      <c r="A399" s="18">
        <v>404</v>
      </c>
      <c r="B399" s="82" t="s">
        <v>269</v>
      </c>
      <c r="C399" s="18" t="s">
        <v>268</v>
      </c>
      <c r="D399" s="18"/>
      <c r="E399" s="18"/>
      <c r="F399" s="25">
        <v>0.66943698366209059</v>
      </c>
      <c r="G399" s="24">
        <v>23972</v>
      </c>
      <c r="H399" s="23">
        <v>8.517989865255009</v>
      </c>
      <c r="I399" s="24">
        <f>VLOOKUP($B399,'Tabela Principal AmoCac'!$B$2:$I$521,8,0)</f>
        <v>1750</v>
      </c>
      <c r="J399" s="23">
        <v>5.7022574422605707</v>
      </c>
      <c r="K399" s="19" t="s">
        <v>172</v>
      </c>
      <c r="L399" s="19" t="s">
        <v>149</v>
      </c>
      <c r="M399" s="21">
        <v>1</v>
      </c>
      <c r="N399" s="20">
        <f>$G399*M399</f>
        <v>23972</v>
      </c>
      <c r="O399" s="20">
        <f>$I399*M399</f>
        <v>1750</v>
      </c>
      <c r="P399" s="19" t="s">
        <v>47</v>
      </c>
      <c r="Q399" s="21">
        <v>1</v>
      </c>
      <c r="R399" s="20">
        <f>$G399*Q399</f>
        <v>23972</v>
      </c>
      <c r="S399" s="20">
        <f>$I399*Q399</f>
        <v>1750</v>
      </c>
      <c r="T399" s="19">
        <v>0</v>
      </c>
      <c r="U399" s="18">
        <f>IF(J399&gt;1,0,1)</f>
        <v>0</v>
      </c>
      <c r="V399" s="17">
        <f>I399/G399</f>
        <v>7.3001835474720514E-2</v>
      </c>
    </row>
    <row r="400" spans="1:22">
      <c r="A400" s="18">
        <v>405</v>
      </c>
      <c r="B400" s="82" t="s">
        <v>267</v>
      </c>
      <c r="C400" s="18" t="s">
        <v>266</v>
      </c>
      <c r="D400" s="18"/>
      <c r="E400" s="18"/>
      <c r="F400" s="25">
        <v>0.87640397902546152</v>
      </c>
      <c r="G400" s="24">
        <v>5713</v>
      </c>
      <c r="H400" s="23">
        <v>2.0300048431587627</v>
      </c>
      <c r="I400" s="24">
        <f>VLOOKUP($B400,'Tabela Principal AmoCac'!$B$2:$I$521,8,0)</f>
        <v>546</v>
      </c>
      <c r="J400" s="23">
        <v>1.779104321985298</v>
      </c>
      <c r="K400" s="19" t="s">
        <v>172</v>
      </c>
      <c r="L400" s="19" t="s">
        <v>149</v>
      </c>
      <c r="M400" s="21">
        <v>1</v>
      </c>
      <c r="N400" s="20">
        <f>$G400*M400</f>
        <v>5713</v>
      </c>
      <c r="O400" s="20">
        <f>$I400*M400</f>
        <v>546</v>
      </c>
      <c r="P400" s="19" t="s">
        <v>47</v>
      </c>
      <c r="Q400" s="21">
        <v>1</v>
      </c>
      <c r="R400" s="20">
        <f>$G400*Q400</f>
        <v>5713</v>
      </c>
      <c r="S400" s="20">
        <f>$I400*Q400</f>
        <v>546</v>
      </c>
      <c r="T400" s="19">
        <v>0</v>
      </c>
      <c r="U400" s="18">
        <f>IF(J400&gt;1,0,1)</f>
        <v>0</v>
      </c>
      <c r="V400" s="17">
        <f>I400/G400</f>
        <v>9.5571503588307363E-2</v>
      </c>
    </row>
    <row r="401" spans="1:22">
      <c r="A401" s="18">
        <v>406</v>
      </c>
      <c r="B401" s="82" t="s">
        <v>265</v>
      </c>
      <c r="C401" s="18" t="s">
        <v>264</v>
      </c>
      <c r="D401" s="18"/>
      <c r="E401" s="18"/>
      <c r="F401" s="25">
        <v>2.1060696368310592</v>
      </c>
      <c r="G401" s="24">
        <v>4881</v>
      </c>
      <c r="H401" s="23">
        <v>1.7343696200696519</v>
      </c>
      <c r="I401" s="24">
        <f>VLOOKUP($B401,'Tabela Principal AmoCac'!$B$2:$I$521,8,0)</f>
        <v>1121</v>
      </c>
      <c r="J401" s="23">
        <v>3.652703195870914</v>
      </c>
      <c r="K401" s="19" t="s">
        <v>172</v>
      </c>
      <c r="L401" s="19" t="s">
        <v>149</v>
      </c>
      <c r="M401" s="21">
        <v>0.6</v>
      </c>
      <c r="N401" s="20">
        <f>$G401*M401</f>
        <v>2928.6</v>
      </c>
      <c r="O401" s="20">
        <f>$I401*M401</f>
        <v>672.6</v>
      </c>
      <c r="P401" s="19" t="s">
        <v>47</v>
      </c>
      <c r="Q401" s="21">
        <v>0.6</v>
      </c>
      <c r="R401" s="20">
        <f>$G401*Q401</f>
        <v>2928.6</v>
      </c>
      <c r="S401" s="20">
        <f>$I401*Q401</f>
        <v>672.6</v>
      </c>
      <c r="T401" s="19">
        <v>0</v>
      </c>
      <c r="U401" s="18">
        <f>IF(J401&gt;1,0,1)</f>
        <v>0</v>
      </c>
      <c r="V401" s="17">
        <f>I401/G401</f>
        <v>0.2296660520385167</v>
      </c>
    </row>
    <row r="402" spans="1:22">
      <c r="A402" s="18">
        <v>410</v>
      </c>
      <c r="B402" s="82" t="s">
        <v>259</v>
      </c>
      <c r="C402" s="18" t="s">
        <v>258</v>
      </c>
      <c r="D402" s="18"/>
      <c r="E402" s="18"/>
      <c r="F402" s="25">
        <v>0.4702635420468172</v>
      </c>
      <c r="G402" s="24">
        <v>78</v>
      </c>
      <c r="H402" s="23">
        <v>2.7715802164604147E-2</v>
      </c>
      <c r="I402" s="24">
        <f>VLOOKUP($B402,'Tabela Principal AmoCac'!$B$2:$I$521,8,0)</f>
        <v>4</v>
      </c>
      <c r="J402" s="23">
        <v>1.303373129659559E-2</v>
      </c>
      <c r="K402" s="19" t="s">
        <v>172</v>
      </c>
      <c r="L402" s="19" t="s">
        <v>149</v>
      </c>
      <c r="M402" s="21">
        <v>1</v>
      </c>
      <c r="N402" s="20">
        <f>$G402*M402</f>
        <v>78</v>
      </c>
      <c r="O402" s="20">
        <f>$I402*M402</f>
        <v>4</v>
      </c>
      <c r="P402" s="19" t="s">
        <v>47</v>
      </c>
      <c r="Q402" s="21">
        <v>1</v>
      </c>
      <c r="R402" s="20">
        <f>$G402*Q402</f>
        <v>78</v>
      </c>
      <c r="S402" s="20">
        <f>$I402*Q402</f>
        <v>4</v>
      </c>
      <c r="T402" s="19">
        <v>0</v>
      </c>
      <c r="U402" s="18">
        <f>IF(J402&gt;1,0,1)</f>
        <v>1</v>
      </c>
      <c r="V402" s="17">
        <f>I402/G402</f>
        <v>5.128205128205128E-2</v>
      </c>
    </row>
    <row r="403" spans="1:22">
      <c r="A403" s="18">
        <v>411</v>
      </c>
      <c r="B403" s="82" t="s">
        <v>257</v>
      </c>
      <c r="C403" s="18" t="s">
        <v>256</v>
      </c>
      <c r="D403" s="18"/>
      <c r="E403" s="18"/>
      <c r="F403" s="25">
        <v>0.60095571574672146</v>
      </c>
      <c r="G403" s="24">
        <v>824</v>
      </c>
      <c r="H403" s="23">
        <v>0.29279257671325409</v>
      </c>
      <c r="I403" s="24">
        <f>VLOOKUP($B403,'Tabela Principal AmoCac'!$B$2:$I$521,8,0)</f>
        <v>54</v>
      </c>
      <c r="J403" s="23">
        <v>0.17595537250404047</v>
      </c>
      <c r="K403" s="19" t="s">
        <v>172</v>
      </c>
      <c r="L403" s="19" t="s">
        <v>149</v>
      </c>
      <c r="M403" s="21">
        <v>1</v>
      </c>
      <c r="N403" s="20">
        <f>$G403*M403</f>
        <v>824</v>
      </c>
      <c r="O403" s="20">
        <f>$I403*M403</f>
        <v>54</v>
      </c>
      <c r="P403" s="19" t="s">
        <v>47</v>
      </c>
      <c r="Q403" s="21">
        <v>1</v>
      </c>
      <c r="R403" s="20">
        <f>$G403*Q403</f>
        <v>824</v>
      </c>
      <c r="S403" s="20">
        <f>$I403*Q403</f>
        <v>54</v>
      </c>
      <c r="T403" s="19">
        <v>0</v>
      </c>
      <c r="U403" s="18">
        <f>IF(J403&gt;1,0,1)</f>
        <v>1</v>
      </c>
      <c r="V403" s="17">
        <f>I403/G403</f>
        <v>6.553398058252427E-2</v>
      </c>
    </row>
    <row r="404" spans="1:22">
      <c r="A404" s="18">
        <v>413</v>
      </c>
      <c r="B404" s="82" t="s">
        <v>254</v>
      </c>
      <c r="C404" s="18" t="s">
        <v>253</v>
      </c>
      <c r="D404" s="18"/>
      <c r="E404" s="18"/>
      <c r="F404" s="25">
        <v>1.0391693210585888</v>
      </c>
      <c r="G404" s="24">
        <v>2162</v>
      </c>
      <c r="H404" s="23">
        <v>0.76822518307530985</v>
      </c>
      <c r="I404" s="24">
        <f>VLOOKUP($B404,'Tabela Principal AmoCac'!$B$2:$I$521,8,0)</f>
        <v>245</v>
      </c>
      <c r="J404" s="23">
        <v>0.79831604191647987</v>
      </c>
      <c r="K404" s="19" t="s">
        <v>172</v>
      </c>
      <c r="L404" s="19" t="s">
        <v>149</v>
      </c>
      <c r="M404" s="21">
        <v>1</v>
      </c>
      <c r="N404" s="20">
        <f>$G404*M404</f>
        <v>2162</v>
      </c>
      <c r="O404" s="20">
        <f>$I404*M404</f>
        <v>245</v>
      </c>
      <c r="P404" s="19" t="s">
        <v>47</v>
      </c>
      <c r="Q404" s="21">
        <v>1</v>
      </c>
      <c r="R404" s="20">
        <f>$G404*Q404</f>
        <v>2162</v>
      </c>
      <c r="S404" s="20">
        <f>$I404*Q404</f>
        <v>245</v>
      </c>
      <c r="T404" s="19">
        <v>0</v>
      </c>
      <c r="U404" s="18">
        <f>IF(J404&gt;1,0,1)</f>
        <v>1</v>
      </c>
      <c r="V404" s="17">
        <f>I404/G404</f>
        <v>0.11332099907493062</v>
      </c>
    </row>
    <row r="405" spans="1:22">
      <c r="A405" s="18">
        <v>416</v>
      </c>
      <c r="B405" s="82" t="s">
        <v>250</v>
      </c>
      <c r="C405" s="18" t="s">
        <v>249</v>
      </c>
      <c r="D405" s="18"/>
      <c r="E405" s="18"/>
      <c r="F405" s="25">
        <v>1.475654562974495</v>
      </c>
      <c r="G405" s="24">
        <v>87</v>
      </c>
      <c r="H405" s="23">
        <v>3.091377933744309E-2</v>
      </c>
      <c r="I405" s="24">
        <f>VLOOKUP($B405,'Tabela Principal AmoCac'!$B$2:$I$521,8,0)</f>
        <v>14</v>
      </c>
      <c r="J405" s="23">
        <v>4.5618059538084559E-2</v>
      </c>
      <c r="K405" s="19" t="s">
        <v>172</v>
      </c>
      <c r="L405" s="19" t="s">
        <v>149</v>
      </c>
      <c r="M405" s="21">
        <v>1</v>
      </c>
      <c r="N405" s="20">
        <f>$G405*M405</f>
        <v>87</v>
      </c>
      <c r="O405" s="20">
        <f>$I405*M405</f>
        <v>14</v>
      </c>
      <c r="P405" s="19" t="s">
        <v>47</v>
      </c>
      <c r="Q405" s="21">
        <v>1</v>
      </c>
      <c r="R405" s="20">
        <f>$G405*Q405</f>
        <v>87</v>
      </c>
      <c r="S405" s="20">
        <f>$I405*Q405</f>
        <v>14</v>
      </c>
      <c r="T405" s="19">
        <v>0</v>
      </c>
      <c r="U405" s="18">
        <f>IF(J405&gt;1,0,1)</f>
        <v>1</v>
      </c>
      <c r="V405" s="17">
        <f>I405/G405</f>
        <v>0.16091954022988506</v>
      </c>
    </row>
    <row r="406" spans="1:22">
      <c r="A406" s="18">
        <v>417</v>
      </c>
      <c r="B406" s="82" t="s">
        <v>248</v>
      </c>
      <c r="C406" s="18" t="s">
        <v>247</v>
      </c>
      <c r="D406" s="18"/>
      <c r="E406" s="18"/>
      <c r="F406" s="25">
        <v>0.54991109495426027</v>
      </c>
      <c r="G406" s="24">
        <v>617</v>
      </c>
      <c r="H406" s="23">
        <v>0.21923910173795846</v>
      </c>
      <c r="I406" s="24">
        <f>VLOOKUP($B406,'Tabela Principal AmoCac'!$B$2:$I$521,8,0)</f>
        <v>37</v>
      </c>
      <c r="J406" s="23">
        <v>0.1205620144935092</v>
      </c>
      <c r="K406" s="19" t="s">
        <v>172</v>
      </c>
      <c r="L406" s="19" t="s">
        <v>149</v>
      </c>
      <c r="M406" s="21">
        <v>1</v>
      </c>
      <c r="N406" s="20">
        <f>$G406*M406</f>
        <v>617</v>
      </c>
      <c r="O406" s="20">
        <f>$I406*M406</f>
        <v>37</v>
      </c>
      <c r="P406" s="19" t="s">
        <v>100</v>
      </c>
      <c r="Q406" s="21">
        <v>1</v>
      </c>
      <c r="R406" s="20">
        <f>$G406*Q406</f>
        <v>617</v>
      </c>
      <c r="S406" s="20">
        <f>$I406*Q406</f>
        <v>37</v>
      </c>
      <c r="T406" s="19">
        <v>0</v>
      </c>
      <c r="U406" s="18">
        <f>IF(J406&gt;1,0,1)</f>
        <v>1</v>
      </c>
      <c r="V406" s="17">
        <f>I406/G406</f>
        <v>5.9967585089141004E-2</v>
      </c>
    </row>
    <row r="407" spans="1:22">
      <c r="A407" s="18">
        <v>418</v>
      </c>
      <c r="B407" s="82" t="s">
        <v>246</v>
      </c>
      <c r="C407" s="18" t="s">
        <v>245</v>
      </c>
      <c r="D407" s="18"/>
      <c r="E407" s="18"/>
      <c r="F407" s="25">
        <v>0.7561002615784449</v>
      </c>
      <c r="G407" s="24">
        <v>946</v>
      </c>
      <c r="H407" s="23">
        <v>0.33614293394507083</v>
      </c>
      <c r="I407" s="24">
        <f>VLOOKUP($B407,'Tabela Principal AmoCac'!$B$2:$I$521,8,0)</f>
        <v>78</v>
      </c>
      <c r="J407" s="23">
        <v>0.25415776028361398</v>
      </c>
      <c r="K407" s="19" t="s">
        <v>172</v>
      </c>
      <c r="L407" s="19" t="s">
        <v>149</v>
      </c>
      <c r="M407" s="21">
        <v>1</v>
      </c>
      <c r="N407" s="20">
        <f>$G407*M407</f>
        <v>946</v>
      </c>
      <c r="O407" s="20">
        <f>$I407*M407</f>
        <v>78</v>
      </c>
      <c r="P407" s="19" t="s">
        <v>47</v>
      </c>
      <c r="Q407" s="21">
        <v>1</v>
      </c>
      <c r="R407" s="20">
        <f>$G407*Q407</f>
        <v>946</v>
      </c>
      <c r="S407" s="20">
        <f>$I407*Q407</f>
        <v>78</v>
      </c>
      <c r="T407" s="19">
        <v>0</v>
      </c>
      <c r="U407" s="18">
        <f>IF(J407&gt;1,0,1)</f>
        <v>1</v>
      </c>
      <c r="V407" s="17">
        <f>I407/G407</f>
        <v>8.2452431289640596E-2</v>
      </c>
    </row>
    <row r="408" spans="1:22">
      <c r="A408" s="18">
        <v>419</v>
      </c>
      <c r="B408" s="82" t="s">
        <v>244</v>
      </c>
      <c r="C408" s="18" t="s">
        <v>243</v>
      </c>
      <c r="D408" s="18"/>
      <c r="E408" s="18"/>
      <c r="F408" s="25">
        <v>0.62670297161214028</v>
      </c>
      <c r="G408" s="24">
        <v>995</v>
      </c>
      <c r="H408" s="23">
        <v>0.35355414299719395</v>
      </c>
      <c r="I408" s="24">
        <f>VLOOKUP($B408,'Tabela Principal AmoCac'!$B$2:$I$521,8,0)</f>
        <v>68</v>
      </c>
      <c r="J408" s="23">
        <v>0.22157343204212504</v>
      </c>
      <c r="K408" s="19" t="s">
        <v>172</v>
      </c>
      <c r="L408" s="19" t="s">
        <v>149</v>
      </c>
      <c r="M408" s="21">
        <v>1</v>
      </c>
      <c r="N408" s="20">
        <f>$G408*M408</f>
        <v>995</v>
      </c>
      <c r="O408" s="20">
        <f>$I408*M408</f>
        <v>68</v>
      </c>
      <c r="P408" s="19" t="s">
        <v>47</v>
      </c>
      <c r="Q408" s="21">
        <v>1</v>
      </c>
      <c r="R408" s="20">
        <f>$G408*Q408</f>
        <v>995</v>
      </c>
      <c r="S408" s="20">
        <f>$I408*Q408</f>
        <v>68</v>
      </c>
      <c r="T408" s="19">
        <v>0</v>
      </c>
      <c r="U408" s="18">
        <f>IF(J408&gt;1,0,1)</f>
        <v>1</v>
      </c>
      <c r="V408" s="17">
        <f>I408/G408</f>
        <v>6.834170854271357E-2</v>
      </c>
    </row>
    <row r="409" spans="1:22">
      <c r="A409" s="18">
        <v>422</v>
      </c>
      <c r="B409" s="82" t="s">
        <v>240</v>
      </c>
      <c r="C409" s="18" t="s">
        <v>239</v>
      </c>
      <c r="D409" s="18"/>
      <c r="E409" s="18"/>
      <c r="F409" s="25">
        <v>1.3449537302538972</v>
      </c>
      <c r="G409" s="24">
        <v>75</v>
      </c>
      <c r="H409" s="23">
        <v>2.6649809773657836E-2</v>
      </c>
      <c r="I409" s="24">
        <f>VLOOKUP($B409,'Tabela Principal AmoCac'!$B$2:$I$521,8,0)</f>
        <v>11</v>
      </c>
      <c r="J409" s="23">
        <v>3.5842761065637871E-2</v>
      </c>
      <c r="K409" s="19" t="s">
        <v>172</v>
      </c>
      <c r="L409" s="19" t="s">
        <v>149</v>
      </c>
      <c r="M409" s="21">
        <v>1</v>
      </c>
      <c r="N409" s="20">
        <f>$G409*M409</f>
        <v>75</v>
      </c>
      <c r="O409" s="20">
        <f>$I409*M409</f>
        <v>11</v>
      </c>
      <c r="P409" s="19" t="s">
        <v>47</v>
      </c>
      <c r="Q409" s="21">
        <v>1</v>
      </c>
      <c r="R409" s="20">
        <f>$G409*Q409</f>
        <v>75</v>
      </c>
      <c r="S409" s="20">
        <f>$I409*Q409</f>
        <v>11</v>
      </c>
      <c r="T409" s="19">
        <v>0</v>
      </c>
      <c r="U409" s="18">
        <f>IF(J409&gt;1,0,1)</f>
        <v>1</v>
      </c>
      <c r="V409" s="17">
        <f>I409/G409</f>
        <v>0.14666666666666667</v>
      </c>
    </row>
    <row r="410" spans="1:22">
      <c r="A410" s="18">
        <v>425</v>
      </c>
      <c r="B410" s="82" t="s">
        <v>235</v>
      </c>
      <c r="C410" s="18" t="s">
        <v>234</v>
      </c>
      <c r="D410" s="18"/>
      <c r="E410" s="18"/>
      <c r="F410" s="25">
        <v>0.26014578921738823</v>
      </c>
      <c r="G410" s="24">
        <v>423</v>
      </c>
      <c r="H410" s="23">
        <v>0.15030492712343019</v>
      </c>
      <c r="I410" s="24">
        <f>VLOOKUP($B410,'Tabela Principal AmoCac'!$B$2:$I$521,8,0)</f>
        <v>12</v>
      </c>
      <c r="J410" s="23">
        <v>3.9101193889786771E-2</v>
      </c>
      <c r="K410" s="19" t="s">
        <v>172</v>
      </c>
      <c r="L410" s="19" t="s">
        <v>149</v>
      </c>
      <c r="M410" s="21">
        <v>1</v>
      </c>
      <c r="N410" s="20">
        <f>$G410*M410</f>
        <v>423</v>
      </c>
      <c r="O410" s="20">
        <f>$I410*M410</f>
        <v>12</v>
      </c>
      <c r="P410" s="19" t="s">
        <v>47</v>
      </c>
      <c r="Q410" s="21">
        <v>1</v>
      </c>
      <c r="R410" s="20">
        <f>$G410*Q410</f>
        <v>423</v>
      </c>
      <c r="S410" s="20">
        <f>$I410*Q410</f>
        <v>12</v>
      </c>
      <c r="T410" s="19">
        <v>0</v>
      </c>
      <c r="U410" s="18">
        <f>IF(J410&gt;1,0,1)</f>
        <v>1</v>
      </c>
      <c r="V410" s="17">
        <f>I410/G410</f>
        <v>2.8368794326241134E-2</v>
      </c>
    </row>
    <row r="411" spans="1:22">
      <c r="A411" s="18">
        <v>426</v>
      </c>
      <c r="B411" s="82" t="s">
        <v>233</v>
      </c>
      <c r="C411" s="18" t="s">
        <v>232</v>
      </c>
      <c r="D411" s="18"/>
      <c r="E411" s="18"/>
      <c r="F411" s="25">
        <v>0.82927863148622871</v>
      </c>
      <c r="G411" s="24">
        <v>763</v>
      </c>
      <c r="H411" s="23">
        <v>0.2711173980973457</v>
      </c>
      <c r="I411" s="24">
        <f>VLOOKUP($B411,'Tabela Principal AmoCac'!$B$2:$I$521,8,0)</f>
        <v>69</v>
      </c>
      <c r="J411" s="23">
        <v>0.22483186486627391</v>
      </c>
      <c r="K411" s="19" t="s">
        <v>172</v>
      </c>
      <c r="L411" s="19" t="s">
        <v>149</v>
      </c>
      <c r="M411" s="21">
        <v>1</v>
      </c>
      <c r="N411" s="20">
        <f>$G411*M411</f>
        <v>763</v>
      </c>
      <c r="O411" s="20">
        <f>$I411*M411</f>
        <v>69</v>
      </c>
      <c r="P411" s="19" t="s">
        <v>47</v>
      </c>
      <c r="Q411" s="21">
        <v>1</v>
      </c>
      <c r="R411" s="20">
        <f>$G411*Q411</f>
        <v>763</v>
      </c>
      <c r="S411" s="20">
        <f>$I411*Q411</f>
        <v>69</v>
      </c>
      <c r="T411" s="19">
        <v>0</v>
      </c>
      <c r="U411" s="18">
        <f>IF(J411&gt;1,0,1)</f>
        <v>1</v>
      </c>
      <c r="V411" s="17">
        <f>I411/G411</f>
        <v>9.0432503276539969E-2</v>
      </c>
    </row>
    <row r="412" spans="1:22">
      <c r="A412" s="18">
        <v>427</v>
      </c>
      <c r="B412" s="82" t="s">
        <v>231</v>
      </c>
      <c r="C412" s="18" t="s">
        <v>230</v>
      </c>
      <c r="D412" s="18"/>
      <c r="E412" s="18"/>
      <c r="F412" s="25">
        <v>0.73829298353741846</v>
      </c>
      <c r="G412" s="24">
        <v>2037</v>
      </c>
      <c r="H412" s="23">
        <v>0.72380883345254676</v>
      </c>
      <c r="I412" s="24">
        <f>VLOOKUP($B412,'Tabela Principal AmoCac'!$B$2:$I$521,8,0)</f>
        <v>164</v>
      </c>
      <c r="J412" s="23">
        <v>0.53438298316041921</v>
      </c>
      <c r="K412" s="19" t="s">
        <v>172</v>
      </c>
      <c r="L412" s="19" t="s">
        <v>149</v>
      </c>
      <c r="M412" s="21">
        <v>1</v>
      </c>
      <c r="N412" s="20">
        <f>$G412*M412</f>
        <v>2037</v>
      </c>
      <c r="O412" s="20">
        <f>$I412*M412</f>
        <v>164</v>
      </c>
      <c r="P412" s="19" t="s">
        <v>47</v>
      </c>
      <c r="Q412" s="21">
        <v>1</v>
      </c>
      <c r="R412" s="20">
        <f>$G412*Q412</f>
        <v>2037</v>
      </c>
      <c r="S412" s="20">
        <f>$I412*Q412</f>
        <v>164</v>
      </c>
      <c r="T412" s="19">
        <v>0</v>
      </c>
      <c r="U412" s="18">
        <f>IF(J412&gt;1,0,1)</f>
        <v>1</v>
      </c>
      <c r="V412" s="17">
        <f>I412/G412</f>
        <v>8.0510554737358866E-2</v>
      </c>
    </row>
    <row r="413" spans="1:22">
      <c r="A413" s="18">
        <v>428</v>
      </c>
      <c r="B413" s="82" t="s">
        <v>229</v>
      </c>
      <c r="C413" s="18" t="s">
        <v>228</v>
      </c>
      <c r="D413" s="18"/>
      <c r="E413" s="18"/>
      <c r="F413" s="25">
        <v>0.94873699229975894</v>
      </c>
      <c r="G413" s="24">
        <v>9308</v>
      </c>
      <c r="H413" s="23">
        <v>3.3074190583094283</v>
      </c>
      <c r="I413" s="24">
        <f>VLOOKUP($B413,'Tabela Principal AmoCac'!$B$2:$I$521,8,0)</f>
        <v>963</v>
      </c>
      <c r="J413" s="23">
        <v>3.137870809655388</v>
      </c>
      <c r="K413" s="19" t="s">
        <v>18</v>
      </c>
      <c r="L413" s="19" t="s">
        <v>149</v>
      </c>
      <c r="M413" s="21">
        <v>1</v>
      </c>
      <c r="N413" s="20">
        <f>$G413*M413</f>
        <v>9308</v>
      </c>
      <c r="O413" s="20">
        <f>$I413*M413</f>
        <v>963</v>
      </c>
      <c r="P413" s="19" t="s">
        <v>47</v>
      </c>
      <c r="Q413" s="21">
        <v>1</v>
      </c>
      <c r="R413" s="20">
        <f>$G413*Q413</f>
        <v>9308</v>
      </c>
      <c r="S413" s="20">
        <f>$I413*Q413</f>
        <v>963</v>
      </c>
      <c r="T413" s="19">
        <v>0</v>
      </c>
      <c r="U413" s="18">
        <f>IF(J413&gt;1,0,1)</f>
        <v>0</v>
      </c>
      <c r="V413" s="17">
        <f>I413/G413</f>
        <v>0.10345938977223894</v>
      </c>
    </row>
    <row r="414" spans="1:22">
      <c r="A414" s="18">
        <v>429</v>
      </c>
      <c r="B414" s="82" t="s">
        <v>227</v>
      </c>
      <c r="C414" s="18" t="s">
        <v>226</v>
      </c>
      <c r="D414" s="18"/>
      <c r="E414" s="18"/>
      <c r="F414" s="25">
        <v>0.89891084143462385</v>
      </c>
      <c r="G414" s="24">
        <v>1469</v>
      </c>
      <c r="H414" s="23">
        <v>0.52198094076671142</v>
      </c>
      <c r="I414" s="24">
        <f>VLOOKUP($B414,'Tabela Principal AmoCac'!$B$2:$I$521,8,0)</f>
        <v>144</v>
      </c>
      <c r="J414" s="23">
        <v>0.46921432667744117</v>
      </c>
      <c r="K414" s="19" t="s">
        <v>18</v>
      </c>
      <c r="L414" s="19" t="s">
        <v>149</v>
      </c>
      <c r="M414" s="21">
        <v>1</v>
      </c>
      <c r="N414" s="20">
        <f>$G414*M414</f>
        <v>1469</v>
      </c>
      <c r="O414" s="20">
        <f>$I414*M414</f>
        <v>144</v>
      </c>
      <c r="P414" s="19" t="s">
        <v>47</v>
      </c>
      <c r="Q414" s="21">
        <v>1</v>
      </c>
      <c r="R414" s="20">
        <f>$G414*Q414</f>
        <v>1469</v>
      </c>
      <c r="S414" s="20">
        <f>$I414*Q414</f>
        <v>144</v>
      </c>
      <c r="T414" s="19">
        <v>0</v>
      </c>
      <c r="U414" s="18">
        <f>IF(J414&gt;1,0,1)</f>
        <v>1</v>
      </c>
      <c r="V414" s="17">
        <f>I414/G414</f>
        <v>9.8025867937372363E-2</v>
      </c>
    </row>
    <row r="415" spans="1:22">
      <c r="A415" s="18">
        <v>430</v>
      </c>
      <c r="B415" s="82" t="s">
        <v>225</v>
      </c>
      <c r="C415" s="18" t="s">
        <v>224</v>
      </c>
      <c r="D415" s="18"/>
      <c r="E415" s="18"/>
      <c r="F415" s="25">
        <v>0.73080802631402209</v>
      </c>
      <c r="G415" s="24">
        <v>916</v>
      </c>
      <c r="H415" s="23">
        <v>0.3254830100356077</v>
      </c>
      <c r="I415" s="24">
        <f>VLOOKUP($B415,'Tabela Principal AmoCac'!$B$2:$I$521,8,0)</f>
        <v>73</v>
      </c>
      <c r="J415" s="23">
        <v>0.23786559616286951</v>
      </c>
      <c r="K415" s="19" t="s">
        <v>18</v>
      </c>
      <c r="L415" s="19" t="s">
        <v>149</v>
      </c>
      <c r="M415" s="21">
        <v>1</v>
      </c>
      <c r="N415" s="20">
        <f>$G415*M415</f>
        <v>916</v>
      </c>
      <c r="O415" s="20">
        <f>$I415*M415</f>
        <v>73</v>
      </c>
      <c r="P415" s="19" t="s">
        <v>47</v>
      </c>
      <c r="Q415" s="21">
        <v>1</v>
      </c>
      <c r="R415" s="20">
        <f>$G415*Q415</f>
        <v>916</v>
      </c>
      <c r="S415" s="20">
        <f>$I415*Q415</f>
        <v>73</v>
      </c>
      <c r="T415" s="19">
        <v>0</v>
      </c>
      <c r="U415" s="18">
        <f>IF(J415&gt;1,0,1)</f>
        <v>1</v>
      </c>
      <c r="V415" s="17">
        <f>I415/G415</f>
        <v>7.9694323144104809E-2</v>
      </c>
    </row>
    <row r="416" spans="1:22">
      <c r="A416" s="18">
        <v>433</v>
      </c>
      <c r="B416" s="82" t="s">
        <v>219</v>
      </c>
      <c r="C416" s="18" t="s">
        <v>218</v>
      </c>
      <c r="D416" s="18"/>
      <c r="E416" s="18"/>
      <c r="F416" s="25">
        <v>0.48463162714651353</v>
      </c>
      <c r="G416" s="24">
        <v>2422</v>
      </c>
      <c r="H416" s="23">
        <v>0.86061119029065702</v>
      </c>
      <c r="I416" s="24">
        <f>VLOOKUP($B416,'Tabela Principal AmoCac'!$B$2:$I$521,8,0)</f>
        <v>128</v>
      </c>
      <c r="J416" s="23">
        <v>0.41707940149105888</v>
      </c>
      <c r="K416" s="19" t="s">
        <v>18</v>
      </c>
      <c r="L416" s="19" t="s">
        <v>149</v>
      </c>
      <c r="M416" s="21">
        <v>0.4</v>
      </c>
      <c r="N416" s="20">
        <f>$G416*M416</f>
        <v>968.80000000000007</v>
      </c>
      <c r="O416" s="20">
        <f>$I416*M416</f>
        <v>51.2</v>
      </c>
      <c r="P416" s="19" t="s">
        <v>47</v>
      </c>
      <c r="Q416" s="21">
        <v>0.4</v>
      </c>
      <c r="R416" s="20">
        <f>$G416*Q416</f>
        <v>968.80000000000007</v>
      </c>
      <c r="S416" s="20">
        <f>$I416*Q416</f>
        <v>51.2</v>
      </c>
      <c r="T416" s="19">
        <v>0</v>
      </c>
      <c r="U416" s="18">
        <f>IF(J416&gt;1,0,1)</f>
        <v>1</v>
      </c>
      <c r="V416" s="17">
        <f>I416/G416</f>
        <v>5.2848885218827413E-2</v>
      </c>
    </row>
    <row r="417" spans="1:22">
      <c r="A417" s="18">
        <v>434</v>
      </c>
      <c r="B417" s="82" t="s">
        <v>214</v>
      </c>
      <c r="C417" s="18" t="s">
        <v>213</v>
      </c>
      <c r="D417" s="18"/>
      <c r="E417" s="18"/>
      <c r="F417" s="25">
        <v>0.79103436066341604</v>
      </c>
      <c r="G417" s="24">
        <v>313</v>
      </c>
      <c r="H417" s="23">
        <v>0.1112185394553987</v>
      </c>
      <c r="I417" s="24">
        <f>VLOOKUP($B417,'Tabela Principal AmoCac'!$B$2:$I$521,8,0)</f>
        <v>27</v>
      </c>
      <c r="J417" s="23">
        <v>8.7977686252020237E-2</v>
      </c>
      <c r="K417" s="19" t="s">
        <v>18</v>
      </c>
      <c r="L417" s="19" t="s">
        <v>149</v>
      </c>
      <c r="M417" s="21">
        <v>1</v>
      </c>
      <c r="N417" s="20">
        <f>$G417*M417</f>
        <v>313</v>
      </c>
      <c r="O417" s="20">
        <f>$I417*M417</f>
        <v>27</v>
      </c>
      <c r="P417" s="19" t="s">
        <v>100</v>
      </c>
      <c r="Q417" s="21">
        <v>1</v>
      </c>
      <c r="R417" s="20">
        <f>$G417*Q417</f>
        <v>313</v>
      </c>
      <c r="S417" s="20">
        <f>$I417*Q417</f>
        <v>27</v>
      </c>
      <c r="T417" s="19">
        <v>0</v>
      </c>
      <c r="U417" s="18">
        <f>IF(J417&gt;1,0,1)</f>
        <v>1</v>
      </c>
      <c r="V417" s="17">
        <f>I417/G417</f>
        <v>8.6261980830670923E-2</v>
      </c>
    </row>
    <row r="418" spans="1:22">
      <c r="A418" s="18">
        <v>444</v>
      </c>
      <c r="B418" s="82" t="s">
        <v>195</v>
      </c>
      <c r="C418" s="18" t="s">
        <v>194</v>
      </c>
      <c r="D418" s="18"/>
      <c r="E418" s="18"/>
      <c r="F418" s="25">
        <v>0.31255495308285108</v>
      </c>
      <c r="G418" s="24">
        <v>3286</v>
      </c>
      <c r="H418" s="23">
        <v>1.1676169988831953</v>
      </c>
      <c r="I418" s="24">
        <f>VLOOKUP($B418,'Tabela Principal AmoCac'!$B$2:$I$521,8,0)</f>
        <v>112</v>
      </c>
      <c r="J418" s="23">
        <v>0.36494447630467647</v>
      </c>
      <c r="K418" s="19" t="s">
        <v>18</v>
      </c>
      <c r="L418" s="19" t="s">
        <v>149</v>
      </c>
      <c r="M418" s="21">
        <v>1</v>
      </c>
      <c r="N418" s="20">
        <f>$G418*M418</f>
        <v>3286</v>
      </c>
      <c r="O418" s="20">
        <f>$I418*M418</f>
        <v>112</v>
      </c>
      <c r="P418" s="19" t="s">
        <v>47</v>
      </c>
      <c r="Q418" s="21">
        <v>1</v>
      </c>
      <c r="R418" s="20">
        <f>$G418*Q418</f>
        <v>3286</v>
      </c>
      <c r="S418" s="20">
        <f>$I418*Q418</f>
        <v>112</v>
      </c>
      <c r="T418" s="19">
        <v>0</v>
      </c>
      <c r="U418" s="18">
        <f>IF(J418&gt;1,0,1)</f>
        <v>1</v>
      </c>
      <c r="V418" s="17">
        <f>I418/G418</f>
        <v>3.4083992696287278E-2</v>
      </c>
    </row>
    <row r="419" spans="1:22">
      <c r="A419" s="18">
        <v>445</v>
      </c>
      <c r="B419" s="82" t="s">
        <v>193</v>
      </c>
      <c r="C419" s="18" t="s">
        <v>192</v>
      </c>
      <c r="D419" s="18"/>
      <c r="E419" s="18"/>
      <c r="F419" s="25">
        <v>0.60509074456937062</v>
      </c>
      <c r="G419" s="24">
        <v>4107</v>
      </c>
      <c r="H419" s="23">
        <v>1.4593435832055031</v>
      </c>
      <c r="I419" s="24">
        <f>VLOOKUP($B419,'Tabela Principal AmoCac'!$B$2:$I$521,8,0)</f>
        <v>271</v>
      </c>
      <c r="J419" s="23">
        <v>0.88303529534435121</v>
      </c>
      <c r="K419" s="19" t="s">
        <v>191</v>
      </c>
      <c r="L419" s="19" t="s">
        <v>149</v>
      </c>
      <c r="M419" s="21">
        <v>1</v>
      </c>
      <c r="N419" s="20">
        <f>$G419*M419</f>
        <v>4107</v>
      </c>
      <c r="O419" s="20">
        <f>$I419*M419</f>
        <v>271</v>
      </c>
      <c r="P419" s="19" t="s">
        <v>47</v>
      </c>
      <c r="Q419" s="21">
        <v>1</v>
      </c>
      <c r="R419" s="20">
        <f>$G419*Q419</f>
        <v>4107</v>
      </c>
      <c r="S419" s="20">
        <f>$I419*Q419</f>
        <v>271</v>
      </c>
      <c r="T419" s="19">
        <v>0</v>
      </c>
      <c r="U419" s="18">
        <f>IF(J419&gt;1,0,1)</f>
        <v>1</v>
      </c>
      <c r="V419" s="17">
        <f>I419/G419</f>
        <v>6.5984903822741664E-2</v>
      </c>
    </row>
    <row r="420" spans="1:22">
      <c r="A420" s="18">
        <v>451</v>
      </c>
      <c r="B420" s="82" t="s">
        <v>180</v>
      </c>
      <c r="C420" s="18" t="s">
        <v>179</v>
      </c>
      <c r="D420" s="18"/>
      <c r="E420" s="18"/>
      <c r="F420" s="25">
        <v>0.8972711120186434</v>
      </c>
      <c r="G420" s="24">
        <v>12959</v>
      </c>
      <c r="H420" s="23">
        <v>4.604731798091092</v>
      </c>
      <c r="I420" s="24">
        <f>VLOOKUP($B420,'Tabela Principal AmoCac'!$B$2:$I$521,8,0)</f>
        <v>1268</v>
      </c>
      <c r="J420" s="23">
        <v>4.1316928210208017</v>
      </c>
      <c r="K420" s="19" t="s">
        <v>18</v>
      </c>
      <c r="L420" s="19" t="s">
        <v>149</v>
      </c>
      <c r="M420" s="21">
        <v>1</v>
      </c>
      <c r="N420" s="20">
        <f>$G420*M420</f>
        <v>12959</v>
      </c>
      <c r="O420" s="20">
        <f>$I420*M420</f>
        <v>1268</v>
      </c>
      <c r="P420" s="19" t="s">
        <v>47</v>
      </c>
      <c r="Q420" s="21">
        <v>1</v>
      </c>
      <c r="R420" s="20">
        <f>$G420*Q420</f>
        <v>12959</v>
      </c>
      <c r="S420" s="20">
        <f>$I420*Q420</f>
        <v>1268</v>
      </c>
      <c r="T420" s="19">
        <v>0</v>
      </c>
      <c r="U420" s="18">
        <f>IF(J420&gt;1,0,1)</f>
        <v>0</v>
      </c>
      <c r="V420" s="17">
        <f>I420/G420</f>
        <v>9.7847056100007712E-2</v>
      </c>
    </row>
    <row r="421" spans="1:22">
      <c r="A421" s="18">
        <v>454</v>
      </c>
      <c r="B421" s="82" t="s">
        <v>174</v>
      </c>
      <c r="C421" s="18" t="s">
        <v>173</v>
      </c>
      <c r="D421" s="18"/>
      <c r="E421" s="18"/>
      <c r="F421" s="25">
        <v>0.38306633795885231</v>
      </c>
      <c r="G421" s="24">
        <v>2346</v>
      </c>
      <c r="H421" s="23">
        <v>0.83360604972001706</v>
      </c>
      <c r="I421" s="24">
        <f>VLOOKUP($B421,'Tabela Principal AmoCac'!$B$2:$I$521,8,0)</f>
        <v>98</v>
      </c>
      <c r="J421" s="23">
        <v>0.3193264167665919</v>
      </c>
      <c r="K421" s="19" t="s">
        <v>172</v>
      </c>
      <c r="L421" s="19" t="s">
        <v>149</v>
      </c>
      <c r="M421" s="21">
        <v>1</v>
      </c>
      <c r="N421" s="20">
        <f>$G421*M421</f>
        <v>2346</v>
      </c>
      <c r="O421" s="20">
        <f>$I421*M421</f>
        <v>98</v>
      </c>
      <c r="P421" s="19" t="s">
        <v>47</v>
      </c>
      <c r="Q421" s="21">
        <v>1</v>
      </c>
      <c r="R421" s="20">
        <f>$G421*Q421</f>
        <v>2346</v>
      </c>
      <c r="S421" s="20">
        <f>$I421*Q421</f>
        <v>98</v>
      </c>
      <c r="T421" s="19">
        <v>0</v>
      </c>
      <c r="U421" s="18">
        <f>IF(J421&gt;1,0,1)</f>
        <v>1</v>
      </c>
      <c r="V421" s="17">
        <f>I421/G421</f>
        <v>4.1773231031543054E-2</v>
      </c>
    </row>
    <row r="422" spans="1:22">
      <c r="A422" s="18">
        <v>457</v>
      </c>
      <c r="B422" s="82" t="s">
        <v>166</v>
      </c>
      <c r="C422" s="18" t="s">
        <v>165</v>
      </c>
      <c r="D422" s="18"/>
      <c r="E422" s="18"/>
      <c r="F422" s="25">
        <v>1.0279028169399689</v>
      </c>
      <c r="G422" s="24">
        <v>1472</v>
      </c>
      <c r="H422" s="23">
        <v>0.52304693315765782</v>
      </c>
      <c r="I422" s="24">
        <f>VLOOKUP($B422,'Tabela Principal AmoCac'!$B$2:$I$521,8,0)</f>
        <v>165</v>
      </c>
      <c r="J422" s="23">
        <v>0.53764141598456805</v>
      </c>
      <c r="K422" s="19" t="s">
        <v>163</v>
      </c>
      <c r="L422" s="19" t="s">
        <v>149</v>
      </c>
      <c r="M422" s="21">
        <v>0.5</v>
      </c>
      <c r="N422" s="20">
        <f>$G422*M422</f>
        <v>736</v>
      </c>
      <c r="O422" s="20">
        <f>$I422*M422</f>
        <v>82.5</v>
      </c>
      <c r="P422" s="19" t="s">
        <v>47</v>
      </c>
      <c r="Q422" s="21">
        <v>0.5</v>
      </c>
      <c r="R422" s="20">
        <f>$G422*Q422</f>
        <v>736</v>
      </c>
      <c r="S422" s="20">
        <f>$I422*Q422</f>
        <v>82.5</v>
      </c>
      <c r="T422" s="19">
        <v>0</v>
      </c>
      <c r="U422" s="18">
        <f>IF(J422&gt;1,0,1)</f>
        <v>1</v>
      </c>
      <c r="V422" s="17">
        <f>I422/G422</f>
        <v>0.11209239130434782</v>
      </c>
    </row>
    <row r="423" spans="1:22">
      <c r="A423" s="18">
        <v>460</v>
      </c>
      <c r="B423" s="82" t="s">
        <v>157</v>
      </c>
      <c r="C423" s="18" t="s">
        <v>156</v>
      </c>
      <c r="D423" s="18"/>
      <c r="E423" s="18"/>
      <c r="F423" s="25">
        <v>0.35684903418830055</v>
      </c>
      <c r="G423" s="24">
        <v>29141</v>
      </c>
      <c r="H423" s="23">
        <v>10.354694754855506</v>
      </c>
      <c r="I423" s="24">
        <f>VLOOKUP($B423,'Tabela Principal AmoCac'!$B$2:$I$521,8,0)</f>
        <v>1134</v>
      </c>
      <c r="J423" s="23">
        <v>3.6950628225848496</v>
      </c>
      <c r="K423" s="19" t="s">
        <v>18</v>
      </c>
      <c r="L423" s="19" t="s">
        <v>149</v>
      </c>
      <c r="M423" s="21">
        <v>1</v>
      </c>
      <c r="N423" s="20">
        <f>$G423*M423</f>
        <v>29141</v>
      </c>
      <c r="O423" s="20">
        <f>$I423*M423</f>
        <v>1134</v>
      </c>
      <c r="P423" s="19" t="s">
        <v>47</v>
      </c>
      <c r="Q423" s="21">
        <v>1</v>
      </c>
      <c r="R423" s="20">
        <f>$G423*Q423</f>
        <v>29141</v>
      </c>
      <c r="S423" s="20">
        <f>$I423*Q423</f>
        <v>1134</v>
      </c>
      <c r="T423" s="19">
        <v>0</v>
      </c>
      <c r="U423" s="18">
        <f>IF(J423&gt;1,0,1)</f>
        <v>0</v>
      </c>
      <c r="V423" s="17">
        <f>I423/G423</f>
        <v>3.8914244535190969E-2</v>
      </c>
    </row>
    <row r="424" spans="1:22">
      <c r="A424" s="18">
        <v>463</v>
      </c>
      <c r="B424" s="82" t="s">
        <v>151</v>
      </c>
      <c r="C424" s="18" t="s">
        <v>150</v>
      </c>
      <c r="D424" s="18"/>
      <c r="E424" s="18"/>
      <c r="F424" s="25">
        <v>0.44732385706892364</v>
      </c>
      <c r="G424" s="24">
        <v>410</v>
      </c>
      <c r="H424" s="23">
        <v>0.14568562676266283</v>
      </c>
      <c r="I424" s="24">
        <f>VLOOKUP($B424,'Tabela Principal AmoCac'!$B$2:$I$521,8,0)</f>
        <v>20</v>
      </c>
      <c r="J424" s="23">
        <v>6.5168656482977941E-2</v>
      </c>
      <c r="K424" s="19" t="s">
        <v>18</v>
      </c>
      <c r="L424" s="19" t="s">
        <v>149</v>
      </c>
      <c r="M424" s="21">
        <v>1</v>
      </c>
      <c r="N424" s="20">
        <f>$G424*M424</f>
        <v>410</v>
      </c>
      <c r="O424" s="20">
        <f>$I424*M424</f>
        <v>20</v>
      </c>
      <c r="P424" s="19" t="s">
        <v>47</v>
      </c>
      <c r="Q424" s="21">
        <v>1</v>
      </c>
      <c r="R424" s="20">
        <f>$G424*Q424</f>
        <v>410</v>
      </c>
      <c r="S424" s="20">
        <f>$I424*Q424</f>
        <v>20</v>
      </c>
      <c r="T424" s="19">
        <v>0</v>
      </c>
      <c r="U424" s="18">
        <f>IF(J424&gt;1,0,1)</f>
        <v>1</v>
      </c>
      <c r="V424" s="17">
        <f>I424/G424</f>
        <v>4.878048780487805E-2</v>
      </c>
    </row>
    <row r="425" spans="1:22">
      <c r="A425" s="18">
        <v>253</v>
      </c>
      <c r="B425" s="18" t="s">
        <v>606</v>
      </c>
      <c r="C425" s="18"/>
      <c r="D425" s="18" t="s">
        <v>604</v>
      </c>
      <c r="E425" s="18"/>
      <c r="F425" s="25">
        <v>0.29967774738277564</v>
      </c>
      <c r="G425" s="24">
        <v>153</v>
      </c>
      <c r="H425" s="23">
        <v>5.4365611938261983E-2</v>
      </c>
      <c r="I425" s="24">
        <f>VLOOKUP($B425,'Tabela Principal AmoCac'!$B$2:$I$521,8,0)</f>
        <v>5</v>
      </c>
      <c r="J425" s="23">
        <v>1.6292164120744485E-2</v>
      </c>
      <c r="K425" s="19" t="s">
        <v>600</v>
      </c>
      <c r="L425" s="22" t="s">
        <v>149</v>
      </c>
      <c r="M425" s="21">
        <v>0.25</v>
      </c>
      <c r="N425" s="20">
        <f>$G425*M425</f>
        <v>38.25</v>
      </c>
      <c r="O425" s="20">
        <f>$I425*M425</f>
        <v>1.25</v>
      </c>
      <c r="P425" s="19" t="s">
        <v>47</v>
      </c>
      <c r="Q425" s="21">
        <v>0.25</v>
      </c>
      <c r="R425" s="20">
        <f>$G425*Q425</f>
        <v>38.25</v>
      </c>
      <c r="S425" s="20">
        <f>$I425*Q425</f>
        <v>1.25</v>
      </c>
      <c r="T425" s="19">
        <v>0</v>
      </c>
      <c r="U425" s="18">
        <f>IF(J425&gt;1,0,1)</f>
        <v>1</v>
      </c>
      <c r="V425" s="17">
        <f>I425/G425</f>
        <v>3.2679738562091505E-2</v>
      </c>
    </row>
    <row r="426" spans="1:22">
      <c r="A426" s="18">
        <v>302</v>
      </c>
      <c r="B426" s="18" t="s">
        <v>506</v>
      </c>
      <c r="C426" s="18"/>
      <c r="D426" s="18" t="s">
        <v>504</v>
      </c>
      <c r="E426" s="18"/>
      <c r="F426" s="25">
        <v>1.7648192172285273</v>
      </c>
      <c r="G426" s="24">
        <v>265</v>
      </c>
      <c r="H426" s="23">
        <v>9.416266120025768E-2</v>
      </c>
      <c r="I426" s="24">
        <f>VLOOKUP($B426,'Tabela Principal AmoCac'!$B$2:$I$521,8,0)</f>
        <v>51</v>
      </c>
      <c r="J426" s="23">
        <v>0.16618007403159377</v>
      </c>
      <c r="K426" s="19" t="s">
        <v>163</v>
      </c>
      <c r="L426" s="22" t="s">
        <v>149</v>
      </c>
      <c r="M426" s="21">
        <v>0.5</v>
      </c>
      <c r="N426" s="20">
        <f>$G426*M426</f>
        <v>132.5</v>
      </c>
      <c r="O426" s="20">
        <f>$I426*M426</f>
        <v>25.5</v>
      </c>
      <c r="P426" s="19" t="s">
        <v>47</v>
      </c>
      <c r="Q426" s="21">
        <v>0.5</v>
      </c>
      <c r="R426" s="20">
        <f>$G426*Q426</f>
        <v>132.5</v>
      </c>
      <c r="S426" s="20">
        <f>$I426*Q426</f>
        <v>25.5</v>
      </c>
      <c r="T426" s="19">
        <v>0</v>
      </c>
      <c r="U426" s="18">
        <f>IF(J426&gt;1,0,1)</f>
        <v>1</v>
      </c>
      <c r="V426" s="17">
        <f>I426/G426</f>
        <v>0.19245283018867926</v>
      </c>
    </row>
    <row r="427" spans="1:22">
      <c r="A427" s="18">
        <v>380</v>
      </c>
      <c r="B427" s="18" t="s">
        <v>334</v>
      </c>
      <c r="C427" s="18"/>
      <c r="D427" s="18" t="s">
        <v>332</v>
      </c>
      <c r="E427" s="18"/>
      <c r="F427" s="25">
        <v>1.169807579325755</v>
      </c>
      <c r="G427" s="24">
        <v>64617</v>
      </c>
      <c r="H427" s="23">
        <v>22.960410108592644</v>
      </c>
      <c r="I427" s="24">
        <f>VLOOKUP($B427,'Tabela Principal AmoCac'!$B$2:$I$521,8,0)</f>
        <v>8243</v>
      </c>
      <c r="J427" s="23">
        <v>26.859261769459359</v>
      </c>
      <c r="K427" s="19" t="s">
        <v>275</v>
      </c>
      <c r="L427" s="22" t="s">
        <v>149</v>
      </c>
      <c r="M427" s="21">
        <v>0.25</v>
      </c>
      <c r="N427" s="20">
        <f>$G427*M427</f>
        <v>16154.25</v>
      </c>
      <c r="O427" s="20">
        <f>$I427*M427</f>
        <v>2060.75</v>
      </c>
      <c r="P427" s="19" t="s">
        <v>47</v>
      </c>
      <c r="Q427" s="21">
        <v>0.25</v>
      </c>
      <c r="R427" s="20">
        <f>$G427*Q427</f>
        <v>16154.25</v>
      </c>
      <c r="S427" s="20">
        <f>$I427*Q427</f>
        <v>2060.75</v>
      </c>
      <c r="T427" s="19">
        <v>0</v>
      </c>
      <c r="U427" s="18">
        <f>IF(J427&gt;1,0,1)</f>
        <v>0</v>
      </c>
      <c r="V427" s="17">
        <f>I427/G427</f>
        <v>0.12756704891901513</v>
      </c>
    </row>
    <row r="428" spans="1:22">
      <c r="A428" s="18">
        <v>381</v>
      </c>
      <c r="B428" s="18" t="s">
        <v>330</v>
      </c>
      <c r="C428" s="18"/>
      <c r="D428" s="92" t="s">
        <v>328</v>
      </c>
      <c r="E428" s="92"/>
      <c r="F428" s="25">
        <v>1.003552094883414</v>
      </c>
      <c r="G428" s="24">
        <v>3783</v>
      </c>
      <c r="H428" s="23">
        <v>1.3442164049833012</v>
      </c>
      <c r="I428" s="24">
        <f>VLOOKUP($B428,'Tabela Principal AmoCac'!$B$2:$I$521,8,0)</f>
        <v>414</v>
      </c>
      <c r="J428" s="23">
        <v>1.3489911891976436</v>
      </c>
      <c r="K428" s="19" t="s">
        <v>275</v>
      </c>
      <c r="L428" s="22" t="s">
        <v>149</v>
      </c>
      <c r="M428" s="21">
        <v>0.25</v>
      </c>
      <c r="N428" s="20">
        <f>$G428*M428</f>
        <v>945.75</v>
      </c>
      <c r="O428" s="20">
        <f>$I428*M428</f>
        <v>103.5</v>
      </c>
      <c r="P428" s="19" t="s">
        <v>95</v>
      </c>
      <c r="Q428" s="21">
        <v>1</v>
      </c>
      <c r="R428" s="20">
        <f>$G428*Q428</f>
        <v>3783</v>
      </c>
      <c r="S428" s="20">
        <f>$I428*Q428</f>
        <v>414</v>
      </c>
      <c r="T428" s="19" t="s">
        <v>326</v>
      </c>
      <c r="U428" s="18">
        <f>IF(J428&gt;1,0,1)</f>
        <v>0</v>
      </c>
      <c r="V428" s="17">
        <f>I428/G428</f>
        <v>0.10943695479777954</v>
      </c>
    </row>
    <row r="429" spans="1:22">
      <c r="A429" s="18">
        <v>384</v>
      </c>
      <c r="B429" s="18" t="s">
        <v>322</v>
      </c>
      <c r="C429" s="18"/>
      <c r="D429" s="92" t="s">
        <v>320</v>
      </c>
      <c r="E429" s="92"/>
      <c r="F429" s="25">
        <v>2.0741981229564974</v>
      </c>
      <c r="G429" s="24">
        <v>84</v>
      </c>
      <c r="H429" s="23">
        <v>2.9847786946496774E-2</v>
      </c>
      <c r="I429" s="24">
        <f>VLOOKUP($B429,'Tabela Principal AmoCac'!$B$2:$I$521,8,0)</f>
        <v>19</v>
      </c>
      <c r="J429" s="23">
        <v>6.1910223658829054E-2</v>
      </c>
      <c r="K429" s="19" t="s">
        <v>275</v>
      </c>
      <c r="L429" s="22" t="s">
        <v>149</v>
      </c>
      <c r="M429" s="21">
        <v>0.25</v>
      </c>
      <c r="N429" s="20">
        <f>$G429*M429</f>
        <v>21</v>
      </c>
      <c r="O429" s="20">
        <f>$I429*M429</f>
        <v>4.75</v>
      </c>
      <c r="P429" s="19" t="s">
        <v>47</v>
      </c>
      <c r="Q429" s="21">
        <v>0.25</v>
      </c>
      <c r="R429" s="20">
        <f>$G429*Q429</f>
        <v>21</v>
      </c>
      <c r="S429" s="20">
        <f>$I429*Q429</f>
        <v>4.75</v>
      </c>
      <c r="T429" s="19">
        <v>0</v>
      </c>
      <c r="U429" s="18">
        <f>IF(J429&gt;1,0,1)</f>
        <v>1</v>
      </c>
      <c r="V429" s="17">
        <f>I429/G429</f>
        <v>0.22619047619047619</v>
      </c>
    </row>
    <row r="430" spans="1:22">
      <c r="A430" s="18">
        <v>387</v>
      </c>
      <c r="B430" s="18" t="s">
        <v>315</v>
      </c>
      <c r="C430" s="18"/>
      <c r="D430" s="92" t="s">
        <v>313</v>
      </c>
      <c r="E430" s="92"/>
      <c r="F430" s="25">
        <v>1.5948067947674669</v>
      </c>
      <c r="G430" s="24">
        <v>46</v>
      </c>
      <c r="H430" s="23">
        <v>1.6345216661176807E-2</v>
      </c>
      <c r="I430" s="24">
        <f>VLOOKUP($B430,'Tabela Principal AmoCac'!$B$2:$I$521,8,0)</f>
        <v>8</v>
      </c>
      <c r="J430" s="23">
        <v>2.606746259319118E-2</v>
      </c>
      <c r="K430" s="19" t="s">
        <v>275</v>
      </c>
      <c r="L430" s="22" t="s">
        <v>149</v>
      </c>
      <c r="M430" s="21">
        <v>0.25</v>
      </c>
      <c r="N430" s="20">
        <f>$G430*M430</f>
        <v>11.5</v>
      </c>
      <c r="O430" s="20">
        <f>$I430*M430</f>
        <v>2</v>
      </c>
      <c r="P430" s="19" t="s">
        <v>47</v>
      </c>
      <c r="Q430" s="21">
        <v>0.25</v>
      </c>
      <c r="R430" s="20">
        <f>$G430*Q430</f>
        <v>11.5</v>
      </c>
      <c r="S430" s="20">
        <f>$I430*Q430</f>
        <v>2</v>
      </c>
      <c r="T430" s="19">
        <v>0</v>
      </c>
      <c r="U430" s="18">
        <f>IF(J430&gt;1,0,1)</f>
        <v>1</v>
      </c>
      <c r="V430" s="17">
        <f>I430/G430</f>
        <v>0.17391304347826086</v>
      </c>
    </row>
    <row r="431" spans="1:22">
      <c r="A431" s="18">
        <v>393</v>
      </c>
      <c r="B431" s="18" t="s">
        <v>301</v>
      </c>
      <c r="C431" s="18"/>
      <c r="D431" s="92" t="s">
        <v>299</v>
      </c>
      <c r="E431" s="92"/>
      <c r="F431" s="25">
        <v>0.49015610603782411</v>
      </c>
      <c r="G431" s="24">
        <v>5650</v>
      </c>
      <c r="H431" s="23">
        <v>2.0076190029488901</v>
      </c>
      <c r="I431" s="24">
        <f>VLOOKUP($B431,'Tabela Principal AmoCac'!$B$2:$I$521,8,0)</f>
        <v>302</v>
      </c>
      <c r="J431" s="23">
        <v>0.98404671289296697</v>
      </c>
      <c r="K431" s="19" t="s">
        <v>275</v>
      </c>
      <c r="L431" s="22" t="s">
        <v>149</v>
      </c>
      <c r="M431" s="21">
        <v>0.25</v>
      </c>
      <c r="N431" s="20">
        <f>$G431*M431</f>
        <v>1412.5</v>
      </c>
      <c r="O431" s="20">
        <f>$I431*M431</f>
        <v>75.5</v>
      </c>
      <c r="P431" s="19" t="s">
        <v>47</v>
      </c>
      <c r="Q431" s="21">
        <v>0.25</v>
      </c>
      <c r="R431" s="20">
        <f>$G431*Q431</f>
        <v>1412.5</v>
      </c>
      <c r="S431" s="20">
        <f>$I431*Q431</f>
        <v>75.5</v>
      </c>
      <c r="T431" s="19">
        <v>0</v>
      </c>
      <c r="U431" s="18">
        <f>IF(J431&gt;1,0,1)</f>
        <v>1</v>
      </c>
      <c r="V431" s="17">
        <f>I431/G431</f>
        <v>5.3451327433628321E-2</v>
      </c>
    </row>
    <row r="432" spans="1:22">
      <c r="A432" s="18">
        <v>394</v>
      </c>
      <c r="B432" s="18" t="s">
        <v>297</v>
      </c>
      <c r="C432" s="18"/>
      <c r="D432" s="92" t="s">
        <v>295</v>
      </c>
      <c r="E432" s="92"/>
      <c r="F432" s="25">
        <v>0.59442270737236069</v>
      </c>
      <c r="G432" s="24">
        <v>6865</v>
      </c>
      <c r="H432" s="23">
        <v>2.4393459212821473</v>
      </c>
      <c r="I432" s="24">
        <f>VLOOKUP($B432,'Tabela Principal AmoCac'!$B$2:$I$521,8,0)</f>
        <v>445</v>
      </c>
      <c r="J432" s="23">
        <v>1.4500026067462592</v>
      </c>
      <c r="K432" s="19" t="s">
        <v>275</v>
      </c>
      <c r="L432" s="22" t="s">
        <v>149</v>
      </c>
      <c r="M432" s="21">
        <v>0.25</v>
      </c>
      <c r="N432" s="20">
        <f>$G432*M432</f>
        <v>1716.25</v>
      </c>
      <c r="O432" s="20">
        <f>$I432*M432</f>
        <v>111.25</v>
      </c>
      <c r="P432" s="19" t="s">
        <v>47</v>
      </c>
      <c r="Q432" s="21">
        <v>0.25</v>
      </c>
      <c r="R432" s="20">
        <f>$G432*Q432</f>
        <v>1716.25</v>
      </c>
      <c r="S432" s="20">
        <f>$I432*Q432</f>
        <v>111.25</v>
      </c>
      <c r="T432" s="19">
        <v>0</v>
      </c>
      <c r="U432" s="18">
        <f>IF(J432&gt;1,0,1)</f>
        <v>0</v>
      </c>
      <c r="V432" s="17">
        <f>I432/G432</f>
        <v>6.4821558630735618E-2</v>
      </c>
    </row>
    <row r="433" spans="1:22">
      <c r="A433" s="18">
        <v>395</v>
      </c>
      <c r="B433" s="18" t="s">
        <v>293</v>
      </c>
      <c r="C433" s="18"/>
      <c r="D433" s="92" t="s">
        <v>291</v>
      </c>
      <c r="E433" s="92"/>
      <c r="F433" s="25">
        <v>1.1722772860227465E-2</v>
      </c>
      <c r="G433" s="24">
        <v>3129</v>
      </c>
      <c r="H433" s="23">
        <v>1.1118300637570049</v>
      </c>
      <c r="I433" s="24">
        <f>VLOOKUP($B433,'Tabela Principal AmoCac'!$B$2:$I$521,8,0)</f>
        <v>4</v>
      </c>
      <c r="J433" s="23">
        <v>1.303373129659559E-2</v>
      </c>
      <c r="K433" s="19" t="s">
        <v>275</v>
      </c>
      <c r="L433" s="22" t="s">
        <v>149</v>
      </c>
      <c r="M433" s="21">
        <v>0.25</v>
      </c>
      <c r="N433" s="20">
        <f>$G433*M433</f>
        <v>782.25</v>
      </c>
      <c r="O433" s="20">
        <f>$I433*M433</f>
        <v>1</v>
      </c>
      <c r="P433" s="19" t="s">
        <v>47</v>
      </c>
      <c r="Q433" s="21">
        <v>0.25</v>
      </c>
      <c r="R433" s="20">
        <f>$G433*Q433</f>
        <v>782.25</v>
      </c>
      <c r="S433" s="20">
        <f>$I433*Q433</f>
        <v>1</v>
      </c>
      <c r="T433" s="19">
        <v>0</v>
      </c>
      <c r="U433" s="18">
        <f>IF(J433&gt;1,0,1)</f>
        <v>1</v>
      </c>
      <c r="V433" s="17">
        <f>I433/G433</f>
        <v>1.278363694471077E-3</v>
      </c>
    </row>
    <row r="434" spans="1:22">
      <c r="A434" s="18">
        <v>398</v>
      </c>
      <c r="B434" s="18" t="s">
        <v>285</v>
      </c>
      <c r="C434" s="18"/>
      <c r="D434" s="92" t="s">
        <v>283</v>
      </c>
      <c r="E434" s="92"/>
      <c r="F434" s="25">
        <v>0.58835568487952283</v>
      </c>
      <c r="G434" s="24">
        <v>3351</v>
      </c>
      <c r="H434" s="23">
        <v>1.1907135006870322</v>
      </c>
      <c r="I434" s="24">
        <f>VLOOKUP($B434,'Tabela Principal AmoCac'!$B$2:$I$521,8,0)</f>
        <v>215</v>
      </c>
      <c r="J434" s="23">
        <v>0.70056305719201295</v>
      </c>
      <c r="K434" s="19" t="s">
        <v>275</v>
      </c>
      <c r="L434" s="22" t="s">
        <v>149</v>
      </c>
      <c r="M434" s="21">
        <v>0.25</v>
      </c>
      <c r="N434" s="20">
        <f>$G434*M434</f>
        <v>837.75</v>
      </c>
      <c r="O434" s="20">
        <f>$I434*M434</f>
        <v>53.75</v>
      </c>
      <c r="P434" s="19" t="s">
        <v>47</v>
      </c>
      <c r="Q434" s="21">
        <v>0.25</v>
      </c>
      <c r="R434" s="20">
        <f>$G434*Q434</f>
        <v>837.75</v>
      </c>
      <c r="S434" s="20">
        <f>$I434*Q434</f>
        <v>53.75</v>
      </c>
      <c r="T434" s="19">
        <v>0</v>
      </c>
      <c r="U434" s="18">
        <f>IF(J434&gt;1,0,1)</f>
        <v>1</v>
      </c>
      <c r="V434" s="17">
        <f>I434/G434</f>
        <v>6.4159952253058788E-2</v>
      </c>
    </row>
    <row r="435" spans="1:22">
      <c r="A435" s="18">
        <v>400</v>
      </c>
      <c r="B435" s="18" t="s">
        <v>279</v>
      </c>
      <c r="C435" s="18"/>
      <c r="D435" s="92" t="s">
        <v>277</v>
      </c>
      <c r="E435" s="92"/>
      <c r="F435" s="25">
        <v>0.61023308995185899</v>
      </c>
      <c r="G435" s="24">
        <v>3306</v>
      </c>
      <c r="H435" s="23">
        <v>1.1747236148228375</v>
      </c>
      <c r="I435" s="24">
        <f>VLOOKUP($B435,'Tabela Principal AmoCac'!$B$2:$I$521,8,0)</f>
        <v>220</v>
      </c>
      <c r="J435" s="23">
        <v>0.71685522131275736</v>
      </c>
      <c r="K435" s="19" t="s">
        <v>275</v>
      </c>
      <c r="L435" s="22" t="s">
        <v>149</v>
      </c>
      <c r="M435" s="21">
        <v>0.25</v>
      </c>
      <c r="N435" s="20">
        <f>$G435*M435</f>
        <v>826.5</v>
      </c>
      <c r="O435" s="20">
        <f>$I435*M435</f>
        <v>55</v>
      </c>
      <c r="P435" s="19" t="s">
        <v>47</v>
      </c>
      <c r="Q435" s="21">
        <v>0.25</v>
      </c>
      <c r="R435" s="20">
        <f>$G435*Q435</f>
        <v>826.5</v>
      </c>
      <c r="S435" s="20">
        <f>$I435*Q435</f>
        <v>55</v>
      </c>
      <c r="T435" s="19">
        <v>0</v>
      </c>
      <c r="U435" s="18">
        <f>IF(J435&gt;1,0,1)</f>
        <v>1</v>
      </c>
      <c r="V435" s="17">
        <f>I435/G435</f>
        <v>6.654567453115548E-2</v>
      </c>
    </row>
    <row r="436" spans="1:22">
      <c r="A436" s="18">
        <v>132</v>
      </c>
      <c r="B436" s="18" t="s">
        <v>827</v>
      </c>
      <c r="C436" s="18"/>
      <c r="D436" s="92"/>
      <c r="E436" s="92" t="s">
        <v>1135</v>
      </c>
      <c r="F436" s="25">
        <v>1.3197458855614275</v>
      </c>
      <c r="G436" s="24">
        <v>1751</v>
      </c>
      <c r="H436" s="23">
        <v>0.62218422551566499</v>
      </c>
      <c r="I436" s="24">
        <f>VLOOKUP($B436,'Tabela Principal AmoCac'!$B$2:$I$521,8,0)</f>
        <v>252</v>
      </c>
      <c r="J436" s="23">
        <v>0.82112507168552218</v>
      </c>
      <c r="K436" s="19" t="s">
        <v>812</v>
      </c>
      <c r="L436" s="22" t="s">
        <v>149</v>
      </c>
      <c r="M436" s="21">
        <v>0.3</v>
      </c>
      <c r="N436" s="20">
        <f>$G436*M436</f>
        <v>525.29999999999995</v>
      </c>
      <c r="O436" s="20">
        <f>$I436*M436</f>
        <v>75.599999999999994</v>
      </c>
      <c r="P436" s="19" t="s">
        <v>47</v>
      </c>
      <c r="Q436" s="21">
        <v>0.3</v>
      </c>
      <c r="R436" s="20">
        <f>$G436*Q436</f>
        <v>525.29999999999995</v>
      </c>
      <c r="S436" s="20">
        <f>$I436*Q436</f>
        <v>75.599999999999994</v>
      </c>
      <c r="T436" s="19">
        <v>0</v>
      </c>
      <c r="U436" s="18">
        <f>IF(J436&gt;1,0,1)</f>
        <v>1</v>
      </c>
      <c r="V436" s="17">
        <f>I436/G436</f>
        <v>0.143917761279269</v>
      </c>
    </row>
    <row r="437" spans="1:22">
      <c r="A437" s="18">
        <v>252</v>
      </c>
      <c r="B437" s="18" t="s">
        <v>610</v>
      </c>
      <c r="C437" s="18"/>
      <c r="D437" s="92"/>
      <c r="E437" s="92" t="s">
        <v>607</v>
      </c>
      <c r="F437" s="25">
        <v>1.3259525411901136</v>
      </c>
      <c r="G437" s="24">
        <v>740</v>
      </c>
      <c r="H437" s="23">
        <v>0.26294478976675734</v>
      </c>
      <c r="I437" s="24">
        <f>VLOOKUP($B437,'Tabela Principal AmoCac'!$B$2:$I$521,8,0)</f>
        <v>107</v>
      </c>
      <c r="J437" s="23">
        <v>0.348652312183932</v>
      </c>
      <c r="K437" s="19" t="s">
        <v>163</v>
      </c>
      <c r="L437" s="22" t="s">
        <v>149</v>
      </c>
      <c r="M437" s="21">
        <v>0.3</v>
      </c>
      <c r="N437" s="20">
        <f>$G437*M437</f>
        <v>222</v>
      </c>
      <c r="O437" s="20">
        <f>$I437*M437</f>
        <v>32.1</v>
      </c>
      <c r="P437" s="19" t="s">
        <v>47</v>
      </c>
      <c r="Q437" s="21">
        <v>0.3</v>
      </c>
      <c r="R437" s="20">
        <f>$G437*Q437</f>
        <v>222</v>
      </c>
      <c r="S437" s="20">
        <f>$I437*Q437</f>
        <v>32.1</v>
      </c>
      <c r="T437" s="19">
        <v>0</v>
      </c>
      <c r="U437" s="18">
        <f>IF(J437&gt;1,0,1)</f>
        <v>1</v>
      </c>
      <c r="V437" s="17">
        <f>I437/G437</f>
        <v>0.14459459459459459</v>
      </c>
    </row>
    <row r="438" spans="1:22">
      <c r="A438" s="18"/>
      <c r="B438" s="85" t="str">
        <f>CONCATENATE("Total ",L437)</f>
        <v>Total Multi-cadeia</v>
      </c>
      <c r="C438" s="18"/>
      <c r="D438" s="18"/>
      <c r="E438" s="18"/>
      <c r="F438" s="90">
        <f>(O438/$I$645)/(N438/$G$645)</f>
        <v>0.67756593215284677</v>
      </c>
      <c r="G438" s="86">
        <f>SUM(G329:G437)</f>
        <v>345418</v>
      </c>
      <c r="H438" s="89">
        <f>G438/$G$645*1000</f>
        <v>122.73765323196456</v>
      </c>
      <c r="I438" s="86">
        <f>SUM(I329:I437)</f>
        <v>28610</v>
      </c>
      <c r="J438" s="89">
        <f>I438/$I$645*1000</f>
        <v>93.223763098899965</v>
      </c>
      <c r="K438" s="88"/>
      <c r="L438" s="88"/>
      <c r="M438" s="87"/>
      <c r="N438" s="86">
        <f>SUM(N329:N437)</f>
        <v>259768.93333333332</v>
      </c>
      <c r="O438" s="86">
        <f>SUM(O329:O437)</f>
        <v>19193.883333333331</v>
      </c>
      <c r="P438" s="19"/>
      <c r="Q438" s="21"/>
      <c r="R438" s="20"/>
      <c r="S438" s="20"/>
      <c r="T438" s="19"/>
      <c r="U438" s="18"/>
      <c r="V438" s="17"/>
    </row>
    <row r="439" spans="1:22">
      <c r="A439" s="18"/>
      <c r="B439" s="82"/>
      <c r="C439" s="18"/>
      <c r="D439" s="18"/>
      <c r="E439" s="18"/>
      <c r="F439" s="25"/>
      <c r="G439" s="24"/>
      <c r="H439" s="23"/>
      <c r="I439" s="24"/>
      <c r="J439" s="23"/>
      <c r="K439" s="19"/>
      <c r="L439" s="19"/>
      <c r="M439" s="21"/>
      <c r="N439" s="20"/>
      <c r="O439" s="20"/>
      <c r="P439" s="19"/>
      <c r="Q439" s="21"/>
      <c r="R439" s="20"/>
      <c r="S439" s="20"/>
      <c r="T439" s="19"/>
      <c r="U439" s="18"/>
      <c r="V439" s="17"/>
    </row>
    <row r="440" spans="1:22">
      <c r="A440" s="18"/>
      <c r="B440" s="91" t="str">
        <f>CONCATENATE("Cadeia ",L441)</f>
        <v>Cadeia S O S</v>
      </c>
      <c r="C440" s="18"/>
      <c r="D440" s="18"/>
      <c r="E440" s="18"/>
      <c r="F440" s="25"/>
      <c r="G440" s="24"/>
      <c r="H440" s="23"/>
      <c r="I440" s="24"/>
      <c r="J440" s="23"/>
      <c r="K440" s="19"/>
      <c r="L440" s="19"/>
      <c r="M440" s="21"/>
      <c r="N440" s="20"/>
      <c r="O440" s="20"/>
      <c r="P440" s="19"/>
      <c r="Q440" s="21"/>
      <c r="R440" s="20"/>
      <c r="S440" s="20"/>
      <c r="T440" s="19"/>
      <c r="U440" s="18"/>
      <c r="V440" s="17"/>
    </row>
    <row r="441" spans="1:22">
      <c r="A441" s="18">
        <v>490</v>
      </c>
      <c r="B441" s="82" t="s">
        <v>94</v>
      </c>
      <c r="C441" s="18" t="s">
        <v>93</v>
      </c>
      <c r="D441" s="18"/>
      <c r="E441" s="18"/>
      <c r="F441" s="25">
        <v>0.45996871849085069</v>
      </c>
      <c r="G441" s="24">
        <v>4705</v>
      </c>
      <c r="H441" s="23">
        <v>1.6718313998008016</v>
      </c>
      <c r="I441" s="24">
        <f>VLOOKUP($B441,'Tabela Principal AmoCac'!$B$2:$I$521,8,0)</f>
        <v>236</v>
      </c>
      <c r="J441" s="23">
        <v>0.76899014649913977</v>
      </c>
      <c r="K441" s="19" t="s">
        <v>18</v>
      </c>
      <c r="L441" s="19" t="s">
        <v>73</v>
      </c>
      <c r="M441" s="21">
        <v>1</v>
      </c>
      <c r="N441" s="20">
        <f>$G441*M441</f>
        <v>4705</v>
      </c>
      <c r="O441" s="20">
        <f>$I441*M441</f>
        <v>236</v>
      </c>
      <c r="P441" s="19" t="s">
        <v>47</v>
      </c>
      <c r="Q441" s="21">
        <v>1</v>
      </c>
      <c r="R441" s="20">
        <f>$G441*Q441</f>
        <v>4705</v>
      </c>
      <c r="S441" s="20">
        <f>$I441*Q441</f>
        <v>236</v>
      </c>
      <c r="T441" s="19">
        <v>0</v>
      </c>
      <c r="U441" s="18">
        <f>IF(J441&gt;1,0,1)</f>
        <v>1</v>
      </c>
      <c r="V441" s="17">
        <f>I441/G441</f>
        <v>5.0159404888416581E-2</v>
      </c>
    </row>
    <row r="442" spans="1:22">
      <c r="A442" s="18">
        <v>493</v>
      </c>
      <c r="B442" s="82" t="s">
        <v>85</v>
      </c>
      <c r="C442" s="18" t="s">
        <v>84</v>
      </c>
      <c r="D442" s="18"/>
      <c r="E442" s="18"/>
      <c r="F442" s="25">
        <v>1.6192317636963378</v>
      </c>
      <c r="G442" s="24">
        <v>2220</v>
      </c>
      <c r="H442" s="23">
        <v>0.78883436930027195</v>
      </c>
      <c r="I442" s="24">
        <f>VLOOKUP($B442,'Tabela Principal AmoCac'!$B$2:$I$521,8,0)</f>
        <v>392</v>
      </c>
      <c r="J442" s="23">
        <v>1.2773056670663676</v>
      </c>
      <c r="K442" s="19" t="s">
        <v>18</v>
      </c>
      <c r="L442" s="19" t="s">
        <v>73</v>
      </c>
      <c r="M442" s="21">
        <v>1</v>
      </c>
      <c r="N442" s="20">
        <f>$G442*M442</f>
        <v>2220</v>
      </c>
      <c r="O442" s="20">
        <f>$I442*M442</f>
        <v>392</v>
      </c>
      <c r="P442" s="19" t="s">
        <v>47</v>
      </c>
      <c r="Q442" s="21">
        <v>1</v>
      </c>
      <c r="R442" s="20">
        <f>$G442*Q442</f>
        <v>2220</v>
      </c>
      <c r="S442" s="20">
        <f>$I442*Q442</f>
        <v>392</v>
      </c>
      <c r="T442" s="19">
        <v>0</v>
      </c>
      <c r="U442" s="18">
        <f>IF(J442&gt;1,0,1)</f>
        <v>0</v>
      </c>
      <c r="V442" s="17">
        <f>I442/G442</f>
        <v>0.17657657657657658</v>
      </c>
    </row>
    <row r="443" spans="1:22">
      <c r="A443" s="18">
        <v>494</v>
      </c>
      <c r="B443" s="82" t="s">
        <v>83</v>
      </c>
      <c r="C443" s="18" t="s">
        <v>82</v>
      </c>
      <c r="D443" s="18"/>
      <c r="E443" s="18"/>
      <c r="F443" s="25">
        <v>0.16273538722117009</v>
      </c>
      <c r="G443" s="24">
        <v>3381</v>
      </c>
      <c r="H443" s="23">
        <v>1.2013734245964953</v>
      </c>
      <c r="I443" s="24">
        <f>VLOOKUP($B443,'Tabela Principal AmoCac'!$B$2:$I$521,8,0)</f>
        <v>60</v>
      </c>
      <c r="J443" s="23">
        <v>0.19550596944893384</v>
      </c>
      <c r="K443" s="19" t="s">
        <v>18</v>
      </c>
      <c r="L443" s="19" t="s">
        <v>73</v>
      </c>
      <c r="M443" s="21">
        <v>1</v>
      </c>
      <c r="N443" s="20">
        <f>$G443*M443</f>
        <v>3381</v>
      </c>
      <c r="O443" s="20">
        <f>$I443*M443</f>
        <v>60</v>
      </c>
      <c r="P443" s="19" t="s">
        <v>47</v>
      </c>
      <c r="Q443" s="21">
        <v>1</v>
      </c>
      <c r="R443" s="20">
        <f>$G443*Q443</f>
        <v>3381</v>
      </c>
      <c r="S443" s="20">
        <f>$I443*Q443</f>
        <v>60</v>
      </c>
      <c r="T443" s="19">
        <v>0</v>
      </c>
      <c r="U443" s="18">
        <f>IF(J443&gt;1,0,1)</f>
        <v>1</v>
      </c>
      <c r="V443" s="17">
        <f>I443/G443</f>
        <v>1.774622892635315E-2</v>
      </c>
    </row>
    <row r="444" spans="1:22">
      <c r="A444" s="18">
        <v>495</v>
      </c>
      <c r="B444" s="82" t="s">
        <v>81</v>
      </c>
      <c r="C444" s="18" t="s">
        <v>80</v>
      </c>
      <c r="D444" s="18"/>
      <c r="E444" s="18"/>
      <c r="F444" s="25">
        <v>2.2966673823408157</v>
      </c>
      <c r="G444" s="24">
        <v>17197</v>
      </c>
      <c r="H444" s="23">
        <v>6.1106237157012506</v>
      </c>
      <c r="I444" s="24">
        <f>VLOOKUP($B444,'Tabela Principal AmoCac'!$B$2:$I$521,8,0)</f>
        <v>4307</v>
      </c>
      <c r="J444" s="23">
        <v>14.034070173609301</v>
      </c>
      <c r="K444" s="19" t="s">
        <v>18</v>
      </c>
      <c r="L444" s="19" t="s">
        <v>73</v>
      </c>
      <c r="M444" s="21">
        <v>1</v>
      </c>
      <c r="N444" s="20">
        <f>$G444*M444</f>
        <v>17197</v>
      </c>
      <c r="O444" s="20">
        <f>$I444*M444</f>
        <v>4307</v>
      </c>
      <c r="P444" s="19" t="s">
        <v>47</v>
      </c>
      <c r="Q444" s="21">
        <v>1</v>
      </c>
      <c r="R444" s="20">
        <f>$G444*Q444</f>
        <v>17197</v>
      </c>
      <c r="S444" s="20">
        <f>$I444*Q444</f>
        <v>4307</v>
      </c>
      <c r="T444" s="19">
        <v>0</v>
      </c>
      <c r="U444" s="18">
        <f>IF(J444&gt;1,0,1)</f>
        <v>0</v>
      </c>
      <c r="V444" s="17">
        <f>I444/G444</f>
        <v>0.25045065999883703</v>
      </c>
    </row>
    <row r="445" spans="1:22">
      <c r="A445" s="18">
        <v>496</v>
      </c>
      <c r="B445" s="82" t="s">
        <v>79</v>
      </c>
      <c r="C445" s="18" t="s">
        <v>78</v>
      </c>
      <c r="D445" s="18"/>
      <c r="E445" s="18"/>
      <c r="F445" s="25">
        <v>0.80846940371477305</v>
      </c>
      <c r="G445" s="24">
        <v>12250</v>
      </c>
      <c r="H445" s="23">
        <v>4.3528022630307799</v>
      </c>
      <c r="I445" s="24">
        <f>VLOOKUP($B445,'Tabela Principal AmoCac'!$B$2:$I$521,8,0)</f>
        <v>1080</v>
      </c>
      <c r="J445" s="23">
        <v>3.5191074500808091</v>
      </c>
      <c r="K445" s="19" t="s">
        <v>18</v>
      </c>
      <c r="L445" s="19" t="s">
        <v>73</v>
      </c>
      <c r="M445" s="21">
        <v>1</v>
      </c>
      <c r="N445" s="20">
        <f>$G445*M445</f>
        <v>12250</v>
      </c>
      <c r="O445" s="20">
        <f>$I445*M445</f>
        <v>1080</v>
      </c>
      <c r="P445" s="19" t="s">
        <v>22</v>
      </c>
      <c r="Q445" s="21">
        <v>1</v>
      </c>
      <c r="R445" s="20">
        <f>$G445*Q445</f>
        <v>12250</v>
      </c>
      <c r="S445" s="20">
        <f>$I445*Q445</f>
        <v>1080</v>
      </c>
      <c r="T445" s="19">
        <v>0</v>
      </c>
      <c r="U445" s="18">
        <f>IF(J445&gt;1,0,1)</f>
        <v>0</v>
      </c>
      <c r="V445" s="17">
        <f>I445/G445</f>
        <v>8.8163265306122451E-2</v>
      </c>
    </row>
    <row r="446" spans="1:22">
      <c r="A446" s="18">
        <v>497</v>
      </c>
      <c r="B446" s="82" t="s">
        <v>77</v>
      </c>
      <c r="C446" s="18" t="s">
        <v>76</v>
      </c>
      <c r="D446" s="18"/>
      <c r="E446" s="18"/>
      <c r="F446" s="25">
        <v>1.5948067947674669</v>
      </c>
      <c r="G446" s="24">
        <v>69</v>
      </c>
      <c r="H446" s="23">
        <v>2.4517824991765209E-2</v>
      </c>
      <c r="I446" s="24">
        <f>VLOOKUP($B446,'Tabela Principal AmoCac'!$B$2:$I$521,8,0)</f>
        <v>12</v>
      </c>
      <c r="J446" s="23">
        <v>3.9101193889786771E-2</v>
      </c>
      <c r="K446" s="19" t="s">
        <v>18</v>
      </c>
      <c r="L446" s="19" t="s">
        <v>73</v>
      </c>
      <c r="M446" s="21">
        <v>1</v>
      </c>
      <c r="N446" s="20">
        <f>$G446*M446</f>
        <v>69</v>
      </c>
      <c r="O446" s="20">
        <f>$I446*M446</f>
        <v>12</v>
      </c>
      <c r="P446" s="19" t="s">
        <v>47</v>
      </c>
      <c r="Q446" s="21">
        <v>1</v>
      </c>
      <c r="R446" s="20">
        <f>$G446*Q446</f>
        <v>69</v>
      </c>
      <c r="S446" s="20">
        <f>$I446*Q446</f>
        <v>12</v>
      </c>
      <c r="T446" s="19">
        <v>0</v>
      </c>
      <c r="U446" s="18">
        <f>IF(J446&gt;1,0,1)</f>
        <v>1</v>
      </c>
      <c r="V446" s="17">
        <f>I446/G446</f>
        <v>0.17391304347826086</v>
      </c>
    </row>
    <row r="447" spans="1:22">
      <c r="A447" s="18">
        <v>498</v>
      </c>
      <c r="B447" s="82" t="s">
        <v>75</v>
      </c>
      <c r="C447" s="18" t="s">
        <v>74</v>
      </c>
      <c r="D447" s="18"/>
      <c r="E447" s="18"/>
      <c r="F447" s="25">
        <v>0.75963212858858975</v>
      </c>
      <c r="G447" s="24">
        <v>35636</v>
      </c>
      <c r="H447" s="23">
        <v>12.662568281254275</v>
      </c>
      <c r="I447" s="24">
        <f>VLOOKUP($B447,'Tabela Principal AmoCac'!$B$2:$I$521,8,0)</f>
        <v>2952</v>
      </c>
      <c r="J447" s="23">
        <v>9.6188936968875467</v>
      </c>
      <c r="K447" s="19" t="s">
        <v>18</v>
      </c>
      <c r="L447" s="19" t="s">
        <v>73</v>
      </c>
      <c r="M447" s="21">
        <v>1</v>
      </c>
      <c r="N447" s="20">
        <f>$G447*M447</f>
        <v>35636</v>
      </c>
      <c r="O447" s="20">
        <f>$I447*M447</f>
        <v>2952</v>
      </c>
      <c r="P447" s="19" t="s">
        <v>47</v>
      </c>
      <c r="Q447" s="21">
        <v>1</v>
      </c>
      <c r="R447" s="20">
        <f>$G447*Q447</f>
        <v>35636</v>
      </c>
      <c r="S447" s="20">
        <f>$I447*Q447</f>
        <v>2952</v>
      </c>
      <c r="T447" s="19">
        <v>0</v>
      </c>
      <c r="U447" s="18">
        <f>IF(J447&gt;1,0,1)</f>
        <v>0</v>
      </c>
      <c r="V447" s="17">
        <f>I447/G447</f>
        <v>8.2837579975305872E-2</v>
      </c>
    </row>
    <row r="448" spans="1:22">
      <c r="A448" s="18"/>
      <c r="B448" s="85" t="str">
        <f>CONCATENATE("Total ",L447)</f>
        <v>Total S O S</v>
      </c>
      <c r="C448" s="18"/>
      <c r="D448" s="18"/>
      <c r="E448" s="18"/>
      <c r="F448" s="90">
        <f>(O448/$I$645)/(N448/$G$645)</f>
        <v>1.0984771270500546</v>
      </c>
      <c r="G448" s="86">
        <f>SUM(G441:G447)</f>
        <v>75458</v>
      </c>
      <c r="H448" s="89">
        <f>G448/$G$645*1000</f>
        <v>26.812551278675638</v>
      </c>
      <c r="I448" s="86">
        <f>SUM(I441:I447)</f>
        <v>9039</v>
      </c>
      <c r="J448" s="89">
        <f>I448/$I$645*1000</f>
        <v>29.452974297481884</v>
      </c>
      <c r="K448" s="88"/>
      <c r="L448" s="88"/>
      <c r="M448" s="87"/>
      <c r="N448" s="86">
        <f>SUM(N441:N447)</f>
        <v>75458</v>
      </c>
      <c r="O448" s="86">
        <f>SUM(O441:O447)</f>
        <v>9039</v>
      </c>
      <c r="P448" s="19"/>
      <c r="Q448" s="21"/>
      <c r="R448" s="20"/>
      <c r="S448" s="20"/>
      <c r="T448" s="19"/>
      <c r="U448" s="18"/>
      <c r="V448" s="17"/>
    </row>
    <row r="449" spans="1:22">
      <c r="A449" s="18"/>
      <c r="B449" s="82"/>
      <c r="C449" s="18"/>
      <c r="D449" s="18"/>
      <c r="E449" s="18"/>
      <c r="F449" s="25"/>
      <c r="G449" s="24"/>
      <c r="H449" s="23"/>
      <c r="I449" s="24"/>
      <c r="J449" s="23"/>
      <c r="K449" s="19"/>
      <c r="L449" s="19"/>
      <c r="M449" s="21"/>
      <c r="N449" s="20"/>
      <c r="O449" s="20"/>
      <c r="P449" s="19"/>
      <c r="Q449" s="21"/>
      <c r="R449" s="20"/>
      <c r="S449" s="20"/>
      <c r="T449" s="19"/>
      <c r="U449" s="18"/>
      <c r="V449" s="17"/>
    </row>
    <row r="450" spans="1:22">
      <c r="A450" s="18"/>
      <c r="B450" s="91" t="str">
        <f>CONCATENATE("Cadeia ",L451)</f>
        <v>Cadeia Comunicação</v>
      </c>
      <c r="C450" s="18"/>
      <c r="D450" s="18"/>
      <c r="E450" s="18"/>
      <c r="F450" s="25"/>
      <c r="G450" s="24"/>
      <c r="H450" s="23"/>
      <c r="I450" s="24"/>
      <c r="J450" s="23"/>
      <c r="K450" s="19"/>
      <c r="L450" s="19"/>
      <c r="M450" s="21"/>
      <c r="N450" s="20"/>
      <c r="O450" s="20"/>
      <c r="P450" s="19"/>
      <c r="Q450" s="21"/>
      <c r="R450" s="20"/>
      <c r="S450" s="20"/>
      <c r="T450" s="19"/>
      <c r="U450" s="18"/>
      <c r="V450" s="17"/>
    </row>
    <row r="451" spans="1:22">
      <c r="A451" s="18">
        <v>401</v>
      </c>
      <c r="B451" s="82" t="s">
        <v>273</v>
      </c>
      <c r="C451" s="18" t="s">
        <v>272</v>
      </c>
      <c r="D451" s="18"/>
      <c r="E451" s="18"/>
      <c r="F451" s="25">
        <v>0.25850540404799072</v>
      </c>
      <c r="G451" s="24">
        <v>16850</v>
      </c>
      <c r="H451" s="23">
        <v>5.9873239291484603</v>
      </c>
      <c r="I451" s="24">
        <f>VLOOKUP($B451,'Tabela Principal AmoCac'!$B$2:$I$521,8,0)</f>
        <v>475</v>
      </c>
      <c r="J451" s="23">
        <v>1.5477555914707262</v>
      </c>
      <c r="K451" s="19" t="s">
        <v>18</v>
      </c>
      <c r="L451" s="19" t="s">
        <v>48</v>
      </c>
      <c r="M451" s="21">
        <v>1</v>
      </c>
      <c r="N451" s="20">
        <f>$G451*M451</f>
        <v>16850</v>
      </c>
      <c r="O451" s="20">
        <f>$I451*M451</f>
        <v>475</v>
      </c>
      <c r="P451" s="19" t="s">
        <v>47</v>
      </c>
      <c r="Q451" s="21">
        <v>1</v>
      </c>
      <c r="R451" s="20">
        <f>$G451*Q451</f>
        <v>16850</v>
      </c>
      <c r="S451" s="20">
        <f>$I451*Q451</f>
        <v>475</v>
      </c>
      <c r="T451" s="19">
        <v>0</v>
      </c>
      <c r="U451" s="18">
        <f>IF(J451&gt;1,0,1)</f>
        <v>0</v>
      </c>
      <c r="V451" s="17">
        <f>I451/G451</f>
        <v>2.8189910979228485E-2</v>
      </c>
    </row>
    <row r="452" spans="1:22">
      <c r="A452" s="18">
        <v>502</v>
      </c>
      <c r="B452" s="82" t="s">
        <v>63</v>
      </c>
      <c r="C452" s="18" t="s">
        <v>62</v>
      </c>
      <c r="D452" s="18"/>
      <c r="E452" s="18"/>
      <c r="F452" s="25">
        <v>1.4270798753378564</v>
      </c>
      <c r="G452" s="24">
        <v>2988</v>
      </c>
      <c r="H452" s="23">
        <v>1.0617284213825282</v>
      </c>
      <c r="I452" s="24">
        <f>VLOOKUP($B452,'Tabela Principal AmoCac'!$B$2:$I$521,8,0)</f>
        <v>465</v>
      </c>
      <c r="J452" s="23">
        <v>1.5151712632292373</v>
      </c>
      <c r="K452" s="19" t="s">
        <v>18</v>
      </c>
      <c r="L452" s="19" t="s">
        <v>48</v>
      </c>
      <c r="M452" s="21">
        <v>1</v>
      </c>
      <c r="N452" s="20">
        <f>$G452*M452</f>
        <v>2988</v>
      </c>
      <c r="O452" s="20">
        <f>$I452*M452</f>
        <v>465</v>
      </c>
      <c r="P452" s="19" t="s">
        <v>47</v>
      </c>
      <c r="Q452" s="21">
        <v>1</v>
      </c>
      <c r="R452" s="20">
        <f>$G452*Q452</f>
        <v>2988</v>
      </c>
      <c r="S452" s="20">
        <f>$I452*Q452</f>
        <v>465</v>
      </c>
      <c r="T452" s="19">
        <v>0</v>
      </c>
      <c r="U452" s="18">
        <f>IF(J452&gt;1,0,1)</f>
        <v>0</v>
      </c>
      <c r="V452" s="17">
        <f>I452/G452</f>
        <v>0.15562248995983935</v>
      </c>
    </row>
    <row r="453" spans="1:22">
      <c r="A453" s="18">
        <v>503</v>
      </c>
      <c r="B453" s="82" t="s">
        <v>61</v>
      </c>
      <c r="C453" s="18" t="s">
        <v>60</v>
      </c>
      <c r="D453" s="18"/>
      <c r="E453" s="18"/>
      <c r="F453" s="25">
        <v>1.6854999560816548</v>
      </c>
      <c r="G453" s="24">
        <v>2519</v>
      </c>
      <c r="H453" s="23">
        <v>0.89507827759792113</v>
      </c>
      <c r="I453" s="24">
        <f>VLOOKUP($B453,'Tabela Principal AmoCac'!$B$2:$I$521,8,0)</f>
        <v>463</v>
      </c>
      <c r="J453" s="23">
        <v>1.5086543975809394</v>
      </c>
      <c r="K453" s="19" t="s">
        <v>18</v>
      </c>
      <c r="L453" s="19" t="s">
        <v>48</v>
      </c>
      <c r="M453" s="21">
        <v>1</v>
      </c>
      <c r="N453" s="20">
        <f>$G453*M453</f>
        <v>2519</v>
      </c>
      <c r="O453" s="20">
        <f>$I453*M453</f>
        <v>463</v>
      </c>
      <c r="P453" s="19" t="s">
        <v>47</v>
      </c>
      <c r="Q453" s="21">
        <v>1</v>
      </c>
      <c r="R453" s="20">
        <f>$G453*Q453</f>
        <v>2519</v>
      </c>
      <c r="S453" s="20">
        <f>$I453*Q453</f>
        <v>463</v>
      </c>
      <c r="T453" s="19">
        <v>0</v>
      </c>
      <c r="U453" s="18">
        <f>IF(J453&gt;1,0,1)</f>
        <v>0</v>
      </c>
      <c r="V453" s="17">
        <f>I453/G453</f>
        <v>0.18380309646685192</v>
      </c>
    </row>
    <row r="454" spans="1:22">
      <c r="A454" s="18">
        <v>507</v>
      </c>
      <c r="B454" s="82" t="s">
        <v>50</v>
      </c>
      <c r="C454" s="18" t="s">
        <v>49</v>
      </c>
      <c r="D454" s="18"/>
      <c r="E454" s="18"/>
      <c r="F454" s="25">
        <v>0.74352478945240019</v>
      </c>
      <c r="G454" s="24">
        <v>37</v>
      </c>
      <c r="H454" s="23">
        <v>1.3147239488337865E-2</v>
      </c>
      <c r="I454" s="24">
        <f>VLOOKUP($B454,'Tabela Principal AmoCac'!$B$2:$I$521,8,0)</f>
        <v>3</v>
      </c>
      <c r="J454" s="23">
        <v>9.7752984724466929E-3</v>
      </c>
      <c r="K454" s="19" t="s">
        <v>18</v>
      </c>
      <c r="L454" s="19" t="s">
        <v>48</v>
      </c>
      <c r="M454" s="21">
        <v>1</v>
      </c>
      <c r="N454" s="20">
        <f>$G454*M454</f>
        <v>37</v>
      </c>
      <c r="O454" s="20">
        <f>$I454*M454</f>
        <v>3</v>
      </c>
      <c r="P454" s="19" t="s">
        <v>47</v>
      </c>
      <c r="Q454" s="21">
        <v>1</v>
      </c>
      <c r="R454" s="20">
        <f>$G454*Q454</f>
        <v>37</v>
      </c>
      <c r="S454" s="20">
        <f>$I454*Q454</f>
        <v>3</v>
      </c>
      <c r="T454" s="19">
        <v>0</v>
      </c>
      <c r="U454" s="18">
        <f>IF(J454&gt;1,0,1)</f>
        <v>1</v>
      </c>
      <c r="V454" s="17">
        <f>I454/G454</f>
        <v>8.1081081081081086E-2</v>
      </c>
    </row>
    <row r="455" spans="1:22">
      <c r="A455" s="18"/>
      <c r="B455" s="85" t="str">
        <f>CONCATENATE("Total ",L454)</f>
        <v>Total Comunicação</v>
      </c>
      <c r="C455" s="18"/>
      <c r="D455" s="18"/>
      <c r="E455" s="18"/>
      <c r="F455" s="90">
        <f>(O455/$I$645)/(N455/$G$645)</f>
        <v>0.57574419631586971</v>
      </c>
      <c r="G455" s="86">
        <f>SUM(G451:G454)</f>
        <v>22394</v>
      </c>
      <c r="H455" s="89">
        <f>G455/$G$645*1000</f>
        <v>7.9572778676172478</v>
      </c>
      <c r="I455" s="86">
        <f>SUM(I451:I454)</f>
        <v>1406</v>
      </c>
      <c r="J455" s="89">
        <f>I455/$I$645*1000</f>
        <v>4.58135655075335</v>
      </c>
      <c r="K455" s="88"/>
      <c r="L455" s="88"/>
      <c r="M455" s="87"/>
      <c r="N455" s="86">
        <f>SUM(N451:N454)</f>
        <v>22394</v>
      </c>
      <c r="O455" s="86">
        <f>SUM(O451:O454)</f>
        <v>1406</v>
      </c>
      <c r="P455" s="19"/>
      <c r="Q455" s="21"/>
      <c r="R455" s="20"/>
      <c r="S455" s="20"/>
      <c r="T455" s="19"/>
      <c r="U455" s="18"/>
      <c r="V455" s="17"/>
    </row>
    <row r="456" spans="1:22">
      <c r="A456" s="18"/>
      <c r="B456" s="82"/>
      <c r="C456" s="18"/>
      <c r="D456" s="18"/>
      <c r="E456" s="18"/>
      <c r="F456" s="25"/>
      <c r="G456" s="24"/>
      <c r="H456" s="23"/>
      <c r="I456" s="24"/>
      <c r="J456" s="23"/>
      <c r="K456" s="19"/>
      <c r="L456" s="19"/>
      <c r="M456" s="21"/>
      <c r="N456" s="20"/>
      <c r="O456" s="20"/>
      <c r="P456" s="19"/>
      <c r="Q456" s="21"/>
      <c r="R456" s="20"/>
      <c r="S456" s="20"/>
      <c r="T456" s="19"/>
      <c r="U456" s="18"/>
      <c r="V456" s="17"/>
    </row>
    <row r="457" spans="1:22">
      <c r="A457" s="18"/>
      <c r="B457" s="91" t="str">
        <f>CONCATENATE("Cadeia ",L458)</f>
        <v>Cadeia SIUP Local</v>
      </c>
      <c r="C457" s="18"/>
      <c r="D457" s="18"/>
      <c r="E457" s="18"/>
      <c r="F457" s="25"/>
      <c r="G457" s="24"/>
      <c r="H457" s="23"/>
      <c r="I457" s="24"/>
      <c r="J457" s="23"/>
      <c r="K457" s="19"/>
      <c r="L457" s="19"/>
      <c r="M457" s="21"/>
      <c r="N457" s="20"/>
      <c r="O457" s="20"/>
      <c r="P457" s="19"/>
      <c r="Q457" s="21"/>
      <c r="R457" s="20"/>
      <c r="S457" s="20"/>
      <c r="T457" s="19"/>
      <c r="U457" s="18"/>
      <c r="V457" s="17"/>
    </row>
    <row r="458" spans="1:22">
      <c r="A458" s="18">
        <v>281</v>
      </c>
      <c r="B458" s="82" t="s">
        <v>551</v>
      </c>
      <c r="C458" s="18" t="s">
        <v>550</v>
      </c>
      <c r="D458" s="18"/>
      <c r="E458" s="18"/>
      <c r="F458" s="25">
        <v>2.5911667335159465E-3</v>
      </c>
      <c r="G458" s="24">
        <v>7078</v>
      </c>
      <c r="H458" s="23">
        <v>2.5150313810393357</v>
      </c>
      <c r="I458" s="24">
        <f>VLOOKUP($B458,'Tabela Principal AmoCac'!$B$2:$I$521,8,0)</f>
        <v>2</v>
      </c>
      <c r="J458" s="23">
        <v>6.5168656482977949E-3</v>
      </c>
      <c r="K458" s="19" t="s">
        <v>87</v>
      </c>
      <c r="L458" s="19" t="s">
        <v>86</v>
      </c>
      <c r="M458" s="21">
        <v>1</v>
      </c>
      <c r="N458" s="20">
        <f>$G458*M458</f>
        <v>7078</v>
      </c>
      <c r="O458" s="20">
        <f>$I458*M458</f>
        <v>2</v>
      </c>
      <c r="P458" s="19" t="s">
        <v>47</v>
      </c>
      <c r="Q458" s="21">
        <v>1</v>
      </c>
      <c r="R458" s="20">
        <f>$G458*Q458</f>
        <v>7078</v>
      </c>
      <c r="S458" s="20">
        <f>$I458*Q458</f>
        <v>2</v>
      </c>
      <c r="T458" s="19">
        <v>0</v>
      </c>
      <c r="U458" s="18">
        <f>IF(J458&gt;1,0,1)</f>
        <v>1</v>
      </c>
      <c r="V458" s="17">
        <f>I458/G458</f>
        <v>2.8256569652444194E-4</v>
      </c>
    </row>
    <row r="459" spans="1:22">
      <c r="A459" s="18">
        <v>492</v>
      </c>
      <c r="B459" s="82" t="s">
        <v>89</v>
      </c>
      <c r="C459" s="18" t="s">
        <v>88</v>
      </c>
      <c r="D459" s="18"/>
      <c r="E459" s="18"/>
      <c r="F459" s="25">
        <v>1.1057223723536684</v>
      </c>
      <c r="G459" s="24">
        <v>8227</v>
      </c>
      <c r="H459" s="23">
        <v>2.9233064667717734</v>
      </c>
      <c r="I459" s="24">
        <f>VLOOKUP($B459,'Tabela Principal AmoCac'!$B$2:$I$521,8,0)</f>
        <v>992</v>
      </c>
      <c r="J459" s="23">
        <v>3.232365361555706</v>
      </c>
      <c r="K459" s="19" t="s">
        <v>87</v>
      </c>
      <c r="L459" s="19" t="s">
        <v>86</v>
      </c>
      <c r="M459" s="21">
        <v>1</v>
      </c>
      <c r="N459" s="20">
        <f>$G459*M459</f>
        <v>8227</v>
      </c>
      <c r="O459" s="20">
        <f>$I459*M459</f>
        <v>992</v>
      </c>
      <c r="P459" s="19" t="s">
        <v>47</v>
      </c>
      <c r="Q459" s="21">
        <v>1</v>
      </c>
      <c r="R459" s="20">
        <f>$G459*Q459</f>
        <v>8227</v>
      </c>
      <c r="S459" s="20">
        <f>$I459*Q459</f>
        <v>992</v>
      </c>
      <c r="T459" s="19">
        <v>0</v>
      </c>
      <c r="U459" s="18">
        <f>IF(J459&gt;1,0,1)</f>
        <v>0</v>
      </c>
      <c r="V459" s="17">
        <f>I459/G459</f>
        <v>0.12057858271544913</v>
      </c>
    </row>
    <row r="460" spans="1:22">
      <c r="A460" s="18"/>
      <c r="B460" s="85" t="str">
        <f>CONCATENATE("Total ",L459)</f>
        <v>Total SIUP Local</v>
      </c>
      <c r="C460" s="18"/>
      <c r="D460" s="18"/>
      <c r="E460" s="18"/>
      <c r="F460" s="90">
        <f>(O460/$I$645)/(N460/$G$645)</f>
        <v>0.5955647327993111</v>
      </c>
      <c r="G460" s="86">
        <f>SUM(G458:G459)</f>
        <v>15305</v>
      </c>
      <c r="H460" s="89">
        <f>G460/$G$645*1000</f>
        <v>5.4383378478111091</v>
      </c>
      <c r="I460" s="86">
        <f>SUM(I458:I459)</f>
        <v>994</v>
      </c>
      <c r="J460" s="89">
        <f>I460/$I$645*1000</f>
        <v>3.2388822272040043</v>
      </c>
      <c r="K460" s="88"/>
      <c r="L460" s="88"/>
      <c r="M460" s="87"/>
      <c r="N460" s="86">
        <f>SUM(N458:N459)</f>
        <v>15305</v>
      </c>
      <c r="O460" s="86">
        <f>SUM(O458:O459)</f>
        <v>994</v>
      </c>
      <c r="P460" s="19"/>
      <c r="Q460" s="21"/>
      <c r="R460" s="20"/>
      <c r="S460" s="20"/>
      <c r="T460" s="19"/>
      <c r="U460" s="18"/>
      <c r="V460" s="17"/>
    </row>
    <row r="461" spans="1:22">
      <c r="A461" s="18"/>
      <c r="B461" s="82"/>
      <c r="C461" s="18"/>
      <c r="D461" s="18"/>
      <c r="E461" s="18"/>
      <c r="F461" s="25"/>
      <c r="G461" s="24"/>
      <c r="H461" s="23"/>
      <c r="I461" s="24"/>
      <c r="J461" s="23"/>
      <c r="K461" s="19"/>
      <c r="L461" s="19"/>
      <c r="M461" s="21"/>
      <c r="N461" s="20"/>
      <c r="O461" s="20"/>
      <c r="P461" s="19"/>
      <c r="Q461" s="21"/>
      <c r="R461" s="20"/>
      <c r="S461" s="20"/>
      <c r="T461" s="19"/>
      <c r="U461" s="18"/>
      <c r="V461" s="17"/>
    </row>
    <row r="462" spans="1:22">
      <c r="A462" s="18"/>
      <c r="B462" s="91" t="str">
        <f>CONCATENATE("Cadeia ",L463)</f>
        <v>Cadeia S P F</v>
      </c>
      <c r="C462" s="18"/>
      <c r="D462" s="18"/>
      <c r="E462" s="18"/>
      <c r="F462" s="25"/>
      <c r="G462" s="24"/>
      <c r="H462" s="23"/>
      <c r="I462" s="24"/>
      <c r="J462" s="23"/>
      <c r="K462" s="19"/>
      <c r="L462" s="19"/>
      <c r="M462" s="21"/>
      <c r="N462" s="20"/>
      <c r="O462" s="20"/>
      <c r="P462" s="19"/>
      <c r="Q462" s="21"/>
      <c r="R462" s="20"/>
      <c r="S462" s="20"/>
      <c r="T462" s="19"/>
      <c r="U462" s="18"/>
      <c r="V462" s="17"/>
    </row>
    <row r="463" spans="1:22">
      <c r="A463" s="18">
        <v>22</v>
      </c>
      <c r="B463" s="82" t="s">
        <v>1023</v>
      </c>
      <c r="C463" s="18" t="s">
        <v>1022</v>
      </c>
      <c r="D463" s="18"/>
      <c r="E463" s="18"/>
      <c r="F463" s="25">
        <v>1.1299697432120202</v>
      </c>
      <c r="G463" s="24">
        <v>1055</v>
      </c>
      <c r="H463" s="23">
        <v>0.37487399081612022</v>
      </c>
      <c r="I463" s="24">
        <f>VLOOKUP($B463,'Tabela Principal AmoCac'!$B$2:$I$521,8,0)</f>
        <v>130</v>
      </c>
      <c r="J463" s="23">
        <v>0.42359626713935661</v>
      </c>
      <c r="K463" s="19" t="s">
        <v>347</v>
      </c>
      <c r="L463" s="19" t="s">
        <v>23</v>
      </c>
      <c r="M463" s="21">
        <v>1</v>
      </c>
      <c r="N463" s="20">
        <f>$G463*M463</f>
        <v>1055</v>
      </c>
      <c r="O463" s="20">
        <f>$I463*M463</f>
        <v>130</v>
      </c>
      <c r="P463" s="19" t="s">
        <v>22</v>
      </c>
      <c r="Q463" s="21">
        <v>1</v>
      </c>
      <c r="R463" s="20">
        <f>$G463*Q463</f>
        <v>1055</v>
      </c>
      <c r="S463" s="20">
        <f>$I463*Q463</f>
        <v>130</v>
      </c>
      <c r="T463" s="19">
        <v>0</v>
      </c>
      <c r="U463" s="18">
        <f>IF(J463&gt;1,0,1)</f>
        <v>1</v>
      </c>
      <c r="V463" s="17">
        <f>I463/G463</f>
        <v>0.12322274881516587</v>
      </c>
    </row>
    <row r="464" spans="1:22">
      <c r="A464" s="18">
        <v>34</v>
      </c>
      <c r="B464" s="82" t="s">
        <v>1002</v>
      </c>
      <c r="C464" s="18" t="s">
        <v>1001</v>
      </c>
      <c r="D464" s="18"/>
      <c r="E464" s="18"/>
      <c r="F464" s="25">
        <v>0.64671601070070384</v>
      </c>
      <c r="G464" s="24">
        <v>6239</v>
      </c>
      <c r="H464" s="23">
        <v>2.2169088423713497</v>
      </c>
      <c r="I464" s="24">
        <f>VLOOKUP($B464,'Tabela Principal AmoCac'!$B$2:$I$521,8,0)</f>
        <v>440</v>
      </c>
      <c r="J464" s="23">
        <v>1.4337104426255147</v>
      </c>
      <c r="K464" s="19" t="s">
        <v>347</v>
      </c>
      <c r="L464" s="19" t="s">
        <v>23</v>
      </c>
      <c r="M464" s="21">
        <v>1</v>
      </c>
      <c r="N464" s="20">
        <f>$G464*M464</f>
        <v>6239</v>
      </c>
      <c r="O464" s="20">
        <f>$I464*M464</f>
        <v>440</v>
      </c>
      <c r="P464" s="19" t="s">
        <v>22</v>
      </c>
      <c r="Q464" s="21">
        <v>1</v>
      </c>
      <c r="R464" s="20">
        <f>$G464*Q464</f>
        <v>6239</v>
      </c>
      <c r="S464" s="20">
        <f>$I464*Q464</f>
        <v>440</v>
      </c>
      <c r="T464" s="19">
        <v>0</v>
      </c>
      <c r="U464" s="18">
        <f>IF(J464&gt;1,0,1)</f>
        <v>0</v>
      </c>
      <c r="V464" s="17">
        <f>I464/G464</f>
        <v>7.0524122455521712E-2</v>
      </c>
    </row>
    <row r="465" spans="1:22">
      <c r="A465" s="18">
        <v>44</v>
      </c>
      <c r="B465" s="82" t="s">
        <v>982</v>
      </c>
      <c r="C465" s="18" t="s">
        <v>981</v>
      </c>
      <c r="D465" s="18"/>
      <c r="E465" s="18"/>
      <c r="F465" s="25">
        <v>0.13658793591283869</v>
      </c>
      <c r="G465" s="24">
        <v>3424</v>
      </c>
      <c r="H465" s="23">
        <v>1.2166526488667257</v>
      </c>
      <c r="I465" s="24">
        <f>VLOOKUP($B465,'Tabela Principal AmoCac'!$B$2:$I$521,8,0)</f>
        <v>51</v>
      </c>
      <c r="J465" s="23">
        <v>0.16618007403159377</v>
      </c>
      <c r="K465" s="19" t="s">
        <v>347</v>
      </c>
      <c r="L465" s="19" t="s">
        <v>23</v>
      </c>
      <c r="M465" s="21">
        <v>1</v>
      </c>
      <c r="N465" s="20">
        <f>$G465*M465</f>
        <v>3424</v>
      </c>
      <c r="O465" s="20">
        <f>$I465*M465</f>
        <v>51</v>
      </c>
      <c r="P465" s="19" t="s">
        <v>22</v>
      </c>
      <c r="Q465" s="21">
        <v>1</v>
      </c>
      <c r="R465" s="20">
        <f>$G465*Q465</f>
        <v>3424</v>
      </c>
      <c r="S465" s="20">
        <f>$I465*Q465</f>
        <v>51</v>
      </c>
      <c r="T465" s="19">
        <v>0</v>
      </c>
      <c r="U465" s="18">
        <f>IF(J465&gt;1,0,1)</f>
        <v>1</v>
      </c>
      <c r="V465" s="17">
        <f>I465/G465</f>
        <v>1.4894859813084112E-2</v>
      </c>
    </row>
    <row r="466" spans="1:22">
      <c r="A466" s="18">
        <v>96</v>
      </c>
      <c r="B466" s="82" t="s">
        <v>885</v>
      </c>
      <c r="C466" s="18" t="s">
        <v>884</v>
      </c>
      <c r="D466" s="18"/>
      <c r="E466" s="18"/>
      <c r="F466" s="25">
        <v>0.83364900635572137</v>
      </c>
      <c r="G466" s="24">
        <v>11</v>
      </c>
      <c r="H466" s="23">
        <v>3.9086387668031495E-3</v>
      </c>
      <c r="I466" s="24">
        <f>VLOOKUP($B466,'Tabela Principal AmoCac'!$B$2:$I$521,8,0)</f>
        <v>1</v>
      </c>
      <c r="J466" s="23">
        <v>3.2584328241488975E-3</v>
      </c>
      <c r="K466" s="19" t="s">
        <v>69</v>
      </c>
      <c r="L466" s="19" t="s">
        <v>23</v>
      </c>
      <c r="M466" s="21">
        <v>1</v>
      </c>
      <c r="N466" s="20">
        <f>$G466*M466</f>
        <v>11</v>
      </c>
      <c r="O466" s="20">
        <f>$I466*M466</f>
        <v>1</v>
      </c>
      <c r="P466" s="19" t="s">
        <v>22</v>
      </c>
      <c r="Q466" s="21">
        <v>1</v>
      </c>
      <c r="R466" s="20">
        <f>$G466*Q466</f>
        <v>11</v>
      </c>
      <c r="S466" s="20">
        <f>$I466*Q466</f>
        <v>1</v>
      </c>
      <c r="T466" s="19">
        <v>0</v>
      </c>
      <c r="U466" s="18">
        <f>IF(J466&gt;1,0,1)</f>
        <v>1</v>
      </c>
      <c r="V466" s="17">
        <f>I466/G466</f>
        <v>9.0909090909090912E-2</v>
      </c>
    </row>
    <row r="467" spans="1:22">
      <c r="A467" s="18">
        <v>132</v>
      </c>
      <c r="B467" s="82" t="s">
        <v>827</v>
      </c>
      <c r="C467" s="18" t="s">
        <v>826</v>
      </c>
      <c r="D467" s="18"/>
      <c r="E467" s="18"/>
      <c r="F467" s="25">
        <v>1.3197458855614275</v>
      </c>
      <c r="G467" s="24">
        <v>1751</v>
      </c>
      <c r="H467" s="23">
        <v>0.62218422551566499</v>
      </c>
      <c r="I467" s="24">
        <f>VLOOKUP($B467,'Tabela Principal AmoCac'!$B$2:$I$521,8,0)</f>
        <v>252</v>
      </c>
      <c r="J467" s="23">
        <v>0.82112507168552218</v>
      </c>
      <c r="K467" s="19" t="s">
        <v>812</v>
      </c>
      <c r="L467" s="19" t="s">
        <v>23</v>
      </c>
      <c r="M467" s="21">
        <v>0.4</v>
      </c>
      <c r="N467" s="20">
        <f>$G467*M467</f>
        <v>700.40000000000009</v>
      </c>
      <c r="O467" s="20">
        <f>$I467*M467</f>
        <v>100.80000000000001</v>
      </c>
      <c r="P467" s="19" t="s">
        <v>22</v>
      </c>
      <c r="Q467" s="21">
        <v>0.4</v>
      </c>
      <c r="R467" s="20">
        <f>$G467*Q467</f>
        <v>700.40000000000009</v>
      </c>
      <c r="S467" s="20">
        <f>$I467*Q467</f>
        <v>100.80000000000001</v>
      </c>
      <c r="T467" s="19">
        <v>0</v>
      </c>
      <c r="U467" s="18">
        <f>IF(J467&gt;1,0,1)</f>
        <v>1</v>
      </c>
      <c r="V467" s="17">
        <f>I467/G467</f>
        <v>0.143917761279269</v>
      </c>
    </row>
    <row r="468" spans="1:22">
      <c r="A468" s="18">
        <v>135</v>
      </c>
      <c r="B468" s="82" t="s">
        <v>818</v>
      </c>
      <c r="C468" s="18" t="s">
        <v>817</v>
      </c>
      <c r="D468" s="18"/>
      <c r="E468" s="18"/>
      <c r="F468" s="25">
        <v>0.94975499891316129</v>
      </c>
      <c r="G468" s="24">
        <v>10447</v>
      </c>
      <c r="H468" s="23">
        <v>3.7121408360720456</v>
      </c>
      <c r="I468" s="24">
        <f>VLOOKUP($B468,'Tabela Principal AmoCac'!$B$2:$I$521,8,0)</f>
        <v>1082</v>
      </c>
      <c r="J468" s="23">
        <v>3.525624315729107</v>
      </c>
      <c r="K468" s="19" t="s">
        <v>812</v>
      </c>
      <c r="L468" s="19" t="s">
        <v>23</v>
      </c>
      <c r="M468" s="21">
        <v>0.5</v>
      </c>
      <c r="N468" s="20">
        <f>$G468*M468</f>
        <v>5223.5</v>
      </c>
      <c r="O468" s="20">
        <f>$I468*M468</f>
        <v>541</v>
      </c>
      <c r="P468" s="19" t="s">
        <v>22</v>
      </c>
      <c r="Q468" s="21">
        <v>0.6</v>
      </c>
      <c r="R468" s="20">
        <f>$G468*Q468</f>
        <v>6268.2</v>
      </c>
      <c r="S468" s="20">
        <f>$I468*Q468</f>
        <v>649.19999999999993</v>
      </c>
      <c r="T468" s="19">
        <v>0</v>
      </c>
      <c r="U468" s="18">
        <f>IF(J468&gt;1,0,1)</f>
        <v>0</v>
      </c>
      <c r="V468" s="17">
        <f>I468/G468</f>
        <v>0.1035704029865033</v>
      </c>
    </row>
    <row r="469" spans="1:22">
      <c r="A469" s="18">
        <v>252</v>
      </c>
      <c r="B469" s="82" t="s">
        <v>610</v>
      </c>
      <c r="C469" s="18" t="s">
        <v>609</v>
      </c>
      <c r="D469" s="18"/>
      <c r="E469" s="18"/>
      <c r="F469" s="25">
        <v>1.3259525411901136</v>
      </c>
      <c r="G469" s="24">
        <v>740</v>
      </c>
      <c r="H469" s="23">
        <v>0.26294478976675734</v>
      </c>
      <c r="I469" s="24">
        <f>VLOOKUP($B469,'Tabela Principal AmoCac'!$B$2:$I$521,8,0)</f>
        <v>107</v>
      </c>
      <c r="J469" s="23">
        <v>0.348652312183932</v>
      </c>
      <c r="K469" s="19" t="s">
        <v>163</v>
      </c>
      <c r="L469" s="19" t="s">
        <v>23</v>
      </c>
      <c r="M469" s="21">
        <v>0.4</v>
      </c>
      <c r="N469" s="20">
        <f>$G469*M469</f>
        <v>296</v>
      </c>
      <c r="O469" s="20">
        <f>$I469*M469</f>
        <v>42.800000000000004</v>
      </c>
      <c r="P469" s="19" t="s">
        <v>22</v>
      </c>
      <c r="Q469" s="21">
        <v>0.4</v>
      </c>
      <c r="R469" s="20">
        <f>$G469*Q469</f>
        <v>296</v>
      </c>
      <c r="S469" s="20">
        <f>$I469*Q469</f>
        <v>42.800000000000004</v>
      </c>
      <c r="T469" s="19">
        <v>0</v>
      </c>
      <c r="U469" s="18">
        <f>IF(J469&gt;1,0,1)</f>
        <v>1</v>
      </c>
      <c r="V469" s="17">
        <f>I469/G469</f>
        <v>0.14459459459459459</v>
      </c>
    </row>
    <row r="470" spans="1:22">
      <c r="A470" s="18">
        <v>254</v>
      </c>
      <c r="B470" s="82" t="s">
        <v>602</v>
      </c>
      <c r="C470" s="18" t="s">
        <v>601</v>
      </c>
      <c r="D470" s="18"/>
      <c r="E470" s="18"/>
      <c r="F470" s="25">
        <v>0.90793456137751827</v>
      </c>
      <c r="G470" s="24">
        <v>101</v>
      </c>
      <c r="H470" s="23">
        <v>3.5888410495192549E-2</v>
      </c>
      <c r="I470" s="24">
        <f>VLOOKUP($B470,'Tabela Principal AmoCac'!$B$2:$I$521,8,0)</f>
        <v>10</v>
      </c>
      <c r="J470" s="23">
        <v>3.258432824148897E-2</v>
      </c>
      <c r="K470" s="19" t="s">
        <v>600</v>
      </c>
      <c r="L470" s="19" t="s">
        <v>23</v>
      </c>
      <c r="M470" s="21">
        <v>1</v>
      </c>
      <c r="N470" s="20">
        <f>$G470*M470</f>
        <v>101</v>
      </c>
      <c r="O470" s="20">
        <f>$I470*M470</f>
        <v>10</v>
      </c>
      <c r="P470" s="19" t="s">
        <v>22</v>
      </c>
      <c r="Q470" s="21">
        <v>1</v>
      </c>
      <c r="R470" s="20">
        <f>$G470*Q470</f>
        <v>101</v>
      </c>
      <c r="S470" s="20">
        <f>$I470*Q470</f>
        <v>10</v>
      </c>
      <c r="T470" s="19">
        <v>0</v>
      </c>
      <c r="U470" s="18">
        <f>IF(J470&gt;1,0,1)</f>
        <v>1</v>
      </c>
      <c r="V470" s="17">
        <f>I470/G470</f>
        <v>9.9009900990099015E-2</v>
      </c>
    </row>
    <row r="471" spans="1:22">
      <c r="A471" s="18">
        <v>298</v>
      </c>
      <c r="B471" s="82" t="s">
        <v>516</v>
      </c>
      <c r="C471" s="18" t="s">
        <v>515</v>
      </c>
      <c r="D471" s="18"/>
      <c r="E471" s="18"/>
      <c r="F471" s="25">
        <v>1.0807649109365698</v>
      </c>
      <c r="G471" s="24">
        <v>22137</v>
      </c>
      <c r="H471" s="23">
        <v>7.8659578527928469</v>
      </c>
      <c r="I471" s="24">
        <f>VLOOKUP($B471,'Tabela Principal AmoCac'!$B$2:$I$521,8,0)</f>
        <v>2609</v>
      </c>
      <c r="J471" s="23">
        <v>8.5012512382044729</v>
      </c>
      <c r="K471" s="19" t="s">
        <v>371</v>
      </c>
      <c r="L471" s="19" t="s">
        <v>23</v>
      </c>
      <c r="M471" s="21">
        <v>1</v>
      </c>
      <c r="N471" s="20">
        <f>$G471*M471</f>
        <v>22137</v>
      </c>
      <c r="O471" s="20">
        <f>$I471*M471</f>
        <v>2609</v>
      </c>
      <c r="P471" s="19" t="s">
        <v>22</v>
      </c>
      <c r="Q471" s="21">
        <v>1</v>
      </c>
      <c r="R471" s="20">
        <f>$G471*Q471</f>
        <v>22137</v>
      </c>
      <c r="S471" s="20">
        <f>$I471*Q471</f>
        <v>2609</v>
      </c>
      <c r="T471" s="19">
        <v>0</v>
      </c>
      <c r="U471" s="18">
        <f>IF(J471&gt;1,0,1)</f>
        <v>0</v>
      </c>
      <c r="V471" s="17">
        <f>I471/G471</f>
        <v>0.1178569815241451</v>
      </c>
    </row>
    <row r="472" spans="1:22">
      <c r="A472" s="18">
        <v>299</v>
      </c>
      <c r="B472" s="82" t="s">
        <v>514</v>
      </c>
      <c r="C472" s="18" t="s">
        <v>513</v>
      </c>
      <c r="D472" s="18"/>
      <c r="E472" s="18"/>
      <c r="F472" s="25">
        <v>1.2161329826397471</v>
      </c>
      <c r="G472" s="24">
        <v>18474</v>
      </c>
      <c r="H472" s="23">
        <v>6.564381143447398</v>
      </c>
      <c r="I472" s="24">
        <f>VLOOKUP($B472,'Tabela Principal AmoCac'!$B$2:$I$521,8,0)</f>
        <v>2450</v>
      </c>
      <c r="J472" s="23">
        <v>7.9831604191647978</v>
      </c>
      <c r="K472" s="19" t="s">
        <v>163</v>
      </c>
      <c r="L472" s="19" t="s">
        <v>23</v>
      </c>
      <c r="M472" s="21">
        <v>0.8</v>
      </c>
      <c r="N472" s="20">
        <f>$G472*M472</f>
        <v>14779.2</v>
      </c>
      <c r="O472" s="20">
        <f>$I472*M472</f>
        <v>1960</v>
      </c>
      <c r="P472" s="19" t="s">
        <v>22</v>
      </c>
      <c r="Q472" s="21">
        <v>0.8</v>
      </c>
      <c r="R472" s="20">
        <f>$G472*Q472</f>
        <v>14779.2</v>
      </c>
      <c r="S472" s="20">
        <f>$I472*Q472</f>
        <v>1960</v>
      </c>
      <c r="T472" s="19">
        <v>0</v>
      </c>
      <c r="U472" s="18">
        <f>IF(J472&gt;1,0,1)</f>
        <v>0</v>
      </c>
      <c r="V472" s="17">
        <f>I472/G472</f>
        <v>0.13261881563278122</v>
      </c>
    </row>
    <row r="473" spans="1:22">
      <c r="A473" s="18">
        <v>300</v>
      </c>
      <c r="B473" s="82" t="s">
        <v>511</v>
      </c>
      <c r="C473" s="18" t="s">
        <v>510</v>
      </c>
      <c r="D473" s="18"/>
      <c r="E473" s="18"/>
      <c r="F473" s="25">
        <v>1.4331607879629904</v>
      </c>
      <c r="G473" s="24">
        <v>35979</v>
      </c>
      <c r="H473" s="23">
        <v>12.784446744619137</v>
      </c>
      <c r="I473" s="24">
        <f>VLOOKUP($B473,'Tabela Principal AmoCac'!$B$2:$I$521,8,0)</f>
        <v>5623</v>
      </c>
      <c r="J473" s="23">
        <v>18.32216777018925</v>
      </c>
      <c r="K473" s="19" t="s">
        <v>371</v>
      </c>
      <c r="L473" s="19" t="s">
        <v>23</v>
      </c>
      <c r="M473" s="21">
        <v>0.8</v>
      </c>
      <c r="N473" s="20">
        <f>$G473*M473</f>
        <v>28783.200000000001</v>
      </c>
      <c r="O473" s="20">
        <f>$I473*M473</f>
        <v>4498.4000000000005</v>
      </c>
      <c r="P473" s="19" t="s">
        <v>22</v>
      </c>
      <c r="Q473" s="21">
        <v>0.8</v>
      </c>
      <c r="R473" s="20">
        <f>$G473*Q473</f>
        <v>28783.200000000001</v>
      </c>
      <c r="S473" s="20">
        <f>$I473*Q473</f>
        <v>4498.4000000000005</v>
      </c>
      <c r="T473" s="19">
        <v>0</v>
      </c>
      <c r="U473" s="18">
        <f>IF(J473&gt;1,0,1)</f>
        <v>0</v>
      </c>
      <c r="V473" s="17">
        <f>I473/G473</f>
        <v>0.15628561105089081</v>
      </c>
    </row>
    <row r="474" spans="1:22">
      <c r="A474" s="18">
        <v>301</v>
      </c>
      <c r="B474" s="82" t="s">
        <v>508</v>
      </c>
      <c r="C474" s="18" t="s">
        <v>507</v>
      </c>
      <c r="D474" s="18"/>
      <c r="E474" s="18"/>
      <c r="F474" s="25">
        <v>1.0967083938205189</v>
      </c>
      <c r="G474" s="24">
        <v>4649</v>
      </c>
      <c r="H474" s="23">
        <v>1.6519328751698037</v>
      </c>
      <c r="I474" s="24">
        <f>VLOOKUP($B474,'Tabela Principal AmoCac'!$B$2:$I$521,8,0)</f>
        <v>556</v>
      </c>
      <c r="J474" s="23">
        <v>1.811688650226787</v>
      </c>
      <c r="K474" s="19" t="s">
        <v>371</v>
      </c>
      <c r="L474" s="19" t="s">
        <v>23</v>
      </c>
      <c r="M474" s="21">
        <v>1</v>
      </c>
      <c r="N474" s="20">
        <f>$G474*M474</f>
        <v>4649</v>
      </c>
      <c r="O474" s="20">
        <f>$I474*M474</f>
        <v>556</v>
      </c>
      <c r="P474" s="19" t="s">
        <v>22</v>
      </c>
      <c r="Q474" s="21">
        <v>1</v>
      </c>
      <c r="R474" s="20">
        <f>$G474*Q474</f>
        <v>4649</v>
      </c>
      <c r="S474" s="20">
        <f>$I474*Q474</f>
        <v>556</v>
      </c>
      <c r="T474" s="19">
        <v>0</v>
      </c>
      <c r="U474" s="18">
        <f>IF(J474&gt;1,0,1)</f>
        <v>0</v>
      </c>
      <c r="V474" s="17">
        <f>I474/G474</f>
        <v>0.1195956119595612</v>
      </c>
    </row>
    <row r="475" spans="1:22">
      <c r="A475" s="18">
        <v>302</v>
      </c>
      <c r="B475" s="82" t="s">
        <v>506</v>
      </c>
      <c r="C475" s="18" t="s">
        <v>505</v>
      </c>
      <c r="D475" s="18"/>
      <c r="E475" s="18"/>
      <c r="F475" s="25">
        <v>1.7648192172285273</v>
      </c>
      <c r="G475" s="24">
        <v>265</v>
      </c>
      <c r="H475" s="23">
        <v>9.416266120025768E-2</v>
      </c>
      <c r="I475" s="24">
        <f>VLOOKUP($B475,'Tabela Principal AmoCac'!$B$2:$I$521,8,0)</f>
        <v>51</v>
      </c>
      <c r="J475" s="23">
        <v>0.16618007403159377</v>
      </c>
      <c r="K475" s="19" t="s">
        <v>163</v>
      </c>
      <c r="L475" s="19" t="s">
        <v>23</v>
      </c>
      <c r="M475" s="21">
        <v>0.5</v>
      </c>
      <c r="N475" s="20">
        <f>$G475*M475</f>
        <v>132.5</v>
      </c>
      <c r="O475" s="20">
        <f>$I475*M475</f>
        <v>25.5</v>
      </c>
      <c r="P475" s="19" t="s">
        <v>22</v>
      </c>
      <c r="Q475" s="21">
        <v>0.5</v>
      </c>
      <c r="R475" s="20">
        <f>$G475*Q475</f>
        <v>132.5</v>
      </c>
      <c r="S475" s="20">
        <f>$I475*Q475</f>
        <v>25.5</v>
      </c>
      <c r="T475" s="19">
        <v>0</v>
      </c>
      <c r="U475" s="18">
        <f>IF(J475&gt;1,0,1)</f>
        <v>1</v>
      </c>
      <c r="V475" s="17">
        <f>I475/G475</f>
        <v>0.19245283018867926</v>
      </c>
    </row>
    <row r="476" spans="1:22">
      <c r="A476" s="18">
        <v>303</v>
      </c>
      <c r="B476" s="82" t="s">
        <v>503</v>
      </c>
      <c r="C476" s="18" t="s">
        <v>502</v>
      </c>
      <c r="D476" s="18"/>
      <c r="E476" s="18"/>
      <c r="F476" s="25">
        <v>1.2017387643338062</v>
      </c>
      <c r="G476" s="24">
        <v>21656</v>
      </c>
      <c r="H476" s="23">
        <v>7.6950437394444542</v>
      </c>
      <c r="I476" s="24">
        <f>VLOOKUP($B476,'Tabela Principal AmoCac'!$B$2:$I$521,8,0)</f>
        <v>2838</v>
      </c>
      <c r="J476" s="23">
        <v>9.2474323549345705</v>
      </c>
      <c r="K476" s="19" t="s">
        <v>371</v>
      </c>
      <c r="L476" s="19" t="s">
        <v>23</v>
      </c>
      <c r="M476" s="21">
        <v>0.6</v>
      </c>
      <c r="N476" s="20">
        <f>$G476*M476</f>
        <v>12993.6</v>
      </c>
      <c r="O476" s="20">
        <f>$I476*M476</f>
        <v>1702.8</v>
      </c>
      <c r="P476" s="19" t="s">
        <v>22</v>
      </c>
      <c r="Q476" s="21">
        <v>0.6</v>
      </c>
      <c r="R476" s="20">
        <f>$G476*Q476</f>
        <v>12993.6</v>
      </c>
      <c r="S476" s="20">
        <f>$I476*Q476</f>
        <v>1702.8</v>
      </c>
      <c r="T476" s="19">
        <v>0</v>
      </c>
      <c r="U476" s="18">
        <f>IF(J476&gt;1,0,1)</f>
        <v>0</v>
      </c>
      <c r="V476" s="17">
        <f>I476/G476</f>
        <v>0.13104913188031031</v>
      </c>
    </row>
    <row r="477" spans="1:22">
      <c r="A477" s="18">
        <v>308</v>
      </c>
      <c r="B477" s="82" t="s">
        <v>491</v>
      </c>
      <c r="C477" s="18" t="s">
        <v>490</v>
      </c>
      <c r="D477" s="18"/>
      <c r="E477" s="18"/>
      <c r="F477" s="25">
        <v>0.57313369186955843</v>
      </c>
      <c r="G477" s="24">
        <v>96</v>
      </c>
      <c r="H477" s="23">
        <v>3.4111756510282032E-2</v>
      </c>
      <c r="I477" s="24">
        <f>VLOOKUP($B477,'Tabela Principal AmoCac'!$B$2:$I$521,8,0)</f>
        <v>6</v>
      </c>
      <c r="J477" s="23">
        <v>1.9550596944893386E-2</v>
      </c>
      <c r="K477" s="19" t="s">
        <v>371</v>
      </c>
      <c r="L477" s="19" t="s">
        <v>23</v>
      </c>
      <c r="M477" s="21">
        <v>1</v>
      </c>
      <c r="N477" s="20">
        <f>$G477*M477</f>
        <v>96</v>
      </c>
      <c r="O477" s="20">
        <f>$I477*M477</f>
        <v>6</v>
      </c>
      <c r="P477" s="19" t="s">
        <v>22</v>
      </c>
      <c r="Q477" s="21">
        <v>1</v>
      </c>
      <c r="R477" s="20">
        <f>$G477*Q477</f>
        <v>96</v>
      </c>
      <c r="S477" s="20">
        <f>$I477*Q477</f>
        <v>6</v>
      </c>
      <c r="T477" s="19">
        <v>0</v>
      </c>
      <c r="U477" s="18">
        <f>IF(J477&gt;1,0,1)</f>
        <v>1</v>
      </c>
      <c r="V477" s="17">
        <f>I477/G477</f>
        <v>6.25E-2</v>
      </c>
    </row>
    <row r="478" spans="1:22">
      <c r="A478" s="18">
        <v>317</v>
      </c>
      <c r="B478" s="82" t="s">
        <v>473</v>
      </c>
      <c r="C478" s="18" t="s">
        <v>472</v>
      </c>
      <c r="D478" s="18"/>
      <c r="E478" s="18"/>
      <c r="F478" s="25">
        <v>0.86117226775411282</v>
      </c>
      <c r="G478" s="24">
        <v>4089</v>
      </c>
      <c r="H478" s="23">
        <v>1.4529476288598251</v>
      </c>
      <c r="I478" s="24">
        <f>VLOOKUP($B478,'Tabela Principal AmoCac'!$B$2:$I$521,8,0)</f>
        <v>384</v>
      </c>
      <c r="J478" s="23">
        <v>1.2512382044731767</v>
      </c>
      <c r="K478" s="19" t="s">
        <v>371</v>
      </c>
      <c r="L478" s="19" t="s">
        <v>23</v>
      </c>
      <c r="M478" s="21">
        <v>1</v>
      </c>
      <c r="N478" s="20">
        <f>$G478*M478</f>
        <v>4089</v>
      </c>
      <c r="O478" s="20">
        <f>$I478*M478</f>
        <v>384</v>
      </c>
      <c r="P478" s="19" t="s">
        <v>22</v>
      </c>
      <c r="Q478" s="21">
        <v>1</v>
      </c>
      <c r="R478" s="20">
        <f>$G478*Q478</f>
        <v>4089</v>
      </c>
      <c r="S478" s="20">
        <f>$I478*Q478</f>
        <v>384</v>
      </c>
      <c r="T478" s="19">
        <v>0</v>
      </c>
      <c r="U478" s="18">
        <f>IF(J478&gt;1,0,1)</f>
        <v>0</v>
      </c>
      <c r="V478" s="17">
        <f>I478/G478</f>
        <v>9.3910491562729279E-2</v>
      </c>
    </row>
    <row r="479" spans="1:22">
      <c r="A479" s="18">
        <v>320</v>
      </c>
      <c r="B479" s="82" t="s">
        <v>467</v>
      </c>
      <c r="C479" s="18" t="s">
        <v>466</v>
      </c>
      <c r="D479" s="18"/>
      <c r="E479" s="18"/>
      <c r="F479" s="25">
        <v>1.5746051604917353</v>
      </c>
      <c r="G479" s="24">
        <v>4263</v>
      </c>
      <c r="H479" s="23">
        <v>1.5147751875347113</v>
      </c>
      <c r="I479" s="24">
        <f>VLOOKUP($B479,'Tabela Principal AmoCac'!$B$2:$I$521,8,0)</f>
        <v>732</v>
      </c>
      <c r="J479" s="23">
        <v>2.3851728272769925</v>
      </c>
      <c r="K479" s="19" t="s">
        <v>371</v>
      </c>
      <c r="L479" s="19" t="s">
        <v>23</v>
      </c>
      <c r="M479" s="21">
        <v>0.66666666666666674</v>
      </c>
      <c r="N479" s="20">
        <f>$G479*M479</f>
        <v>2842.0000000000005</v>
      </c>
      <c r="O479" s="20">
        <f>$I479*M479</f>
        <v>488.00000000000006</v>
      </c>
      <c r="P479" s="19" t="s">
        <v>22</v>
      </c>
      <c r="Q479" s="21">
        <v>0.66666666666666674</v>
      </c>
      <c r="R479" s="20">
        <f>$G479*Q479</f>
        <v>2842.0000000000005</v>
      </c>
      <c r="S479" s="20">
        <f>$I479*Q479</f>
        <v>488.00000000000006</v>
      </c>
      <c r="T479" s="19">
        <v>0</v>
      </c>
      <c r="U479" s="18">
        <f>IF(J479&gt;1,0,1)</f>
        <v>0</v>
      </c>
      <c r="V479" s="17">
        <f>I479/G479</f>
        <v>0.17171006333567909</v>
      </c>
    </row>
    <row r="480" spans="1:22">
      <c r="A480" s="18">
        <v>321</v>
      </c>
      <c r="B480" s="82" t="s">
        <v>464</v>
      </c>
      <c r="C480" s="18" t="s">
        <v>463</v>
      </c>
      <c r="D480" s="18"/>
      <c r="E480" s="18"/>
      <c r="F480" s="25">
        <v>1.0029839607717272</v>
      </c>
      <c r="G480" s="24">
        <v>128</v>
      </c>
      <c r="H480" s="23">
        <v>4.5482342013709376E-2</v>
      </c>
      <c r="I480" s="24">
        <f>VLOOKUP($B480,'Tabela Principal AmoCac'!$B$2:$I$521,8,0)</f>
        <v>14</v>
      </c>
      <c r="J480" s="23">
        <v>4.5618059538084559E-2</v>
      </c>
      <c r="K480" s="19" t="s">
        <v>371</v>
      </c>
      <c r="L480" s="19" t="s">
        <v>23</v>
      </c>
      <c r="M480" s="21">
        <v>1</v>
      </c>
      <c r="N480" s="20">
        <f>$G480*M480</f>
        <v>128</v>
      </c>
      <c r="O480" s="20">
        <f>$I480*M480</f>
        <v>14</v>
      </c>
      <c r="P480" s="19" t="s">
        <v>22</v>
      </c>
      <c r="Q480" s="21">
        <v>1</v>
      </c>
      <c r="R480" s="20">
        <f>$G480*Q480</f>
        <v>128</v>
      </c>
      <c r="S480" s="20">
        <f>$I480*Q480</f>
        <v>14</v>
      </c>
      <c r="T480" s="19">
        <v>0</v>
      </c>
      <c r="U480" s="18">
        <f>IF(J480&gt;1,0,1)</f>
        <v>1</v>
      </c>
      <c r="V480" s="17">
        <f>I480/G480</f>
        <v>0.109375</v>
      </c>
    </row>
    <row r="481" spans="1:22">
      <c r="A481" s="18">
        <v>326</v>
      </c>
      <c r="B481" s="82" t="s">
        <v>452</v>
      </c>
      <c r="C481" s="18" t="s">
        <v>451</v>
      </c>
      <c r="D481" s="18"/>
      <c r="E481" s="18"/>
      <c r="F481" s="25">
        <v>0.59601646693955934</v>
      </c>
      <c r="G481" s="24">
        <v>1077</v>
      </c>
      <c r="H481" s="23">
        <v>0.3826912683497265</v>
      </c>
      <c r="I481" s="24">
        <f>VLOOKUP($B481,'Tabela Principal AmoCac'!$B$2:$I$521,8,0)</f>
        <v>70</v>
      </c>
      <c r="J481" s="23">
        <v>0.22809029769042283</v>
      </c>
      <c r="K481" s="19" t="s">
        <v>371</v>
      </c>
      <c r="L481" s="19" t="s">
        <v>23</v>
      </c>
      <c r="M481" s="21">
        <v>1</v>
      </c>
      <c r="N481" s="20">
        <f>$G481*M481</f>
        <v>1077</v>
      </c>
      <c r="O481" s="20">
        <f>$I481*M481</f>
        <v>70</v>
      </c>
      <c r="P481" s="19" t="s">
        <v>22</v>
      </c>
      <c r="Q481" s="21">
        <v>1</v>
      </c>
      <c r="R481" s="20">
        <f>$G481*Q481</f>
        <v>1077</v>
      </c>
      <c r="S481" s="20">
        <f>$I481*Q481</f>
        <v>70</v>
      </c>
      <c r="T481" s="19">
        <v>0</v>
      </c>
      <c r="U481" s="18">
        <f>IF(J481&gt;1,0,1)</f>
        <v>1</v>
      </c>
      <c r="V481" s="17">
        <f>I481/G481</f>
        <v>6.4995357474466109E-2</v>
      </c>
    </row>
    <row r="482" spans="1:22">
      <c r="A482" s="18">
        <v>327</v>
      </c>
      <c r="B482" s="82" t="s">
        <v>450</v>
      </c>
      <c r="C482" s="18" t="s">
        <v>449</v>
      </c>
      <c r="D482" s="18"/>
      <c r="E482" s="18"/>
      <c r="F482" s="25">
        <v>0.82154636557577199</v>
      </c>
      <c r="G482" s="24">
        <v>5235</v>
      </c>
      <c r="H482" s="23">
        <v>1.8601567222013169</v>
      </c>
      <c r="I482" s="24">
        <f>VLOOKUP($B482,'Tabela Principal AmoCac'!$B$2:$I$521,8,0)</f>
        <v>469</v>
      </c>
      <c r="J482" s="23">
        <v>1.5282049945258327</v>
      </c>
      <c r="K482" s="19" t="s">
        <v>371</v>
      </c>
      <c r="L482" s="19" t="s">
        <v>23</v>
      </c>
      <c r="M482" s="21">
        <v>1</v>
      </c>
      <c r="N482" s="20">
        <f>$G482*M482</f>
        <v>5235</v>
      </c>
      <c r="O482" s="20">
        <f>$I482*M482</f>
        <v>469</v>
      </c>
      <c r="P482" s="19" t="s">
        <v>22</v>
      </c>
      <c r="Q482" s="21">
        <v>1</v>
      </c>
      <c r="R482" s="20">
        <f>$G482*Q482</f>
        <v>5235</v>
      </c>
      <c r="S482" s="20">
        <f>$I482*Q482</f>
        <v>469</v>
      </c>
      <c r="T482" s="19" t="s">
        <v>448</v>
      </c>
      <c r="U482" s="18">
        <f>IF(J482&gt;1,0,1)</f>
        <v>0</v>
      </c>
      <c r="V482" s="17">
        <f>I482/G482</f>
        <v>8.9589302769818524E-2</v>
      </c>
    </row>
    <row r="483" spans="1:22">
      <c r="A483" s="18">
        <v>328</v>
      </c>
      <c r="B483" s="82" t="s">
        <v>447</v>
      </c>
      <c r="C483" s="18" t="s">
        <v>446</v>
      </c>
      <c r="D483" s="18"/>
      <c r="E483" s="18"/>
      <c r="F483" s="25">
        <v>0.85759483619760257</v>
      </c>
      <c r="G483" s="24">
        <v>1497</v>
      </c>
      <c r="H483" s="23">
        <v>0.5319302030822104</v>
      </c>
      <c r="I483" s="24">
        <f>VLOOKUP($B483,'Tabela Principal AmoCac'!$B$2:$I$521,8,0)</f>
        <v>140</v>
      </c>
      <c r="J483" s="23">
        <v>0.45618059538084565</v>
      </c>
      <c r="K483" s="19" t="s">
        <v>371</v>
      </c>
      <c r="L483" s="19" t="s">
        <v>23</v>
      </c>
      <c r="M483" s="21">
        <v>1</v>
      </c>
      <c r="N483" s="20">
        <f>$G483*M483</f>
        <v>1497</v>
      </c>
      <c r="O483" s="20">
        <f>$I483*M483</f>
        <v>140</v>
      </c>
      <c r="P483" s="19" t="s">
        <v>22</v>
      </c>
      <c r="Q483" s="21">
        <v>1</v>
      </c>
      <c r="R483" s="20">
        <f>$G483*Q483</f>
        <v>1497</v>
      </c>
      <c r="S483" s="20">
        <f>$I483*Q483</f>
        <v>140</v>
      </c>
      <c r="T483" s="19">
        <v>0</v>
      </c>
      <c r="U483" s="18">
        <f>IF(J483&gt;1,0,1)</f>
        <v>1</v>
      </c>
      <c r="V483" s="17">
        <f>I483/G483</f>
        <v>9.3520374081496327E-2</v>
      </c>
    </row>
    <row r="484" spans="1:22">
      <c r="A484" s="18">
        <v>330</v>
      </c>
      <c r="B484" s="82" t="s">
        <v>443</v>
      </c>
      <c r="C484" s="18" t="s">
        <v>442</v>
      </c>
      <c r="D484" s="18"/>
      <c r="E484" s="18"/>
      <c r="F484" s="25">
        <v>0.56672143426206734</v>
      </c>
      <c r="G484" s="24">
        <v>1877</v>
      </c>
      <c r="H484" s="23">
        <v>0.6669559059354101</v>
      </c>
      <c r="I484" s="24">
        <f>VLOOKUP($B484,'Tabela Principal AmoCac'!$B$2:$I$521,8,0)</f>
        <v>116</v>
      </c>
      <c r="J484" s="23">
        <v>0.3779782076012721</v>
      </c>
      <c r="K484" s="19" t="s">
        <v>371</v>
      </c>
      <c r="L484" s="19" t="s">
        <v>23</v>
      </c>
      <c r="M484" s="21">
        <v>1</v>
      </c>
      <c r="N484" s="20">
        <f>$G484*M484</f>
        <v>1877</v>
      </c>
      <c r="O484" s="20">
        <f>$I484*M484</f>
        <v>116</v>
      </c>
      <c r="P484" s="19" t="s">
        <v>22</v>
      </c>
      <c r="Q484" s="21">
        <v>1</v>
      </c>
      <c r="R484" s="20">
        <f>$G484*Q484</f>
        <v>1877</v>
      </c>
      <c r="S484" s="20">
        <f>$I484*Q484</f>
        <v>116</v>
      </c>
      <c r="T484" s="19">
        <v>0</v>
      </c>
      <c r="U484" s="18">
        <f>IF(J484&gt;1,0,1)</f>
        <v>1</v>
      </c>
      <c r="V484" s="17">
        <f>I484/G484</f>
        <v>6.1800745871070858E-2</v>
      </c>
    </row>
    <row r="485" spans="1:22">
      <c r="A485" s="18">
        <v>343</v>
      </c>
      <c r="B485" s="82" t="s">
        <v>416</v>
      </c>
      <c r="C485" s="18" t="s">
        <v>415</v>
      </c>
      <c r="D485" s="18"/>
      <c r="E485" s="18"/>
      <c r="F485" s="25">
        <v>0.6480221174266374</v>
      </c>
      <c r="G485" s="24">
        <v>11717</v>
      </c>
      <c r="H485" s="23">
        <v>4.163410948239318</v>
      </c>
      <c r="I485" s="24">
        <f>VLOOKUP($B485,'Tabela Principal AmoCac'!$B$2:$I$521,8,0)</f>
        <v>828</v>
      </c>
      <c r="J485" s="23">
        <v>2.6979823783952872</v>
      </c>
      <c r="K485" s="19" t="s">
        <v>371</v>
      </c>
      <c r="L485" s="19" t="s">
        <v>23</v>
      </c>
      <c r="M485" s="21">
        <v>1</v>
      </c>
      <c r="N485" s="20">
        <f>$G485*M485</f>
        <v>11717</v>
      </c>
      <c r="O485" s="20">
        <f>$I485*M485</f>
        <v>828</v>
      </c>
      <c r="P485" s="19" t="s">
        <v>22</v>
      </c>
      <c r="Q485" s="21">
        <v>1</v>
      </c>
      <c r="R485" s="20">
        <f>$G485*Q485</f>
        <v>11717</v>
      </c>
      <c r="S485" s="20">
        <f>$I485*Q485</f>
        <v>828</v>
      </c>
      <c r="T485" s="19">
        <v>0</v>
      </c>
      <c r="U485" s="18">
        <f>IF(J485&gt;1,0,1)</f>
        <v>0</v>
      </c>
      <c r="V485" s="17">
        <f>I485/G485</f>
        <v>7.0666552871895535E-2</v>
      </c>
    </row>
    <row r="486" spans="1:22">
      <c r="A486" s="18">
        <v>344</v>
      </c>
      <c r="B486" s="82" t="s">
        <v>414</v>
      </c>
      <c r="C486" s="18" t="s">
        <v>413</v>
      </c>
      <c r="D486" s="18"/>
      <c r="E486" s="18"/>
      <c r="F486" s="25">
        <v>1.3113191384800211</v>
      </c>
      <c r="G486" s="24">
        <v>66546</v>
      </c>
      <c r="H486" s="23">
        <v>23.645843215971123</v>
      </c>
      <c r="I486" s="24">
        <f>VLOOKUP($B486,'Tabela Principal AmoCac'!$B$2:$I$521,8,0)</f>
        <v>9516</v>
      </c>
      <c r="J486" s="23">
        <v>31.007246754600907</v>
      </c>
      <c r="K486" s="19" t="s">
        <v>371</v>
      </c>
      <c r="L486" s="19" t="s">
        <v>23</v>
      </c>
      <c r="M486" s="21">
        <v>1</v>
      </c>
      <c r="N486" s="20">
        <f>$G486*M486</f>
        <v>66546</v>
      </c>
      <c r="O486" s="20">
        <f>$I486*M486</f>
        <v>9516</v>
      </c>
      <c r="P486" s="19" t="s">
        <v>22</v>
      </c>
      <c r="Q486" s="21">
        <v>1</v>
      </c>
      <c r="R486" s="20">
        <f>$G486*Q486</f>
        <v>66546</v>
      </c>
      <c r="S486" s="20">
        <f>$I486*Q486</f>
        <v>9516</v>
      </c>
      <c r="T486" s="19">
        <v>0</v>
      </c>
      <c r="U486" s="18">
        <f>IF(J486&gt;1,0,1)</f>
        <v>0</v>
      </c>
      <c r="V486" s="17">
        <f>I486/G486</f>
        <v>0.14299882787846002</v>
      </c>
    </row>
    <row r="487" spans="1:22">
      <c r="A487" s="18">
        <v>345</v>
      </c>
      <c r="B487" s="82" t="s">
        <v>412</v>
      </c>
      <c r="C487" s="18" t="s">
        <v>411</v>
      </c>
      <c r="D487" s="18"/>
      <c r="E487" s="18"/>
      <c r="F487" s="25">
        <v>1.1982213471302279</v>
      </c>
      <c r="G487" s="24">
        <v>21666</v>
      </c>
      <c r="H487" s="23">
        <v>7.6985970474142755</v>
      </c>
      <c r="I487" s="24">
        <f>VLOOKUP($B487,'Tabela Principal AmoCac'!$B$2:$I$521,8,0)</f>
        <v>2831</v>
      </c>
      <c r="J487" s="23">
        <v>9.2246233251655276</v>
      </c>
      <c r="K487" s="19" t="s">
        <v>371</v>
      </c>
      <c r="L487" s="19" t="s">
        <v>23</v>
      </c>
      <c r="M487" s="21">
        <v>1</v>
      </c>
      <c r="N487" s="20">
        <f>$G487*M487</f>
        <v>21666</v>
      </c>
      <c r="O487" s="20">
        <f>$I487*M487</f>
        <v>2831</v>
      </c>
      <c r="P487" s="19" t="s">
        <v>22</v>
      </c>
      <c r="Q487" s="21">
        <v>1</v>
      </c>
      <c r="R487" s="20">
        <f>$G487*Q487</f>
        <v>21666</v>
      </c>
      <c r="S487" s="20">
        <f>$I487*Q487</f>
        <v>2831</v>
      </c>
      <c r="T487" s="19">
        <v>0</v>
      </c>
      <c r="U487" s="18">
        <f>IF(J487&gt;1,0,1)</f>
        <v>0</v>
      </c>
      <c r="V487" s="17">
        <f>I487/G487</f>
        <v>0.13066555894027509</v>
      </c>
    </row>
    <row r="488" spans="1:22">
      <c r="A488" s="18">
        <v>346</v>
      </c>
      <c r="B488" s="82" t="s">
        <v>410</v>
      </c>
      <c r="C488" s="18" t="s">
        <v>409</v>
      </c>
      <c r="D488" s="18"/>
      <c r="E488" s="18"/>
      <c r="F488" s="25">
        <v>0.93930243945288738</v>
      </c>
      <c r="G488" s="24">
        <v>5760</v>
      </c>
      <c r="H488" s="23">
        <v>2.0467053906169217</v>
      </c>
      <c r="I488" s="24">
        <f>VLOOKUP($B488,'Tabela Principal AmoCac'!$B$2:$I$521,8,0)</f>
        <v>590</v>
      </c>
      <c r="J488" s="23">
        <v>1.9224753662478493</v>
      </c>
      <c r="K488" s="19" t="s">
        <v>371</v>
      </c>
      <c r="L488" s="19" t="s">
        <v>23</v>
      </c>
      <c r="M488" s="21">
        <v>1</v>
      </c>
      <c r="N488" s="20">
        <f>$G488*M488</f>
        <v>5760</v>
      </c>
      <c r="O488" s="20">
        <f>$I488*M488</f>
        <v>590</v>
      </c>
      <c r="P488" s="19" t="s">
        <v>22</v>
      </c>
      <c r="Q488" s="21">
        <v>1</v>
      </c>
      <c r="R488" s="20">
        <f>$G488*Q488</f>
        <v>5760</v>
      </c>
      <c r="S488" s="20">
        <f>$I488*Q488</f>
        <v>590</v>
      </c>
      <c r="T488" s="19">
        <v>0</v>
      </c>
      <c r="U488" s="18">
        <f>IF(J488&gt;1,0,1)</f>
        <v>0</v>
      </c>
      <c r="V488" s="17">
        <f>I488/G488</f>
        <v>0.10243055555555555</v>
      </c>
    </row>
    <row r="489" spans="1:22">
      <c r="A489" s="18">
        <v>347</v>
      </c>
      <c r="B489" s="82" t="s">
        <v>408</v>
      </c>
      <c r="C489" s="18" t="s">
        <v>407</v>
      </c>
      <c r="D489" s="18"/>
      <c r="E489" s="18"/>
      <c r="F489" s="25">
        <v>1.0403652271753785</v>
      </c>
      <c r="G489" s="24">
        <v>14623</v>
      </c>
      <c r="H489" s="23">
        <v>5.1960022442693141</v>
      </c>
      <c r="I489" s="24">
        <f>VLOOKUP($B489,'Tabela Principal AmoCac'!$B$2:$I$521,8,0)</f>
        <v>1659</v>
      </c>
      <c r="J489" s="23">
        <v>5.4057400552630206</v>
      </c>
      <c r="K489" s="19" t="s">
        <v>371</v>
      </c>
      <c r="L489" s="19" t="s">
        <v>23</v>
      </c>
      <c r="M489" s="21">
        <v>1</v>
      </c>
      <c r="N489" s="20">
        <f>$G489*M489</f>
        <v>14623</v>
      </c>
      <c r="O489" s="20">
        <f>$I489*M489</f>
        <v>1659</v>
      </c>
      <c r="P489" s="19" t="s">
        <v>22</v>
      </c>
      <c r="Q489" s="21">
        <v>1</v>
      </c>
      <c r="R489" s="20">
        <f>$G489*Q489</f>
        <v>14623</v>
      </c>
      <c r="S489" s="20">
        <f>$I489*Q489</f>
        <v>1659</v>
      </c>
      <c r="T489" s="19">
        <v>0</v>
      </c>
      <c r="U489" s="18">
        <f>IF(J489&gt;1,0,1)</f>
        <v>0</v>
      </c>
      <c r="V489" s="17">
        <f>I489/G489</f>
        <v>0.11345141215892772</v>
      </c>
    </row>
    <row r="490" spans="1:22">
      <c r="A490" s="18">
        <v>348</v>
      </c>
      <c r="B490" s="82" t="s">
        <v>406</v>
      </c>
      <c r="C490" s="18" t="s">
        <v>405</v>
      </c>
      <c r="D490" s="18"/>
      <c r="E490" s="18"/>
      <c r="F490" s="25">
        <v>1.2677227272639984</v>
      </c>
      <c r="G490" s="24">
        <v>2199</v>
      </c>
      <c r="H490" s="23">
        <v>0.78137242256364769</v>
      </c>
      <c r="I490" s="24">
        <f>VLOOKUP($B490,'Tabela Principal AmoCac'!$B$2:$I$521,8,0)</f>
        <v>304</v>
      </c>
      <c r="J490" s="23">
        <v>0.99056357854126487</v>
      </c>
      <c r="K490" s="19" t="s">
        <v>371</v>
      </c>
      <c r="L490" s="19" t="s">
        <v>23</v>
      </c>
      <c r="M490" s="21">
        <v>1</v>
      </c>
      <c r="N490" s="20">
        <f>$G490*M490</f>
        <v>2199</v>
      </c>
      <c r="O490" s="20">
        <f>$I490*M490</f>
        <v>304</v>
      </c>
      <c r="P490" s="19" t="s">
        <v>22</v>
      </c>
      <c r="Q490" s="21">
        <v>1</v>
      </c>
      <c r="R490" s="20">
        <f>$G490*Q490</f>
        <v>2199</v>
      </c>
      <c r="S490" s="20">
        <f>$I490*Q490</f>
        <v>304</v>
      </c>
      <c r="T490" s="19">
        <v>0</v>
      </c>
      <c r="U490" s="18">
        <f>IF(J490&gt;1,0,1)</f>
        <v>1</v>
      </c>
      <c r="V490" s="17">
        <f>I490/G490</f>
        <v>0.13824465666211916</v>
      </c>
    </row>
    <row r="491" spans="1:22">
      <c r="A491" s="18">
        <v>349</v>
      </c>
      <c r="B491" s="82" t="s">
        <v>404</v>
      </c>
      <c r="C491" s="18" t="s">
        <v>403</v>
      </c>
      <c r="D491" s="18"/>
      <c r="E491" s="18"/>
      <c r="F491" s="25">
        <v>0.58922599855272095</v>
      </c>
      <c r="G491" s="24">
        <v>3704</v>
      </c>
      <c r="H491" s="23">
        <v>1.3161452720217151</v>
      </c>
      <c r="I491" s="24">
        <f>VLOOKUP($B491,'Tabela Principal AmoCac'!$B$2:$I$521,8,0)</f>
        <v>238</v>
      </c>
      <c r="J491" s="23">
        <v>0.77550701214743756</v>
      </c>
      <c r="K491" s="19" t="s">
        <v>371</v>
      </c>
      <c r="L491" s="19" t="s">
        <v>23</v>
      </c>
      <c r="M491" s="21">
        <v>1</v>
      </c>
      <c r="N491" s="20">
        <f>$G491*M491</f>
        <v>3704</v>
      </c>
      <c r="O491" s="20">
        <f>$I491*M491</f>
        <v>238</v>
      </c>
      <c r="P491" s="19" t="s">
        <v>22</v>
      </c>
      <c r="Q491" s="21">
        <v>1</v>
      </c>
      <c r="R491" s="20">
        <f>$G491*Q491</f>
        <v>3704</v>
      </c>
      <c r="S491" s="20">
        <f>$I491*Q491</f>
        <v>238</v>
      </c>
      <c r="T491" s="19">
        <v>0</v>
      </c>
      <c r="U491" s="18">
        <f>IF(J491&gt;1,0,1)</f>
        <v>1</v>
      </c>
      <c r="V491" s="17">
        <f>I491/G491</f>
        <v>6.4254859611231105E-2</v>
      </c>
    </row>
    <row r="492" spans="1:22">
      <c r="A492" s="18">
        <v>350</v>
      </c>
      <c r="B492" s="82" t="s">
        <v>402</v>
      </c>
      <c r="C492" s="18" t="s">
        <v>401</v>
      </c>
      <c r="D492" s="18"/>
      <c r="E492" s="18"/>
      <c r="F492" s="25">
        <v>1.1699974915933018</v>
      </c>
      <c r="G492" s="24">
        <v>4444</v>
      </c>
      <c r="H492" s="23">
        <v>1.5790900617884722</v>
      </c>
      <c r="I492" s="24">
        <f>VLOOKUP($B492,'Tabela Principal AmoCac'!$B$2:$I$521,8,0)</f>
        <v>567</v>
      </c>
      <c r="J492" s="23">
        <v>1.8475314112924248</v>
      </c>
      <c r="K492" s="19" t="s">
        <v>371</v>
      </c>
      <c r="L492" s="19" t="s">
        <v>23</v>
      </c>
      <c r="M492" s="21">
        <v>1</v>
      </c>
      <c r="N492" s="20">
        <f>$G492*M492</f>
        <v>4444</v>
      </c>
      <c r="O492" s="20">
        <f>$I492*M492</f>
        <v>567</v>
      </c>
      <c r="P492" s="19" t="s">
        <v>22</v>
      </c>
      <c r="Q492" s="21">
        <v>1</v>
      </c>
      <c r="R492" s="20">
        <f>$G492*Q492</f>
        <v>4444</v>
      </c>
      <c r="S492" s="20">
        <f>$I492*Q492</f>
        <v>567</v>
      </c>
      <c r="T492" s="19">
        <v>0</v>
      </c>
      <c r="U492" s="18">
        <f>IF(J492&gt;1,0,1)</f>
        <v>0</v>
      </c>
      <c r="V492" s="17">
        <f>I492/G492</f>
        <v>0.12758775877587758</v>
      </c>
    </row>
    <row r="493" spans="1:22">
      <c r="A493" s="18">
        <v>351</v>
      </c>
      <c r="B493" s="82" t="s">
        <v>400</v>
      </c>
      <c r="C493" s="18" t="s">
        <v>399</v>
      </c>
      <c r="D493" s="18"/>
      <c r="E493" s="18"/>
      <c r="F493" s="25">
        <v>1.2487805293306218</v>
      </c>
      <c r="G493" s="24">
        <v>13049</v>
      </c>
      <c r="H493" s="23">
        <v>4.6367115698194814</v>
      </c>
      <c r="I493" s="24">
        <f>VLOOKUP($B493,'Tabela Principal AmoCac'!$B$2:$I$521,8,0)</f>
        <v>1777</v>
      </c>
      <c r="J493" s="23">
        <v>5.7902351285125908</v>
      </c>
      <c r="K493" s="19" t="s">
        <v>371</v>
      </c>
      <c r="L493" s="19" t="s">
        <v>23</v>
      </c>
      <c r="M493" s="21">
        <v>0.8</v>
      </c>
      <c r="N493" s="20">
        <f>$G493*M493</f>
        <v>10439.200000000001</v>
      </c>
      <c r="O493" s="20">
        <f>$I493*M493</f>
        <v>1421.6000000000001</v>
      </c>
      <c r="P493" s="19" t="s">
        <v>22</v>
      </c>
      <c r="Q493" s="21">
        <v>1</v>
      </c>
      <c r="R493" s="20">
        <f>$G493*Q493</f>
        <v>13049</v>
      </c>
      <c r="S493" s="20">
        <f>$I493*Q493</f>
        <v>1777</v>
      </c>
      <c r="T493" s="19">
        <v>0</v>
      </c>
      <c r="U493" s="18">
        <f>IF(J493&gt;1,0,1)</f>
        <v>0</v>
      </c>
      <c r="V493" s="17">
        <f>I493/G493</f>
        <v>0.1361790175492375</v>
      </c>
    </row>
    <row r="494" spans="1:22">
      <c r="A494" s="18">
        <v>352</v>
      </c>
      <c r="B494" s="82" t="s">
        <v>397</v>
      </c>
      <c r="C494" s="18" t="s">
        <v>396</v>
      </c>
      <c r="D494" s="18"/>
      <c r="E494" s="18"/>
      <c r="F494" s="25">
        <v>1.0854652401557083</v>
      </c>
      <c r="G494" s="24">
        <v>7409</v>
      </c>
      <c r="H494" s="23">
        <v>2.6326458748404122</v>
      </c>
      <c r="I494" s="24">
        <f>VLOOKUP($B494,'Tabela Principal AmoCac'!$B$2:$I$521,8,0)</f>
        <v>877</v>
      </c>
      <c r="J494" s="23">
        <v>2.8576455867785828</v>
      </c>
      <c r="K494" s="19" t="s">
        <v>371</v>
      </c>
      <c r="L494" s="19" t="s">
        <v>23</v>
      </c>
      <c r="M494" s="21">
        <v>1</v>
      </c>
      <c r="N494" s="20">
        <f>$G494*M494</f>
        <v>7409</v>
      </c>
      <c r="O494" s="20">
        <f>$I494*M494</f>
        <v>877</v>
      </c>
      <c r="P494" s="19" t="s">
        <v>22</v>
      </c>
      <c r="Q494" s="21">
        <v>1</v>
      </c>
      <c r="R494" s="20">
        <f>$G494*Q494</f>
        <v>7409</v>
      </c>
      <c r="S494" s="20">
        <f>$I494*Q494</f>
        <v>877</v>
      </c>
      <c r="T494" s="19">
        <v>0</v>
      </c>
      <c r="U494" s="18">
        <f>IF(J494&gt;1,0,1)</f>
        <v>0</v>
      </c>
      <c r="V494" s="17">
        <f>I494/G494</f>
        <v>0.11836955054663248</v>
      </c>
    </row>
    <row r="495" spans="1:22">
      <c r="A495" s="18">
        <v>353</v>
      </c>
      <c r="B495" s="82" t="s">
        <v>395</v>
      </c>
      <c r="C495" s="18" t="s">
        <v>394</v>
      </c>
      <c r="D495" s="18"/>
      <c r="E495" s="18"/>
      <c r="F495" s="25">
        <v>1.2600429394986643</v>
      </c>
      <c r="G495" s="24">
        <v>46999</v>
      </c>
      <c r="H495" s="23">
        <v>16.700192127361927</v>
      </c>
      <c r="I495" s="24">
        <f>VLOOKUP($B495,'Tabela Principal AmoCac'!$B$2:$I$521,8,0)</f>
        <v>6458</v>
      </c>
      <c r="J495" s="23">
        <v>21.042959178353577</v>
      </c>
      <c r="K495" s="19" t="s">
        <v>371</v>
      </c>
      <c r="L495" s="19" t="s">
        <v>23</v>
      </c>
      <c r="M495" s="21">
        <v>0.8</v>
      </c>
      <c r="N495" s="20">
        <f>$G495*M495</f>
        <v>37599.200000000004</v>
      </c>
      <c r="O495" s="20">
        <f>$I495*M495</f>
        <v>5166.4000000000005</v>
      </c>
      <c r="P495" s="19" t="s">
        <v>22</v>
      </c>
      <c r="Q495" s="21">
        <v>1</v>
      </c>
      <c r="R495" s="20">
        <f>$G495*Q495</f>
        <v>46999</v>
      </c>
      <c r="S495" s="20">
        <f>$I495*Q495</f>
        <v>6458</v>
      </c>
      <c r="T495" s="19">
        <v>0</v>
      </c>
      <c r="U495" s="18">
        <f>IF(J495&gt;1,0,1)</f>
        <v>0</v>
      </c>
      <c r="V495" s="17">
        <f>I495/G495</f>
        <v>0.13740717887614631</v>
      </c>
    </row>
    <row r="496" spans="1:22">
      <c r="A496" s="18">
        <v>354</v>
      </c>
      <c r="B496" s="82" t="s">
        <v>392</v>
      </c>
      <c r="C496" s="18" t="s">
        <v>391</v>
      </c>
      <c r="D496" s="18"/>
      <c r="E496" s="18"/>
      <c r="F496" s="25">
        <v>1.1446046808326196</v>
      </c>
      <c r="G496" s="24">
        <v>13788</v>
      </c>
      <c r="H496" s="23">
        <v>4.8993010287892567</v>
      </c>
      <c r="I496" s="24">
        <f>VLOOKUP($B496,'Tabela Principal AmoCac'!$B$2:$I$521,8,0)</f>
        <v>1721</v>
      </c>
      <c r="J496" s="23">
        <v>5.6077628903602523</v>
      </c>
      <c r="K496" s="19" t="s">
        <v>371</v>
      </c>
      <c r="L496" s="19" t="s">
        <v>23</v>
      </c>
      <c r="M496" s="21">
        <v>1</v>
      </c>
      <c r="N496" s="20">
        <f>$G496*M496</f>
        <v>13788</v>
      </c>
      <c r="O496" s="20">
        <f>$I496*M496</f>
        <v>1721</v>
      </c>
      <c r="P496" s="19" t="s">
        <v>22</v>
      </c>
      <c r="Q496" s="21">
        <v>1</v>
      </c>
      <c r="R496" s="20">
        <f>$G496*Q496</f>
        <v>13788</v>
      </c>
      <c r="S496" s="20">
        <f>$I496*Q496</f>
        <v>1721</v>
      </c>
      <c r="T496" s="19">
        <v>0</v>
      </c>
      <c r="U496" s="18">
        <f>IF(J496&gt;1,0,1)</f>
        <v>0</v>
      </c>
      <c r="V496" s="17">
        <f>I496/G496</f>
        <v>0.1248186829126777</v>
      </c>
    </row>
    <row r="497" spans="1:22">
      <c r="A497" s="18">
        <v>355</v>
      </c>
      <c r="B497" s="82" t="s">
        <v>390</v>
      </c>
      <c r="C497" s="18" t="s">
        <v>389</v>
      </c>
      <c r="D497" s="18"/>
      <c r="E497" s="18"/>
      <c r="F497" s="25">
        <v>1.1046191400471186</v>
      </c>
      <c r="G497" s="24">
        <v>31073</v>
      </c>
      <c r="H497" s="23">
        <v>11.041193854624932</v>
      </c>
      <c r="I497" s="24">
        <f>VLOOKUP($B497,'Tabela Principal AmoCac'!$B$2:$I$521,8,0)</f>
        <v>3743</v>
      </c>
      <c r="J497" s="23">
        <v>12.196314060789323</v>
      </c>
      <c r="K497" s="19" t="s">
        <v>371</v>
      </c>
      <c r="L497" s="19" t="s">
        <v>23</v>
      </c>
      <c r="M497" s="21">
        <v>1</v>
      </c>
      <c r="N497" s="20">
        <f>$G497*M497</f>
        <v>31073</v>
      </c>
      <c r="O497" s="20">
        <f>$I497*M497</f>
        <v>3743</v>
      </c>
      <c r="P497" s="19" t="s">
        <v>22</v>
      </c>
      <c r="Q497" s="21">
        <v>1</v>
      </c>
      <c r="R497" s="20">
        <f>$G497*Q497</f>
        <v>31073</v>
      </c>
      <c r="S497" s="20">
        <f>$I497*Q497</f>
        <v>3743</v>
      </c>
      <c r="T497" s="19">
        <v>0</v>
      </c>
      <c r="U497" s="18">
        <f>IF(J497&gt;1,0,1)</f>
        <v>0</v>
      </c>
      <c r="V497" s="17">
        <f>I497/G497</f>
        <v>0.12045827567341422</v>
      </c>
    </row>
    <row r="498" spans="1:22">
      <c r="A498" s="18">
        <v>356</v>
      </c>
      <c r="B498" s="82" t="s">
        <v>388</v>
      </c>
      <c r="C498" s="18" t="s">
        <v>387</v>
      </c>
      <c r="D498" s="18"/>
      <c r="E498" s="18"/>
      <c r="F498" s="25">
        <v>0.92759043896095605</v>
      </c>
      <c r="G498" s="24">
        <v>12832</v>
      </c>
      <c r="H498" s="23">
        <v>4.559604786874365</v>
      </c>
      <c r="I498" s="24">
        <f>VLOOKUP($B498,'Tabela Principal AmoCac'!$B$2:$I$521,8,0)</f>
        <v>1298</v>
      </c>
      <c r="J498" s="23">
        <v>4.229445805745268</v>
      </c>
      <c r="K498" s="19" t="s">
        <v>371</v>
      </c>
      <c r="L498" s="19" t="s">
        <v>23</v>
      </c>
      <c r="M498" s="21">
        <v>1</v>
      </c>
      <c r="N498" s="20">
        <f>$G498*M498</f>
        <v>12832</v>
      </c>
      <c r="O498" s="20">
        <f>$I498*M498</f>
        <v>1298</v>
      </c>
      <c r="P498" s="19" t="s">
        <v>22</v>
      </c>
      <c r="Q498" s="21">
        <v>1</v>
      </c>
      <c r="R498" s="20">
        <f>$G498*Q498</f>
        <v>12832</v>
      </c>
      <c r="S498" s="20">
        <f>$I498*Q498</f>
        <v>1298</v>
      </c>
      <c r="T498" s="19">
        <v>0</v>
      </c>
      <c r="U498" s="18">
        <f>IF(J498&gt;1,0,1)</f>
        <v>0</v>
      </c>
      <c r="V498" s="17">
        <f>I498/G498</f>
        <v>0.10115336658354114</v>
      </c>
    </row>
    <row r="499" spans="1:22">
      <c r="A499" s="18">
        <v>357</v>
      </c>
      <c r="B499" s="82" t="s">
        <v>386</v>
      </c>
      <c r="C499" s="18" t="s">
        <v>385</v>
      </c>
      <c r="D499" s="18"/>
      <c r="E499" s="18"/>
      <c r="F499" s="25">
        <v>1.1643462141772223</v>
      </c>
      <c r="G499" s="24">
        <v>26376</v>
      </c>
      <c r="H499" s="23">
        <v>9.3722051011999881</v>
      </c>
      <c r="I499" s="24">
        <f>VLOOKUP($B499,'Tabela Principal AmoCac'!$B$2:$I$521,8,0)</f>
        <v>3349</v>
      </c>
      <c r="J499" s="23">
        <v>10.912491528074657</v>
      </c>
      <c r="K499" s="19" t="s">
        <v>371</v>
      </c>
      <c r="L499" s="19" t="s">
        <v>23</v>
      </c>
      <c r="M499" s="21">
        <v>1</v>
      </c>
      <c r="N499" s="20">
        <f>$G499*M499</f>
        <v>26376</v>
      </c>
      <c r="O499" s="20">
        <f>$I499*M499</f>
        <v>3349</v>
      </c>
      <c r="P499" s="19" t="s">
        <v>22</v>
      </c>
      <c r="Q499" s="21">
        <v>1</v>
      </c>
      <c r="R499" s="20">
        <f>$G499*Q499</f>
        <v>26376</v>
      </c>
      <c r="S499" s="20">
        <f>$I499*Q499</f>
        <v>3349</v>
      </c>
      <c r="T499" s="19">
        <v>0</v>
      </c>
      <c r="U499" s="18">
        <f>IF(J499&gt;1,0,1)</f>
        <v>0</v>
      </c>
      <c r="V499" s="17">
        <f>I499/G499</f>
        <v>0.12697148923263574</v>
      </c>
    </row>
    <row r="500" spans="1:22">
      <c r="A500" s="18">
        <v>360</v>
      </c>
      <c r="B500" s="82" t="s">
        <v>380</v>
      </c>
      <c r="C500" s="18" t="s">
        <v>379</v>
      </c>
      <c r="D500" s="18"/>
      <c r="E500" s="18"/>
      <c r="F500" s="25">
        <v>0.90524831301036335</v>
      </c>
      <c r="G500" s="24">
        <v>10444</v>
      </c>
      <c r="H500" s="23">
        <v>3.7110748436810992</v>
      </c>
      <c r="I500" s="24">
        <f>VLOOKUP($B500,'Tabela Principal AmoCac'!$B$2:$I$521,8,0)</f>
        <v>1031</v>
      </c>
      <c r="J500" s="23">
        <v>3.359444241697513</v>
      </c>
      <c r="K500" s="19" t="s">
        <v>371</v>
      </c>
      <c r="L500" s="19" t="s">
        <v>23</v>
      </c>
      <c r="M500" s="21">
        <v>1</v>
      </c>
      <c r="N500" s="20">
        <f>$G500*M500</f>
        <v>10444</v>
      </c>
      <c r="O500" s="20">
        <f>$I500*M500</f>
        <v>1031</v>
      </c>
      <c r="P500" s="19" t="s">
        <v>22</v>
      </c>
      <c r="Q500" s="21">
        <v>1</v>
      </c>
      <c r="R500" s="20">
        <f>$G500*Q500</f>
        <v>10444</v>
      </c>
      <c r="S500" s="20">
        <f>$I500*Q500</f>
        <v>1031</v>
      </c>
      <c r="T500" s="19">
        <v>0</v>
      </c>
      <c r="U500" s="18">
        <f>IF(J500&gt;1,0,1)</f>
        <v>0</v>
      </c>
      <c r="V500" s="17">
        <f>I500/G500</f>
        <v>9.8716966679433166E-2</v>
      </c>
    </row>
    <row r="501" spans="1:22">
      <c r="A501" s="18">
        <v>361</v>
      </c>
      <c r="B501" s="82" t="s">
        <v>378</v>
      </c>
      <c r="C501" s="18" t="s">
        <v>377</v>
      </c>
      <c r="D501" s="18"/>
      <c r="E501" s="18"/>
      <c r="F501" s="25">
        <v>0.97942846610588419</v>
      </c>
      <c r="G501" s="24">
        <v>2865</v>
      </c>
      <c r="H501" s="23">
        <v>1.0180227333537293</v>
      </c>
      <c r="I501" s="24">
        <f>VLOOKUP($B501,'Tabela Principal AmoCac'!$B$2:$I$521,8,0)</f>
        <v>306</v>
      </c>
      <c r="J501" s="23">
        <v>0.99708044418956254</v>
      </c>
      <c r="K501" s="19" t="s">
        <v>371</v>
      </c>
      <c r="L501" s="19" t="s">
        <v>23</v>
      </c>
      <c r="M501" s="21">
        <v>1</v>
      </c>
      <c r="N501" s="20">
        <f>$G501*M501</f>
        <v>2865</v>
      </c>
      <c r="O501" s="20">
        <f>$I501*M501</f>
        <v>306</v>
      </c>
      <c r="P501" s="19" t="s">
        <v>22</v>
      </c>
      <c r="Q501" s="21">
        <v>1</v>
      </c>
      <c r="R501" s="20">
        <f>$G501*Q501</f>
        <v>2865</v>
      </c>
      <c r="S501" s="20">
        <f>$I501*Q501</f>
        <v>306</v>
      </c>
      <c r="T501" s="19">
        <v>0</v>
      </c>
      <c r="U501" s="18">
        <f>IF(J501&gt;1,0,1)</f>
        <v>1</v>
      </c>
      <c r="V501" s="17">
        <f>I501/G501</f>
        <v>0.10680628272251309</v>
      </c>
    </row>
    <row r="502" spans="1:22">
      <c r="A502" s="18">
        <v>362</v>
      </c>
      <c r="B502" s="82" t="s">
        <v>376</v>
      </c>
      <c r="C502" s="18" t="s">
        <v>375</v>
      </c>
      <c r="D502" s="18"/>
      <c r="E502" s="18"/>
      <c r="F502" s="25">
        <v>1.1440840172938995</v>
      </c>
      <c r="G502" s="24">
        <v>45150</v>
      </c>
      <c r="H502" s="23">
        <v>16.043185483742018</v>
      </c>
      <c r="I502" s="24">
        <f>VLOOKUP($B502,'Tabela Principal AmoCac'!$B$2:$I$521,8,0)</f>
        <v>5633</v>
      </c>
      <c r="J502" s="23">
        <v>18.354752098430737</v>
      </c>
      <c r="K502" s="19" t="s">
        <v>371</v>
      </c>
      <c r="L502" s="19" t="s">
        <v>23</v>
      </c>
      <c r="M502" s="21">
        <v>0.9</v>
      </c>
      <c r="N502" s="20">
        <f>$G502*M502</f>
        <v>40635</v>
      </c>
      <c r="O502" s="20">
        <f>$I502*M502</f>
        <v>5069.7</v>
      </c>
      <c r="P502" s="19" t="s">
        <v>22</v>
      </c>
      <c r="Q502" s="21">
        <v>1</v>
      </c>
      <c r="R502" s="20">
        <f>$G502*Q502</f>
        <v>45150</v>
      </c>
      <c r="S502" s="20">
        <f>$I502*Q502</f>
        <v>5633</v>
      </c>
      <c r="T502" s="19">
        <v>0</v>
      </c>
      <c r="U502" s="18">
        <f>IF(J502&gt;1,0,1)</f>
        <v>0</v>
      </c>
      <c r="V502" s="17">
        <f>I502/G502</f>
        <v>0.12476190476190477</v>
      </c>
    </row>
    <row r="503" spans="1:22">
      <c r="A503" s="18">
        <v>363</v>
      </c>
      <c r="B503" s="82" t="s">
        <v>373</v>
      </c>
      <c r="C503" s="18" t="s">
        <v>372</v>
      </c>
      <c r="D503" s="18"/>
      <c r="E503" s="18"/>
      <c r="F503" s="25">
        <v>1.2520116073312864</v>
      </c>
      <c r="G503" s="24">
        <v>542</v>
      </c>
      <c r="H503" s="23">
        <v>0.19258929196430064</v>
      </c>
      <c r="I503" s="24">
        <f>VLOOKUP($B503,'Tabela Principal AmoCac'!$B$2:$I$521,8,0)</f>
        <v>74</v>
      </c>
      <c r="J503" s="23">
        <v>0.2411240289870184</v>
      </c>
      <c r="K503" s="19" t="s">
        <v>371</v>
      </c>
      <c r="L503" s="19" t="s">
        <v>23</v>
      </c>
      <c r="M503" s="21">
        <v>1</v>
      </c>
      <c r="N503" s="20">
        <f>$G503*M503</f>
        <v>542</v>
      </c>
      <c r="O503" s="20">
        <f>$I503*M503</f>
        <v>74</v>
      </c>
      <c r="P503" s="19" t="s">
        <v>22</v>
      </c>
      <c r="Q503" s="21">
        <v>1</v>
      </c>
      <c r="R503" s="20">
        <f>$G503*Q503</f>
        <v>542</v>
      </c>
      <c r="S503" s="20">
        <f>$I503*Q503</f>
        <v>74</v>
      </c>
      <c r="T503" s="19">
        <v>0</v>
      </c>
      <c r="U503" s="18">
        <f>IF(J503&gt;1,0,1)</f>
        <v>1</v>
      </c>
      <c r="V503" s="17">
        <f>I503/G503</f>
        <v>0.13653136531365315</v>
      </c>
    </row>
    <row r="504" spans="1:22">
      <c r="A504" s="18">
        <v>364</v>
      </c>
      <c r="B504" s="82" t="s">
        <v>370</v>
      </c>
      <c r="C504" s="18" t="s">
        <v>369</v>
      </c>
      <c r="D504" s="18"/>
      <c r="E504" s="18"/>
      <c r="F504" s="25">
        <v>1.6096520707825897</v>
      </c>
      <c r="G504" s="24">
        <v>2256</v>
      </c>
      <c r="H504" s="23">
        <v>0.80162627799162767</v>
      </c>
      <c r="I504" s="24">
        <f>VLOOKUP($B504,'Tabela Principal AmoCac'!$B$2:$I$521,8,0)</f>
        <v>396</v>
      </c>
      <c r="J504" s="23">
        <v>1.2903393983629634</v>
      </c>
      <c r="K504" s="19" t="s">
        <v>163</v>
      </c>
      <c r="L504" s="19" t="s">
        <v>23</v>
      </c>
      <c r="M504" s="21">
        <v>1</v>
      </c>
      <c r="N504" s="20">
        <f>$G504*M504</f>
        <v>2256</v>
      </c>
      <c r="O504" s="20">
        <f>$I504*M504</f>
        <v>396</v>
      </c>
      <c r="P504" s="19" t="s">
        <v>22</v>
      </c>
      <c r="Q504" s="21">
        <v>1</v>
      </c>
      <c r="R504" s="20">
        <f>$G504*Q504</f>
        <v>2256</v>
      </c>
      <c r="S504" s="20">
        <f>$I504*Q504</f>
        <v>396</v>
      </c>
      <c r="T504" s="19">
        <v>0</v>
      </c>
      <c r="U504" s="18">
        <f>IF(J504&gt;1,0,1)</f>
        <v>0</v>
      </c>
      <c r="V504" s="17">
        <f>I504/G504</f>
        <v>0.17553191489361702</v>
      </c>
    </row>
    <row r="505" spans="1:22">
      <c r="A505" s="18">
        <v>365</v>
      </c>
      <c r="B505" s="82" t="s">
        <v>368</v>
      </c>
      <c r="C505" s="18" t="s">
        <v>367</v>
      </c>
      <c r="D505" s="18"/>
      <c r="E505" s="18"/>
      <c r="F505" s="25">
        <v>0.7641782558260779</v>
      </c>
      <c r="G505" s="24">
        <v>84</v>
      </c>
      <c r="H505" s="23">
        <v>2.9847786946496774E-2</v>
      </c>
      <c r="I505" s="24">
        <f>VLOOKUP($B505,'Tabela Principal AmoCac'!$B$2:$I$521,8,0)</f>
        <v>7</v>
      </c>
      <c r="J505" s="23">
        <v>2.2809029769042279E-2</v>
      </c>
      <c r="K505" s="19" t="s">
        <v>366</v>
      </c>
      <c r="L505" s="19" t="s">
        <v>23</v>
      </c>
      <c r="M505" s="21">
        <v>1</v>
      </c>
      <c r="N505" s="20">
        <f>$G505*M505</f>
        <v>84</v>
      </c>
      <c r="O505" s="20">
        <f>$I505*M505</f>
        <v>7</v>
      </c>
      <c r="P505" s="19" t="s">
        <v>22</v>
      </c>
      <c r="Q505" s="21">
        <v>1</v>
      </c>
      <c r="R505" s="20">
        <f>$G505*Q505</f>
        <v>84</v>
      </c>
      <c r="S505" s="20">
        <f>$I505*Q505</f>
        <v>7</v>
      </c>
      <c r="T505" s="19">
        <v>0</v>
      </c>
      <c r="U505" s="18">
        <f>IF(J505&gt;1,0,1)</f>
        <v>1</v>
      </c>
      <c r="V505" s="17">
        <f>I505/G505</f>
        <v>8.3333333333333329E-2</v>
      </c>
    </row>
    <row r="506" spans="1:22">
      <c r="A506" s="18">
        <v>366</v>
      </c>
      <c r="B506" s="82" t="s">
        <v>365</v>
      </c>
      <c r="C506" s="18" t="s">
        <v>364</v>
      </c>
      <c r="D506" s="18"/>
      <c r="E506" s="18"/>
      <c r="F506" s="25">
        <v>0.86886020867896518</v>
      </c>
      <c r="G506" s="24">
        <v>1752</v>
      </c>
      <c r="H506" s="23">
        <v>0.62253955631264701</v>
      </c>
      <c r="I506" s="24">
        <f>VLOOKUP($B506,'Tabela Principal AmoCac'!$B$2:$I$521,8,0)</f>
        <v>166</v>
      </c>
      <c r="J506" s="23">
        <v>0.540899848808717</v>
      </c>
      <c r="K506" s="19" t="s">
        <v>163</v>
      </c>
      <c r="L506" s="19" t="s">
        <v>23</v>
      </c>
      <c r="M506" s="21">
        <v>1</v>
      </c>
      <c r="N506" s="20">
        <f>$G506*M506</f>
        <v>1752</v>
      </c>
      <c r="O506" s="20">
        <f>$I506*M506</f>
        <v>166</v>
      </c>
      <c r="P506" s="19" t="s">
        <v>22</v>
      </c>
      <c r="Q506" s="21">
        <v>1</v>
      </c>
      <c r="R506" s="20">
        <f>$G506*Q506</f>
        <v>1752</v>
      </c>
      <c r="S506" s="20">
        <f>$I506*Q506</f>
        <v>166</v>
      </c>
      <c r="T506" s="19">
        <v>0</v>
      </c>
      <c r="U506" s="18">
        <f>IF(J506&gt;1,0,1)</f>
        <v>1</v>
      </c>
      <c r="V506" s="17">
        <f>I506/G506</f>
        <v>9.4748858447488579E-2</v>
      </c>
    </row>
    <row r="507" spans="1:22">
      <c r="A507" s="18">
        <v>369</v>
      </c>
      <c r="B507" s="82" t="s">
        <v>359</v>
      </c>
      <c r="C507" s="18" t="s">
        <v>358</v>
      </c>
      <c r="D507" s="18"/>
      <c r="E507" s="18"/>
      <c r="F507" s="25">
        <v>1.0015161406169526</v>
      </c>
      <c r="G507" s="24">
        <v>41487</v>
      </c>
      <c r="H507" s="23">
        <v>14.741608774396568</v>
      </c>
      <c r="I507" s="24">
        <f>VLOOKUP($B507,'Tabela Principal AmoCac'!$B$2:$I$521,8,0)</f>
        <v>4531</v>
      </c>
      <c r="J507" s="23">
        <v>14.763959126218653</v>
      </c>
      <c r="K507" s="19" t="s">
        <v>347</v>
      </c>
      <c r="L507" s="19" t="s">
        <v>23</v>
      </c>
      <c r="M507" s="21">
        <v>0.8</v>
      </c>
      <c r="N507" s="20">
        <f>$G507*M507</f>
        <v>33189.599999999999</v>
      </c>
      <c r="O507" s="20">
        <f>$I507*M507</f>
        <v>3624.8</v>
      </c>
      <c r="P507" s="19" t="s">
        <v>22</v>
      </c>
      <c r="Q507" s="21">
        <v>0.8</v>
      </c>
      <c r="R507" s="20">
        <f>$G507*Q507</f>
        <v>33189.599999999999</v>
      </c>
      <c r="S507" s="20">
        <f>$I507*Q507</f>
        <v>3624.8</v>
      </c>
      <c r="T507" s="19">
        <v>0</v>
      </c>
      <c r="U507" s="18">
        <f>IF(J507&gt;1,0,1)</f>
        <v>0</v>
      </c>
      <c r="V507" s="17">
        <f>I507/G507</f>
        <v>0.10921493479885265</v>
      </c>
    </row>
    <row r="508" spans="1:22">
      <c r="A508" s="18">
        <v>370</v>
      </c>
      <c r="B508" s="82" t="s">
        <v>356</v>
      </c>
      <c r="C508" s="18" t="s">
        <v>355</v>
      </c>
      <c r="D508" s="18"/>
      <c r="E508" s="18"/>
      <c r="F508" s="25">
        <v>1.0404841055957563</v>
      </c>
      <c r="G508" s="24">
        <v>21011</v>
      </c>
      <c r="H508" s="23">
        <v>7.4658553753909969</v>
      </c>
      <c r="I508" s="24">
        <f>VLOOKUP($B508,'Tabela Principal AmoCac'!$B$2:$I$521,8,0)</f>
        <v>2384</v>
      </c>
      <c r="J508" s="23">
        <v>7.7681038527709712</v>
      </c>
      <c r="K508" s="19" t="s">
        <v>347</v>
      </c>
      <c r="L508" s="19" t="s">
        <v>23</v>
      </c>
      <c r="M508" s="21">
        <v>1</v>
      </c>
      <c r="N508" s="20">
        <f>$G508*M508</f>
        <v>21011</v>
      </c>
      <c r="O508" s="20">
        <f>$I508*M508</f>
        <v>2384</v>
      </c>
      <c r="P508" s="19" t="s">
        <v>22</v>
      </c>
      <c r="Q508" s="21">
        <v>1</v>
      </c>
      <c r="R508" s="20">
        <f>$G508*Q508</f>
        <v>21011</v>
      </c>
      <c r="S508" s="20">
        <f>$I508*Q508</f>
        <v>2384</v>
      </c>
      <c r="T508" s="19" t="s">
        <v>354</v>
      </c>
      <c r="U508" s="18">
        <f>IF(J508&gt;1,0,1)</f>
        <v>0</v>
      </c>
      <c r="V508" s="17">
        <f>I508/G508</f>
        <v>0.11346437580315073</v>
      </c>
    </row>
    <row r="509" spans="1:22">
      <c r="A509" s="18">
        <v>377</v>
      </c>
      <c r="B509" s="82" t="s">
        <v>343</v>
      </c>
      <c r="C509" s="18" t="s">
        <v>342</v>
      </c>
      <c r="D509" s="18"/>
      <c r="E509" s="18"/>
      <c r="F509" s="25">
        <v>0.88048915321605259</v>
      </c>
      <c r="G509" s="24">
        <v>26839</v>
      </c>
      <c r="H509" s="23">
        <v>9.5367232602027023</v>
      </c>
      <c r="I509" s="24">
        <f>VLOOKUP($B509,'Tabela Principal AmoCac'!$B$2:$I$521,8,0)</f>
        <v>2577</v>
      </c>
      <c r="J509" s="23">
        <v>8.3969813878317083</v>
      </c>
      <c r="K509" s="19" t="s">
        <v>18</v>
      </c>
      <c r="L509" s="19" t="s">
        <v>23</v>
      </c>
      <c r="M509" s="21">
        <v>1</v>
      </c>
      <c r="N509" s="20">
        <f>$G509*M509</f>
        <v>26839</v>
      </c>
      <c r="O509" s="20">
        <f>$I509*M509</f>
        <v>2577</v>
      </c>
      <c r="P509" s="19" t="s">
        <v>22</v>
      </c>
      <c r="Q509" s="21">
        <v>1</v>
      </c>
      <c r="R509" s="20">
        <f>$G509*Q509</f>
        <v>26839</v>
      </c>
      <c r="S509" s="20">
        <f>$I509*Q509</f>
        <v>2577</v>
      </c>
      <c r="T509" s="19">
        <v>0</v>
      </c>
      <c r="U509" s="18">
        <f>IF(J509&gt;1,0,1)</f>
        <v>0</v>
      </c>
      <c r="V509" s="17">
        <f>I509/G509</f>
        <v>9.6016990200827157E-2</v>
      </c>
    </row>
    <row r="510" spans="1:22">
      <c r="A510" s="18">
        <v>378</v>
      </c>
      <c r="B510" s="82" t="s">
        <v>341</v>
      </c>
      <c r="C510" s="18" t="s">
        <v>340</v>
      </c>
      <c r="D510" s="18"/>
      <c r="E510" s="18"/>
      <c r="F510" s="25">
        <v>1.5991578823478458</v>
      </c>
      <c r="G510" s="24">
        <v>8980</v>
      </c>
      <c r="H510" s="23">
        <v>3.1908705568992981</v>
      </c>
      <c r="I510" s="24">
        <f>VLOOKUP($B510,'Tabela Principal AmoCac'!$B$2:$I$521,8,0)</f>
        <v>1566</v>
      </c>
      <c r="J510" s="23">
        <v>5.102705802617173</v>
      </c>
      <c r="K510" s="19" t="s">
        <v>275</v>
      </c>
      <c r="L510" s="19" t="s">
        <v>23</v>
      </c>
      <c r="M510" s="21">
        <v>0.7</v>
      </c>
      <c r="N510" s="20">
        <f>$G510*M510</f>
        <v>6286</v>
      </c>
      <c r="O510" s="20">
        <f>$I510*M510</f>
        <v>1096.1999999999998</v>
      </c>
      <c r="P510" s="19" t="s">
        <v>22</v>
      </c>
      <c r="Q510" s="21">
        <v>1</v>
      </c>
      <c r="R510" s="20">
        <f>$G510*Q510</f>
        <v>8980</v>
      </c>
      <c r="S510" s="20">
        <f>$I510*Q510</f>
        <v>1566</v>
      </c>
      <c r="T510" s="19">
        <v>0</v>
      </c>
      <c r="U510" s="18">
        <f>IF(J510&gt;1,0,1)</f>
        <v>0</v>
      </c>
      <c r="V510" s="17">
        <f>I510/G510</f>
        <v>0.17438752783964365</v>
      </c>
    </row>
    <row r="511" spans="1:22">
      <c r="A511" s="18">
        <v>382</v>
      </c>
      <c r="B511" s="82" t="s">
        <v>325</v>
      </c>
      <c r="C511" s="18" t="s">
        <v>324</v>
      </c>
      <c r="D511" s="18"/>
      <c r="E511" s="18"/>
      <c r="F511" s="25">
        <v>2.1555306977086182</v>
      </c>
      <c r="G511" s="24">
        <v>502</v>
      </c>
      <c r="H511" s="23">
        <v>0.17837606008501644</v>
      </c>
      <c r="I511" s="24">
        <f>VLOOKUP($B511,'Tabela Principal AmoCac'!$B$2:$I$521,8,0)</f>
        <v>118</v>
      </c>
      <c r="J511" s="23">
        <v>0.38449507324956989</v>
      </c>
      <c r="K511" s="19" t="s">
        <v>275</v>
      </c>
      <c r="L511" s="19" t="s">
        <v>23</v>
      </c>
      <c r="M511" s="21">
        <v>1</v>
      </c>
      <c r="N511" s="20">
        <f>$G511*M511</f>
        <v>502</v>
      </c>
      <c r="O511" s="20">
        <f>$I511*M511</f>
        <v>118</v>
      </c>
      <c r="P511" s="19" t="s">
        <v>22</v>
      </c>
      <c r="Q511" s="21">
        <v>1</v>
      </c>
      <c r="R511" s="20">
        <f>$G511*Q511</f>
        <v>502</v>
      </c>
      <c r="S511" s="20">
        <f>$I511*Q511</f>
        <v>118</v>
      </c>
      <c r="T511" s="19">
        <v>0</v>
      </c>
      <c r="U511" s="18">
        <f>IF(J511&gt;1,0,1)</f>
        <v>1</v>
      </c>
      <c r="V511" s="17">
        <f>I511/G511</f>
        <v>0.23505976095617531</v>
      </c>
    </row>
    <row r="512" spans="1:22">
      <c r="A512" s="18">
        <v>386</v>
      </c>
      <c r="B512" s="82" t="s">
        <v>317</v>
      </c>
      <c r="C512" s="18" t="s">
        <v>316</v>
      </c>
      <c r="D512" s="18"/>
      <c r="E512" s="18"/>
      <c r="F512" s="25">
        <v>8.99033242148327E-2</v>
      </c>
      <c r="G512" s="24">
        <v>102</v>
      </c>
      <c r="H512" s="23">
        <v>3.6243741292174655E-2</v>
      </c>
      <c r="I512" s="24">
        <f>VLOOKUP($B512,'Tabela Principal AmoCac'!$B$2:$I$521,8,0)</f>
        <v>1</v>
      </c>
      <c r="J512" s="23">
        <v>3.2584328241488975E-3</v>
      </c>
      <c r="K512" s="19" t="s">
        <v>275</v>
      </c>
      <c r="L512" s="19" t="s">
        <v>23</v>
      </c>
      <c r="M512" s="21">
        <v>1</v>
      </c>
      <c r="N512" s="20">
        <f>$G512*M512</f>
        <v>102</v>
      </c>
      <c r="O512" s="20">
        <f>$I512*M512</f>
        <v>1</v>
      </c>
      <c r="P512" s="19" t="s">
        <v>22</v>
      </c>
      <c r="Q512" s="21">
        <v>1</v>
      </c>
      <c r="R512" s="20">
        <f>$G512*Q512</f>
        <v>102</v>
      </c>
      <c r="S512" s="20">
        <f>$I512*Q512</f>
        <v>1</v>
      </c>
      <c r="T512" s="19">
        <v>0</v>
      </c>
      <c r="U512" s="18">
        <f>IF(J512&gt;1,0,1)</f>
        <v>1</v>
      </c>
      <c r="V512" s="17">
        <f>I512/G512</f>
        <v>9.8039215686274508E-3</v>
      </c>
    </row>
    <row r="513" spans="1:22">
      <c r="A513" s="18">
        <v>431</v>
      </c>
      <c r="B513" s="82" t="s">
        <v>223</v>
      </c>
      <c r="C513" s="18" t="s">
        <v>222</v>
      </c>
      <c r="D513" s="18"/>
      <c r="E513" s="18"/>
      <c r="F513" s="25">
        <v>0.46803582661230447</v>
      </c>
      <c r="G513" s="24">
        <v>6544</v>
      </c>
      <c r="H513" s="23">
        <v>2.3252847354508916</v>
      </c>
      <c r="I513" s="24">
        <f>VLOOKUP($B513,'Tabela Principal AmoCac'!$B$2:$I$521,8,0)</f>
        <v>334</v>
      </c>
      <c r="J513" s="23">
        <v>1.0883165632657317</v>
      </c>
      <c r="K513" s="19" t="s">
        <v>18</v>
      </c>
      <c r="L513" s="19" t="s">
        <v>23</v>
      </c>
      <c r="M513" s="21">
        <v>1</v>
      </c>
      <c r="N513" s="20">
        <f>$G513*M513</f>
        <v>6544</v>
      </c>
      <c r="O513" s="20">
        <f>$I513*M513</f>
        <v>334</v>
      </c>
      <c r="P513" s="19" t="s">
        <v>22</v>
      </c>
      <c r="Q513" s="21">
        <v>1</v>
      </c>
      <c r="R513" s="20">
        <f>$G513*Q513</f>
        <v>6544</v>
      </c>
      <c r="S513" s="20">
        <f>$I513*Q513</f>
        <v>334</v>
      </c>
      <c r="T513" s="19">
        <v>0</v>
      </c>
      <c r="U513" s="18">
        <f>IF(J513&gt;1,0,1)</f>
        <v>0</v>
      </c>
      <c r="V513" s="17">
        <f>I513/G513</f>
        <v>5.1039119804400977E-2</v>
      </c>
    </row>
    <row r="514" spans="1:22">
      <c r="A514" s="18">
        <v>432</v>
      </c>
      <c r="B514" s="82" t="s">
        <v>221</v>
      </c>
      <c r="C514" s="18" t="s">
        <v>220</v>
      </c>
      <c r="D514" s="18"/>
      <c r="E514" s="18"/>
      <c r="F514" s="25">
        <v>0.67843753040512156</v>
      </c>
      <c r="G514" s="24">
        <v>28574</v>
      </c>
      <c r="H514" s="23">
        <v>10.153222192966654</v>
      </c>
      <c r="I514" s="24">
        <f>VLOOKUP($B514,'Tabela Principal AmoCac'!$B$2:$I$521,8,0)</f>
        <v>2114</v>
      </c>
      <c r="J514" s="23">
        <v>6.8883269902507687</v>
      </c>
      <c r="K514" s="19" t="s">
        <v>18</v>
      </c>
      <c r="L514" s="19" t="s">
        <v>23</v>
      </c>
      <c r="M514" s="21">
        <v>1</v>
      </c>
      <c r="N514" s="20">
        <f>$G514*M514</f>
        <v>28574</v>
      </c>
      <c r="O514" s="20">
        <f>$I514*M514</f>
        <v>2114</v>
      </c>
      <c r="P514" s="19" t="s">
        <v>22</v>
      </c>
      <c r="Q514" s="21">
        <v>1</v>
      </c>
      <c r="R514" s="20">
        <f>$G514*Q514</f>
        <v>28574</v>
      </c>
      <c r="S514" s="20">
        <f>$I514*Q514</f>
        <v>2114</v>
      </c>
      <c r="T514" s="19">
        <v>0</v>
      </c>
      <c r="U514" s="18">
        <f>IF(J514&gt;1,0,1)</f>
        <v>0</v>
      </c>
      <c r="V514" s="17">
        <f>I514/G514</f>
        <v>7.3983341499265068E-2</v>
      </c>
    </row>
    <row r="515" spans="1:22">
      <c r="A515" s="18">
        <v>441</v>
      </c>
      <c r="B515" s="82" t="s">
        <v>201</v>
      </c>
      <c r="C515" s="18" t="s">
        <v>200</v>
      </c>
      <c r="D515" s="18"/>
      <c r="E515" s="18"/>
      <c r="F515" s="25">
        <v>1.260350867428792</v>
      </c>
      <c r="G515" s="24">
        <v>2110</v>
      </c>
      <c r="H515" s="23">
        <v>0.74974798163224043</v>
      </c>
      <c r="I515" s="24">
        <f>VLOOKUP($B515,'Tabela Principal AmoCac'!$B$2:$I$521,8,0)</f>
        <v>290</v>
      </c>
      <c r="J515" s="23">
        <v>0.94494551900318025</v>
      </c>
      <c r="K515" s="19" t="s">
        <v>18</v>
      </c>
      <c r="L515" s="19" t="s">
        <v>23</v>
      </c>
      <c r="M515" s="21">
        <v>1</v>
      </c>
      <c r="N515" s="20">
        <f>$G515*M515</f>
        <v>2110</v>
      </c>
      <c r="O515" s="20">
        <f>$I515*M515</f>
        <v>290</v>
      </c>
      <c r="P515" s="19" t="s">
        <v>22</v>
      </c>
      <c r="Q515" s="21">
        <v>1</v>
      </c>
      <c r="R515" s="20">
        <f>$G515*Q515</f>
        <v>2110</v>
      </c>
      <c r="S515" s="20">
        <f>$I515*Q515</f>
        <v>290</v>
      </c>
      <c r="T515" s="19">
        <v>0</v>
      </c>
      <c r="U515" s="18">
        <f>IF(J515&gt;1,0,1)</f>
        <v>1</v>
      </c>
      <c r="V515" s="17">
        <f>I515/G515</f>
        <v>0.13744075829383887</v>
      </c>
    </row>
    <row r="516" spans="1:22">
      <c r="A516" s="18">
        <v>461</v>
      </c>
      <c r="B516" s="82" t="s">
        <v>155</v>
      </c>
      <c r="C516" s="18" t="s">
        <v>154</v>
      </c>
      <c r="D516" s="18"/>
      <c r="E516" s="18"/>
      <c r="F516" s="25">
        <v>0.60202932499938555</v>
      </c>
      <c r="G516" s="24">
        <v>28423</v>
      </c>
      <c r="H516" s="23">
        <v>10.099567242622355</v>
      </c>
      <c r="I516" s="24">
        <f>VLOOKUP($B516,'Tabela Principal AmoCac'!$B$2:$I$521,8,0)</f>
        <v>1866</v>
      </c>
      <c r="J516" s="23">
        <v>6.0802356498618417</v>
      </c>
      <c r="K516" s="19" t="s">
        <v>18</v>
      </c>
      <c r="L516" s="19" t="s">
        <v>23</v>
      </c>
      <c r="M516" s="21">
        <v>1</v>
      </c>
      <c r="N516" s="20">
        <f>$G516*M516</f>
        <v>28423</v>
      </c>
      <c r="O516" s="20">
        <f>$I516*M516</f>
        <v>1866</v>
      </c>
      <c r="P516" s="19" t="s">
        <v>22</v>
      </c>
      <c r="Q516" s="21">
        <v>1</v>
      </c>
      <c r="R516" s="20">
        <f>$G516*Q516</f>
        <v>28423</v>
      </c>
      <c r="S516" s="20">
        <f>$I516*Q516</f>
        <v>1866</v>
      </c>
      <c r="T516" s="19">
        <v>0</v>
      </c>
      <c r="U516" s="18">
        <f>IF(J516&gt;1,0,1)</f>
        <v>0</v>
      </c>
      <c r="V516" s="17">
        <f>I516/G516</f>
        <v>6.5651057242374133E-2</v>
      </c>
    </row>
    <row r="517" spans="1:22">
      <c r="A517" s="18">
        <v>462</v>
      </c>
      <c r="B517" s="82" t="s">
        <v>153</v>
      </c>
      <c r="C517" s="18" t="s">
        <v>152</v>
      </c>
      <c r="D517" s="18"/>
      <c r="E517" s="18"/>
      <c r="F517" s="25">
        <v>0.99879438700075096</v>
      </c>
      <c r="G517" s="24">
        <v>1368</v>
      </c>
      <c r="H517" s="23">
        <v>0.48609253027151894</v>
      </c>
      <c r="I517" s="24">
        <f>VLOOKUP($B517,'Tabela Principal AmoCac'!$B$2:$I$521,8,0)</f>
        <v>149</v>
      </c>
      <c r="J517" s="23">
        <v>0.4855064907981857</v>
      </c>
      <c r="K517" s="19" t="s">
        <v>18</v>
      </c>
      <c r="L517" s="19" t="s">
        <v>23</v>
      </c>
      <c r="M517" s="21">
        <v>1</v>
      </c>
      <c r="N517" s="20">
        <f>$G517*M517</f>
        <v>1368</v>
      </c>
      <c r="O517" s="20">
        <f>$I517*M517</f>
        <v>149</v>
      </c>
      <c r="P517" s="19" t="s">
        <v>22</v>
      </c>
      <c r="Q517" s="21">
        <v>1</v>
      </c>
      <c r="R517" s="20">
        <f>$G517*Q517</f>
        <v>1368</v>
      </c>
      <c r="S517" s="20">
        <f>$I517*Q517</f>
        <v>149</v>
      </c>
      <c r="T517" s="19">
        <v>0</v>
      </c>
      <c r="U517" s="18">
        <f>IF(J517&gt;1,0,1)</f>
        <v>1</v>
      </c>
      <c r="V517" s="17">
        <f>I517/G517</f>
        <v>0.10891812865497076</v>
      </c>
    </row>
    <row r="518" spans="1:22">
      <c r="A518" s="18">
        <v>499</v>
      </c>
      <c r="B518" s="82" t="s">
        <v>72</v>
      </c>
      <c r="C518" s="18" t="s">
        <v>71</v>
      </c>
      <c r="D518" s="18"/>
      <c r="E518" s="18"/>
      <c r="F518" s="25">
        <v>1.2145141660030496</v>
      </c>
      <c r="G518" s="24">
        <v>823</v>
      </c>
      <c r="H518" s="23">
        <v>0.29243724591627196</v>
      </c>
      <c r="I518" s="24">
        <f>VLOOKUP($B518,'Tabela Principal AmoCac'!$B$2:$I$521,8,0)</f>
        <v>109</v>
      </c>
      <c r="J518" s="23">
        <v>0.35516917783222979</v>
      </c>
      <c r="K518" s="19" t="s">
        <v>69</v>
      </c>
      <c r="L518" s="19" t="s">
        <v>23</v>
      </c>
      <c r="M518" s="21">
        <v>0.5</v>
      </c>
      <c r="N518" s="20">
        <f>$G518*M518</f>
        <v>411.5</v>
      </c>
      <c r="O518" s="20">
        <f>$I518*M518</f>
        <v>54.5</v>
      </c>
      <c r="P518" s="19" t="s">
        <v>22</v>
      </c>
      <c r="Q518" s="21">
        <v>0.5</v>
      </c>
      <c r="R518" s="20">
        <f>$G518*Q518</f>
        <v>411.5</v>
      </c>
      <c r="S518" s="20">
        <f>$I518*Q518</f>
        <v>54.5</v>
      </c>
      <c r="T518" s="19">
        <v>0</v>
      </c>
      <c r="U518" s="18">
        <f>IF(J518&gt;1,0,1)</f>
        <v>1</v>
      </c>
      <c r="V518" s="17">
        <f>I518/G518</f>
        <v>0.1324422843256379</v>
      </c>
    </row>
    <row r="519" spans="1:22">
      <c r="A519" s="18">
        <v>511</v>
      </c>
      <c r="B519" s="82" t="s">
        <v>42</v>
      </c>
      <c r="C519" s="18" t="s">
        <v>41</v>
      </c>
      <c r="D519" s="18"/>
      <c r="E519" s="18"/>
      <c r="F519" s="25">
        <v>0.73628115615932688</v>
      </c>
      <c r="G519" s="24">
        <v>9067</v>
      </c>
      <c r="H519" s="23">
        <v>3.2217843362367411</v>
      </c>
      <c r="I519" s="24">
        <f>VLOOKUP($B519,'Tabela Principal AmoCac'!$B$2:$I$521,8,0)</f>
        <v>728</v>
      </c>
      <c r="J519" s="23">
        <v>2.3721390959803972</v>
      </c>
      <c r="K519" s="19" t="s">
        <v>18</v>
      </c>
      <c r="L519" s="19" t="s">
        <v>23</v>
      </c>
      <c r="M519" s="21">
        <v>0.6</v>
      </c>
      <c r="N519" s="20">
        <f>$G519*M519</f>
        <v>5440.2</v>
      </c>
      <c r="O519" s="20">
        <f>$I519*M519</f>
        <v>436.8</v>
      </c>
      <c r="P519" s="19" t="s">
        <v>22</v>
      </c>
      <c r="Q519" s="21">
        <v>0.6</v>
      </c>
      <c r="R519" s="20">
        <f>$G519*Q519</f>
        <v>5440.2</v>
      </c>
      <c r="S519" s="20">
        <f>$I519*Q519</f>
        <v>436.8</v>
      </c>
      <c r="T519" s="19">
        <v>0</v>
      </c>
      <c r="U519" s="18">
        <f>IF(J519&gt;1,0,1)</f>
        <v>0</v>
      </c>
      <c r="V519" s="17">
        <f>I519/G519</f>
        <v>8.0291165765964484E-2</v>
      </c>
    </row>
    <row r="520" spans="1:22">
      <c r="A520" s="18">
        <v>513</v>
      </c>
      <c r="B520" s="82" t="s">
        <v>34</v>
      </c>
      <c r="C520" s="18" t="s">
        <v>33</v>
      </c>
      <c r="D520" s="18"/>
      <c r="E520" s="18"/>
      <c r="F520" s="25">
        <v>0.46187741027331691</v>
      </c>
      <c r="G520" s="24">
        <v>3673</v>
      </c>
      <c r="H520" s="23">
        <v>1.3051300173152698</v>
      </c>
      <c r="I520" s="24">
        <f>VLOOKUP($B520,'Tabela Principal AmoCac'!$B$2:$I$521,8,0)</f>
        <v>185</v>
      </c>
      <c r="J520" s="23">
        <v>0.60281007246754603</v>
      </c>
      <c r="K520" s="19" t="s">
        <v>18</v>
      </c>
      <c r="L520" s="19" t="s">
        <v>23</v>
      </c>
      <c r="M520" s="21">
        <v>1</v>
      </c>
      <c r="N520" s="20">
        <f>$G520*M520</f>
        <v>3673</v>
      </c>
      <c r="O520" s="20">
        <f>$I520*M520</f>
        <v>185</v>
      </c>
      <c r="P520" s="19" t="s">
        <v>22</v>
      </c>
      <c r="Q520" s="21">
        <v>1</v>
      </c>
      <c r="R520" s="20">
        <f>$G520*Q520</f>
        <v>3673</v>
      </c>
      <c r="S520" s="20">
        <f>$I520*Q520</f>
        <v>185</v>
      </c>
      <c r="T520" s="19">
        <v>0</v>
      </c>
      <c r="U520" s="18">
        <f>IF(J520&gt;1,0,1)</f>
        <v>1</v>
      </c>
      <c r="V520" s="17">
        <f>I520/G520</f>
        <v>5.0367546964334334E-2</v>
      </c>
    </row>
    <row r="521" spans="1:22">
      <c r="A521" s="18">
        <v>514</v>
      </c>
      <c r="B521" s="82" t="s">
        <v>32</v>
      </c>
      <c r="C521" s="18" t="s">
        <v>31</v>
      </c>
      <c r="D521" s="18"/>
      <c r="E521" s="18"/>
      <c r="F521" s="25">
        <v>0.65162486930905861</v>
      </c>
      <c r="G521" s="24">
        <v>2322</v>
      </c>
      <c r="H521" s="23">
        <v>0.82507811059244662</v>
      </c>
      <c r="I521" s="24">
        <f>VLOOKUP($B521,'Tabela Principal AmoCac'!$B$2:$I$521,8,0)</f>
        <v>165</v>
      </c>
      <c r="J521" s="23">
        <v>0.53764141598456805</v>
      </c>
      <c r="K521" s="19" t="s">
        <v>18</v>
      </c>
      <c r="L521" s="19" t="s">
        <v>23</v>
      </c>
      <c r="M521" s="21">
        <v>1</v>
      </c>
      <c r="N521" s="20">
        <f>$G521*M521</f>
        <v>2322</v>
      </c>
      <c r="O521" s="20">
        <f>$I521*M521</f>
        <v>165</v>
      </c>
      <c r="P521" s="19" t="s">
        <v>22</v>
      </c>
      <c r="Q521" s="21">
        <v>1</v>
      </c>
      <c r="R521" s="20">
        <f>$G521*Q521</f>
        <v>2322</v>
      </c>
      <c r="S521" s="20">
        <f>$I521*Q521</f>
        <v>165</v>
      </c>
      <c r="T521" s="19">
        <v>0</v>
      </c>
      <c r="U521" s="18">
        <f>IF(J521&gt;1,0,1)</f>
        <v>1</v>
      </c>
      <c r="V521" s="17">
        <f>I521/G521</f>
        <v>7.10594315245478E-2</v>
      </c>
    </row>
    <row r="522" spans="1:22">
      <c r="A522" s="18">
        <v>515</v>
      </c>
      <c r="B522" s="82" t="s">
        <v>30</v>
      </c>
      <c r="C522" s="18" t="s">
        <v>29</v>
      </c>
      <c r="D522" s="18"/>
      <c r="E522" s="18"/>
      <c r="F522" s="25">
        <v>0.82303603364590949</v>
      </c>
      <c r="G522" s="24">
        <v>1571</v>
      </c>
      <c r="H522" s="23">
        <v>0.55822468205888609</v>
      </c>
      <c r="I522" s="24">
        <f>VLOOKUP($B522,'Tabela Principal AmoCac'!$B$2:$I$521,8,0)</f>
        <v>141</v>
      </c>
      <c r="J522" s="23">
        <v>0.45943902820499449</v>
      </c>
      <c r="K522" s="19" t="s">
        <v>18</v>
      </c>
      <c r="L522" s="19" t="s">
        <v>23</v>
      </c>
      <c r="M522" s="21">
        <v>1</v>
      </c>
      <c r="N522" s="20">
        <f>$G522*M522</f>
        <v>1571</v>
      </c>
      <c r="O522" s="20">
        <f>$I522*M522</f>
        <v>141</v>
      </c>
      <c r="P522" s="19" t="s">
        <v>22</v>
      </c>
      <c r="Q522" s="21">
        <v>1</v>
      </c>
      <c r="R522" s="20">
        <f>$G522*Q522</f>
        <v>1571</v>
      </c>
      <c r="S522" s="20">
        <f>$I522*Q522</f>
        <v>141</v>
      </c>
      <c r="T522" s="19">
        <v>0</v>
      </c>
      <c r="U522" s="18">
        <f>IF(J522&gt;1,0,1)</f>
        <v>1</v>
      </c>
      <c r="V522" s="17">
        <f>I522/G522</f>
        <v>8.9751750477402928E-2</v>
      </c>
    </row>
    <row r="523" spans="1:22">
      <c r="A523" s="18">
        <v>517</v>
      </c>
      <c r="B523" s="82" t="s">
        <v>27</v>
      </c>
      <c r="C523" s="18" t="s">
        <v>26</v>
      </c>
      <c r="D523" s="18"/>
      <c r="E523" s="18"/>
      <c r="F523" s="25">
        <v>0.79477418222514362</v>
      </c>
      <c r="G523" s="24">
        <v>2123</v>
      </c>
      <c r="H523" s="23">
        <v>0.75436728199300784</v>
      </c>
      <c r="I523" s="24">
        <f>VLOOKUP($B523,'Tabela Principal AmoCac'!$B$2:$I$521,8,0)</f>
        <v>184</v>
      </c>
      <c r="J523" s="23">
        <v>0.59955163964339708</v>
      </c>
      <c r="K523" s="19" t="s">
        <v>18</v>
      </c>
      <c r="L523" s="19" t="s">
        <v>23</v>
      </c>
      <c r="M523" s="21">
        <v>1</v>
      </c>
      <c r="N523" s="20">
        <f>$G523*M523</f>
        <v>2123</v>
      </c>
      <c r="O523" s="20">
        <f>$I523*M523</f>
        <v>184</v>
      </c>
      <c r="P523" s="19" t="s">
        <v>22</v>
      </c>
      <c r="Q523" s="21">
        <v>1</v>
      </c>
      <c r="R523" s="20">
        <f>$G523*Q523</f>
        <v>2123</v>
      </c>
      <c r="S523" s="20">
        <f>$I523*Q523</f>
        <v>184</v>
      </c>
      <c r="T523" s="19">
        <v>0</v>
      </c>
      <c r="U523" s="18">
        <f>IF(J523&gt;1,0,1)</f>
        <v>1</v>
      </c>
      <c r="V523" s="17">
        <f>I523/G523</f>
        <v>8.6669806877060759E-2</v>
      </c>
    </row>
    <row r="524" spans="1:22">
      <c r="A524" s="18">
        <v>518</v>
      </c>
      <c r="B524" s="82" t="s">
        <v>25</v>
      </c>
      <c r="C524" s="18" t="s">
        <v>24</v>
      </c>
      <c r="D524" s="18"/>
      <c r="E524" s="18"/>
      <c r="F524" s="25">
        <v>1.0830250453259243</v>
      </c>
      <c r="G524" s="24">
        <v>1160</v>
      </c>
      <c r="H524" s="23">
        <v>0.41218372449924118</v>
      </c>
      <c r="I524" s="24">
        <f>VLOOKUP($B524,'Tabela Principal AmoCac'!$B$2:$I$521,8,0)</f>
        <v>137</v>
      </c>
      <c r="J524" s="23">
        <v>0.44640529690839892</v>
      </c>
      <c r="K524" s="19" t="s">
        <v>18</v>
      </c>
      <c r="L524" s="19" t="s">
        <v>23</v>
      </c>
      <c r="M524" s="21">
        <v>1</v>
      </c>
      <c r="N524" s="20">
        <f>$G524*M524</f>
        <v>1160</v>
      </c>
      <c r="O524" s="20">
        <f>$I524*M524</f>
        <v>137</v>
      </c>
      <c r="P524" s="19" t="s">
        <v>22</v>
      </c>
      <c r="Q524" s="21">
        <v>1</v>
      </c>
      <c r="R524" s="20">
        <f>$G524*Q524</f>
        <v>1160</v>
      </c>
      <c r="S524" s="20">
        <f>$I524*Q524</f>
        <v>137</v>
      </c>
      <c r="T524" s="19">
        <v>0</v>
      </c>
      <c r="U524" s="18">
        <f>IF(J524&gt;1,0,1)</f>
        <v>1</v>
      </c>
      <c r="V524" s="17">
        <f>I524/G524</f>
        <v>0.11810344827586207</v>
      </c>
    </row>
    <row r="525" spans="1:22">
      <c r="A525" s="18">
        <v>93</v>
      </c>
      <c r="B525" s="18" t="s">
        <v>891</v>
      </c>
      <c r="C525" s="18"/>
      <c r="D525" s="18" t="s">
        <v>889</v>
      </c>
      <c r="E525" s="18"/>
      <c r="F525" s="25">
        <v>1.0289366299984362</v>
      </c>
      <c r="G525" s="24">
        <v>4875</v>
      </c>
      <c r="H525" s="23">
        <v>1.7322376352877593</v>
      </c>
      <c r="I525" s="24">
        <f>VLOOKUP($B525,'Tabela Principal AmoCac'!$B$2:$I$521,8,0)</f>
        <v>547</v>
      </c>
      <c r="J525" s="23">
        <v>1.7823627548094469</v>
      </c>
      <c r="K525" s="19" t="s">
        <v>69</v>
      </c>
      <c r="L525" s="22" t="s">
        <v>23</v>
      </c>
      <c r="M525" s="21">
        <v>0.5</v>
      </c>
      <c r="N525" s="20">
        <f>$G525*M525</f>
        <v>2437.5</v>
      </c>
      <c r="O525" s="20">
        <f>$I525*M525</f>
        <v>273.5</v>
      </c>
      <c r="P525" s="19" t="s">
        <v>22</v>
      </c>
      <c r="Q525" s="21">
        <v>0.5</v>
      </c>
      <c r="R525" s="20">
        <f>$G525*Q525</f>
        <v>2437.5</v>
      </c>
      <c r="S525" s="20">
        <f>$I525*Q525</f>
        <v>273.5</v>
      </c>
      <c r="T525" s="19" t="s">
        <v>326</v>
      </c>
      <c r="U525" s="18">
        <f>IF(J525&gt;1,0,1)</f>
        <v>0</v>
      </c>
      <c r="V525" s="17">
        <f>I525/G525</f>
        <v>0.11220512820512821</v>
      </c>
    </row>
    <row r="526" spans="1:22">
      <c r="A526" s="18">
        <v>379</v>
      </c>
      <c r="B526" s="18" t="s">
        <v>338</v>
      </c>
      <c r="C526" s="18"/>
      <c r="D526" s="18" t="s">
        <v>336</v>
      </c>
      <c r="E526" s="18"/>
      <c r="F526" s="25">
        <v>0.92230098268823246</v>
      </c>
      <c r="G526" s="24">
        <v>4683</v>
      </c>
      <c r="H526" s="23">
        <v>1.6640141222671954</v>
      </c>
      <c r="I526" s="24">
        <f>VLOOKUP($B526,'Tabela Principal AmoCac'!$B$2:$I$521,8,0)</f>
        <v>471</v>
      </c>
      <c r="J526" s="23">
        <v>1.5347218601741306</v>
      </c>
      <c r="K526" s="19" t="s">
        <v>275</v>
      </c>
      <c r="L526" s="22" t="s">
        <v>23</v>
      </c>
      <c r="M526" s="21">
        <v>0.3</v>
      </c>
      <c r="N526" s="20">
        <f>$G526*M526</f>
        <v>1404.8999999999999</v>
      </c>
      <c r="O526" s="20">
        <f>$I526*M526</f>
        <v>141.29999999999998</v>
      </c>
      <c r="P526" s="19" t="s">
        <v>22</v>
      </c>
      <c r="Q526" s="21">
        <v>0.3</v>
      </c>
      <c r="R526" s="20">
        <f>$G526*Q526</f>
        <v>1404.8999999999999</v>
      </c>
      <c r="S526" s="20">
        <f>$I526*Q526</f>
        <v>141.29999999999998</v>
      </c>
      <c r="T526" s="19">
        <v>0</v>
      </c>
      <c r="U526" s="18">
        <f>IF(J526&gt;1,0,1)</f>
        <v>0</v>
      </c>
      <c r="V526" s="17">
        <f>I526/G526</f>
        <v>0.10057655349135169</v>
      </c>
    </row>
    <row r="527" spans="1:22">
      <c r="A527" s="18">
        <v>489</v>
      </c>
      <c r="B527" s="18" t="s">
        <v>99</v>
      </c>
      <c r="C527" s="18"/>
      <c r="D527" s="18" t="s">
        <v>97</v>
      </c>
      <c r="E527" s="18"/>
      <c r="F527" s="25">
        <v>2.2518388840318746</v>
      </c>
      <c r="G527" s="24">
        <v>338</v>
      </c>
      <c r="H527" s="23">
        <v>0.12010180937995131</v>
      </c>
      <c r="I527" s="24">
        <f>VLOOKUP($B527,'Tabela Principal AmoCac'!$B$2:$I$521,8,0)</f>
        <v>83</v>
      </c>
      <c r="J527" s="23">
        <v>0.2704499244043585</v>
      </c>
      <c r="K527" s="19" t="s">
        <v>18</v>
      </c>
      <c r="L527" s="22" t="s">
        <v>23</v>
      </c>
      <c r="M527" s="21">
        <v>0.3</v>
      </c>
      <c r="N527" s="20">
        <f>$G527*M527</f>
        <v>101.39999999999999</v>
      </c>
      <c r="O527" s="20">
        <f>$I527*M527</f>
        <v>24.9</v>
      </c>
      <c r="P527" s="19" t="s">
        <v>22</v>
      </c>
      <c r="Q527" s="21">
        <v>0.3</v>
      </c>
      <c r="R527" s="20">
        <f>$G527*Q527</f>
        <v>101.39999999999999</v>
      </c>
      <c r="S527" s="20">
        <f>$I527*Q527</f>
        <v>24.9</v>
      </c>
      <c r="T527" s="19">
        <v>0</v>
      </c>
      <c r="U527" s="18">
        <f>IF(J527&gt;1,0,1)</f>
        <v>1</v>
      </c>
      <c r="V527" s="17">
        <f>I527/G527</f>
        <v>0.2455621301775148</v>
      </c>
    </row>
    <row r="528" spans="1:22">
      <c r="A528" s="18">
        <v>501</v>
      </c>
      <c r="B528" s="18" t="s">
        <v>66</v>
      </c>
      <c r="C528" s="18"/>
      <c r="D528" s="18" t="s">
        <v>64</v>
      </c>
      <c r="E528" s="18"/>
      <c r="F528" s="25">
        <v>0.60372801705832491</v>
      </c>
      <c r="G528" s="24">
        <v>562</v>
      </c>
      <c r="H528" s="23">
        <v>0.1996959079039427</v>
      </c>
      <c r="I528" s="24">
        <f>VLOOKUP($B528,'Tabela Principal AmoCac'!$B$2:$I$521,8,0)</f>
        <v>37</v>
      </c>
      <c r="J528" s="23">
        <v>0.1205620144935092</v>
      </c>
      <c r="K528" s="19" t="s">
        <v>18</v>
      </c>
      <c r="L528" s="22" t="s">
        <v>23</v>
      </c>
      <c r="M528" s="21">
        <v>0.5</v>
      </c>
      <c r="N528" s="20">
        <f>$G528*M528</f>
        <v>281</v>
      </c>
      <c r="O528" s="20">
        <f>$I528*M528</f>
        <v>18.5</v>
      </c>
      <c r="P528" s="19" t="s">
        <v>22</v>
      </c>
      <c r="Q528" s="21">
        <v>0.5</v>
      </c>
      <c r="R528" s="20">
        <f>$G528*Q528</f>
        <v>281</v>
      </c>
      <c r="S528" s="20">
        <f>$I528*Q528</f>
        <v>18.5</v>
      </c>
      <c r="T528" s="19">
        <v>0</v>
      </c>
      <c r="U528" s="18">
        <f>IF(J528&gt;1,0,1)</f>
        <v>1</v>
      </c>
      <c r="V528" s="17">
        <f>I528/G528</f>
        <v>6.5836298932384338E-2</v>
      </c>
    </row>
    <row r="529" spans="1:22">
      <c r="A529" s="18">
        <v>504</v>
      </c>
      <c r="B529" s="18" t="s">
        <v>59</v>
      </c>
      <c r="C529" s="18"/>
      <c r="D529" s="18" t="s">
        <v>57</v>
      </c>
      <c r="E529" s="18"/>
      <c r="F529" s="25">
        <v>1.4891678831482547</v>
      </c>
      <c r="G529" s="24">
        <v>117</v>
      </c>
      <c r="H529" s="23">
        <v>4.1573703246906221E-2</v>
      </c>
      <c r="I529" s="24">
        <f>VLOOKUP($B529,'Tabela Principal AmoCac'!$B$2:$I$521,8,0)</f>
        <v>19</v>
      </c>
      <c r="J529" s="23">
        <v>6.1910223658829054E-2</v>
      </c>
      <c r="K529" s="19" t="s">
        <v>18</v>
      </c>
      <c r="L529" s="22" t="s">
        <v>23</v>
      </c>
      <c r="M529" s="21">
        <v>0.5</v>
      </c>
      <c r="N529" s="20">
        <f>$G529*M529</f>
        <v>58.5</v>
      </c>
      <c r="O529" s="20">
        <f>$I529*M529</f>
        <v>9.5</v>
      </c>
      <c r="P529" s="19" t="s">
        <v>22</v>
      </c>
      <c r="Q529" s="21">
        <v>0.5</v>
      </c>
      <c r="R529" s="20">
        <f>$G529*Q529</f>
        <v>58.5</v>
      </c>
      <c r="S529" s="20">
        <f>$I529*Q529</f>
        <v>9.5</v>
      </c>
      <c r="T529" s="19">
        <v>0</v>
      </c>
      <c r="U529" s="18">
        <f>IF(J529&gt;1,0,1)</f>
        <v>1</v>
      </c>
      <c r="V529" s="17">
        <f>I529/G529</f>
        <v>0.1623931623931624</v>
      </c>
    </row>
    <row r="530" spans="1:22">
      <c r="A530" s="18">
        <v>505</v>
      </c>
      <c r="B530" s="18" t="s">
        <v>56</v>
      </c>
      <c r="C530" s="18"/>
      <c r="D530" s="18" t="s">
        <v>54</v>
      </c>
      <c r="E530" s="18"/>
      <c r="F530" s="25">
        <v>1.7941576441134002</v>
      </c>
      <c r="G530" s="24">
        <v>184</v>
      </c>
      <c r="H530" s="23">
        <v>6.5380866644707228E-2</v>
      </c>
      <c r="I530" s="24">
        <f>VLOOKUP($B530,'Tabela Principal AmoCac'!$B$2:$I$521,8,0)</f>
        <v>36</v>
      </c>
      <c r="J530" s="23">
        <v>0.11730358166936029</v>
      </c>
      <c r="K530" s="19" t="s">
        <v>18</v>
      </c>
      <c r="L530" s="22" t="s">
        <v>23</v>
      </c>
      <c r="M530" s="21">
        <v>0.5</v>
      </c>
      <c r="N530" s="20">
        <f>$G530*M530</f>
        <v>92</v>
      </c>
      <c r="O530" s="20">
        <f>$I530*M530</f>
        <v>18</v>
      </c>
      <c r="P530" s="19" t="s">
        <v>22</v>
      </c>
      <c r="Q530" s="21">
        <v>0.5</v>
      </c>
      <c r="R530" s="20">
        <f>$G530*Q530</f>
        <v>92</v>
      </c>
      <c r="S530" s="20">
        <f>$I530*Q530</f>
        <v>18</v>
      </c>
      <c r="T530" s="19">
        <v>0</v>
      </c>
      <c r="U530" s="18">
        <f>IF(J530&gt;1,0,1)</f>
        <v>1</v>
      </c>
      <c r="V530" s="17">
        <f>I530/G530</f>
        <v>0.19565217391304349</v>
      </c>
    </row>
    <row r="531" spans="1:22">
      <c r="A531" s="18">
        <v>506</v>
      </c>
      <c r="B531" s="18" t="s">
        <v>53</v>
      </c>
      <c r="C531" s="18"/>
      <c r="D531" s="18" t="s">
        <v>51</v>
      </c>
      <c r="E531" s="18"/>
      <c r="F531" s="25">
        <v>2.2989206581954433</v>
      </c>
      <c r="G531" s="24">
        <v>1077</v>
      </c>
      <c r="H531" s="23">
        <v>0.3826912683497265</v>
      </c>
      <c r="I531" s="24">
        <f>VLOOKUP($B531,'Tabela Principal AmoCac'!$B$2:$I$521,8,0)</f>
        <v>270</v>
      </c>
      <c r="J531" s="23">
        <v>0.87977686252020226</v>
      </c>
      <c r="K531" s="19" t="s">
        <v>18</v>
      </c>
      <c r="L531" s="22" t="s">
        <v>23</v>
      </c>
      <c r="M531" s="21">
        <v>0.5</v>
      </c>
      <c r="N531" s="20">
        <f>$G531*M531</f>
        <v>538.5</v>
      </c>
      <c r="O531" s="20">
        <f>$I531*M531</f>
        <v>135</v>
      </c>
      <c r="P531" s="19" t="s">
        <v>22</v>
      </c>
      <c r="Q531" s="21">
        <v>0.5</v>
      </c>
      <c r="R531" s="20">
        <f>$G531*Q531</f>
        <v>538.5</v>
      </c>
      <c r="S531" s="20">
        <f>$I531*Q531</f>
        <v>135</v>
      </c>
      <c r="T531" s="19">
        <v>0</v>
      </c>
      <c r="U531" s="18">
        <f>IF(J531&gt;1,0,1)</f>
        <v>1</v>
      </c>
      <c r="V531" s="17">
        <f>I531/G531</f>
        <v>0.25069637883008355</v>
      </c>
    </row>
    <row r="532" spans="1:22">
      <c r="A532" s="18">
        <v>512</v>
      </c>
      <c r="B532" s="18" t="s">
        <v>39</v>
      </c>
      <c r="C532" s="18"/>
      <c r="D532" s="18" t="s">
        <v>37</v>
      </c>
      <c r="E532" s="18"/>
      <c r="F532" s="25">
        <v>1.4355462187521431</v>
      </c>
      <c r="G532" s="24">
        <v>5072</v>
      </c>
      <c r="H532" s="23">
        <v>1.8022378022932339</v>
      </c>
      <c r="I532" s="24">
        <f>VLOOKUP($B532,'Tabela Principal AmoCac'!$B$2:$I$521,8,0)</f>
        <v>794</v>
      </c>
      <c r="J532" s="23">
        <v>2.5871956623742247</v>
      </c>
      <c r="K532" s="19" t="s">
        <v>18</v>
      </c>
      <c r="L532" s="22" t="s">
        <v>23</v>
      </c>
      <c r="M532" s="21">
        <v>0.5</v>
      </c>
      <c r="N532" s="20">
        <f>$G532*M532</f>
        <v>2536</v>
      </c>
      <c r="O532" s="20">
        <f>$I532*M532</f>
        <v>397</v>
      </c>
      <c r="P532" s="19" t="s">
        <v>22</v>
      </c>
      <c r="Q532" s="21">
        <v>0.5</v>
      </c>
      <c r="R532" s="20">
        <f>$G532*Q532</f>
        <v>2536</v>
      </c>
      <c r="S532" s="20">
        <f>$I532*Q532</f>
        <v>397</v>
      </c>
      <c r="T532" s="19">
        <v>0</v>
      </c>
      <c r="U532" s="18">
        <f>IF(J532&gt;1,0,1)</f>
        <v>0</v>
      </c>
      <c r="V532" s="17">
        <f>I532/G532</f>
        <v>0.15654574132492113</v>
      </c>
    </row>
    <row r="533" spans="1:22">
      <c r="A533" s="18">
        <v>433</v>
      </c>
      <c r="B533" s="18" t="s">
        <v>219</v>
      </c>
      <c r="C533" s="18"/>
      <c r="D533" s="18"/>
      <c r="E533" s="18" t="s">
        <v>216</v>
      </c>
      <c r="F533" s="25">
        <v>0.48463162714651353</v>
      </c>
      <c r="G533" s="24">
        <v>2422</v>
      </c>
      <c r="H533" s="23">
        <v>0.86061119029065702</v>
      </c>
      <c r="I533" s="24">
        <f>VLOOKUP($B533,'Tabela Principal AmoCac'!$B$2:$I$521,8,0)</f>
        <v>128</v>
      </c>
      <c r="J533" s="23">
        <v>0.41707940149105888</v>
      </c>
      <c r="K533" s="19" t="s">
        <v>18</v>
      </c>
      <c r="L533" s="22" t="s">
        <v>23</v>
      </c>
      <c r="M533" s="21">
        <v>0.3</v>
      </c>
      <c r="N533" s="20">
        <f>$G533*M533</f>
        <v>726.6</v>
      </c>
      <c r="O533" s="20">
        <f>$I533*M533</f>
        <v>38.4</v>
      </c>
      <c r="P533" s="19" t="s">
        <v>215</v>
      </c>
      <c r="Q533" s="21">
        <v>0.3</v>
      </c>
      <c r="R533" s="20">
        <f>$G533*Q533</f>
        <v>726.6</v>
      </c>
      <c r="S533" s="20">
        <f>$I533*Q533</f>
        <v>38.4</v>
      </c>
      <c r="T533" s="19">
        <v>0</v>
      </c>
      <c r="U533" s="18">
        <f>IF(J533&gt;1,0,1)</f>
        <v>1</v>
      </c>
      <c r="V533" s="17">
        <f>I533/G533</f>
        <v>5.2848885218827413E-2</v>
      </c>
    </row>
    <row r="534" spans="1:22">
      <c r="A534" s="18"/>
      <c r="B534" s="85" t="str">
        <f>CONCATENATE("Total ",L533)</f>
        <v>Total S P F</v>
      </c>
      <c r="C534" s="18"/>
      <c r="D534" s="18"/>
      <c r="E534" s="18"/>
      <c r="F534" s="90">
        <f>(O534/$I$645)/(N534/$G$645)</f>
        <v>1.0610674436347185</v>
      </c>
      <c r="G534" s="86">
        <f>SUM(G463:G533)</f>
        <v>696477</v>
      </c>
      <c r="H534" s="89">
        <f>G534/$G$645*1000</f>
        <v>247.47972748970517</v>
      </c>
      <c r="I534" s="86">
        <f>SUM(I463:I533)</f>
        <v>81464</v>
      </c>
      <c r="J534" s="89">
        <f>I534/$I$645*1000</f>
        <v>265.44497158646578</v>
      </c>
      <c r="K534" s="88"/>
      <c r="L534" s="88"/>
      <c r="M534" s="87"/>
      <c r="N534" s="86">
        <f>SUM(N463:N533)</f>
        <v>625944.5</v>
      </c>
      <c r="O534" s="86">
        <f>SUM(O463:O533)</f>
        <v>72427.399999999994</v>
      </c>
      <c r="P534" s="19"/>
      <c r="Q534" s="21"/>
      <c r="R534" s="20"/>
      <c r="S534" s="20"/>
      <c r="T534" s="19"/>
      <c r="U534" s="18"/>
      <c r="V534" s="17"/>
    </row>
    <row r="535" spans="1:22">
      <c r="A535" s="18"/>
      <c r="B535" s="82"/>
      <c r="C535" s="18"/>
      <c r="D535" s="18"/>
      <c r="E535" s="18"/>
      <c r="F535" s="25"/>
      <c r="G535" s="24"/>
      <c r="H535" s="23"/>
      <c r="I535" s="24"/>
      <c r="J535" s="23"/>
      <c r="K535" s="19"/>
      <c r="L535" s="19"/>
      <c r="M535" s="21"/>
      <c r="N535" s="20"/>
      <c r="O535" s="20"/>
      <c r="P535" s="19"/>
      <c r="Q535" s="21"/>
      <c r="R535" s="20"/>
      <c r="S535" s="20"/>
      <c r="T535" s="19"/>
      <c r="U535" s="18"/>
      <c r="V535" s="17"/>
    </row>
    <row r="536" spans="1:22">
      <c r="A536" s="18"/>
      <c r="B536" s="82"/>
      <c r="C536" s="18"/>
      <c r="D536" s="18"/>
      <c r="E536" s="18"/>
      <c r="F536" s="25"/>
      <c r="G536" s="24"/>
      <c r="H536" s="23"/>
      <c r="I536" s="24"/>
      <c r="J536" s="23"/>
      <c r="K536" s="19"/>
      <c r="L536" s="19"/>
      <c r="M536" s="21"/>
      <c r="N536" s="20"/>
      <c r="O536" s="20"/>
      <c r="P536" s="19"/>
      <c r="Q536" s="21"/>
      <c r="R536" s="20"/>
      <c r="S536" s="20"/>
      <c r="T536" s="19"/>
      <c r="U536" s="18"/>
      <c r="V536" s="17"/>
    </row>
    <row r="537" spans="1:22">
      <c r="A537" s="18"/>
      <c r="B537" s="82"/>
      <c r="C537" s="18"/>
      <c r="D537" s="18"/>
      <c r="E537" s="18"/>
      <c r="F537" s="25"/>
      <c r="G537" s="24"/>
      <c r="H537" s="23"/>
      <c r="I537" s="24"/>
      <c r="J537" s="23"/>
      <c r="K537" s="19"/>
      <c r="L537" s="19"/>
      <c r="M537" s="21"/>
      <c r="N537" s="20"/>
      <c r="O537" s="20"/>
      <c r="P537" s="19"/>
      <c r="Q537" s="21"/>
      <c r="R537" s="20"/>
      <c r="S537" s="20"/>
      <c r="T537" s="19"/>
      <c r="U537" s="18"/>
      <c r="V537" s="17"/>
    </row>
    <row r="538" spans="1:22">
      <c r="A538" s="18"/>
      <c r="B538" s="82"/>
      <c r="C538" s="18"/>
      <c r="D538" s="18"/>
      <c r="E538" s="18"/>
      <c r="F538" s="25"/>
      <c r="G538" s="24"/>
      <c r="H538" s="23"/>
      <c r="I538" s="24"/>
      <c r="J538" s="23"/>
      <c r="K538" s="19"/>
      <c r="L538" s="19"/>
      <c r="M538" s="21"/>
      <c r="N538" s="20"/>
      <c r="O538" s="20"/>
      <c r="P538" s="19"/>
      <c r="Q538" s="21"/>
      <c r="R538" s="20"/>
      <c r="S538" s="20"/>
      <c r="T538" s="19"/>
      <c r="U538" s="18"/>
      <c r="V538" s="17"/>
    </row>
    <row r="539" spans="1:22">
      <c r="A539" s="18"/>
      <c r="B539" s="82"/>
      <c r="C539" s="18"/>
      <c r="D539" s="18"/>
      <c r="E539" s="18"/>
      <c r="F539" s="25"/>
      <c r="G539" s="24"/>
      <c r="H539" s="23"/>
      <c r="I539" s="24"/>
      <c r="J539" s="23"/>
      <c r="K539" s="19"/>
      <c r="L539" s="19"/>
      <c r="M539" s="21"/>
      <c r="N539" s="20"/>
      <c r="O539" s="20"/>
      <c r="P539" s="19"/>
      <c r="Q539" s="21"/>
      <c r="R539" s="20"/>
      <c r="S539" s="20"/>
      <c r="T539" s="19"/>
      <c r="U539" s="18"/>
      <c r="V539" s="17"/>
    </row>
    <row r="540" spans="1:22">
      <c r="A540" s="18">
        <v>1</v>
      </c>
      <c r="B540" s="82" t="s">
        <v>1060</v>
      </c>
      <c r="C540" s="18"/>
      <c r="D540" s="18"/>
      <c r="E540" s="18"/>
      <c r="F540" s="25">
        <v>0</v>
      </c>
      <c r="G540" s="24">
        <v>357</v>
      </c>
      <c r="H540" s="23">
        <v>0.12685309452261129</v>
      </c>
      <c r="I540" s="24">
        <f>VLOOKUP($B540,'Tabela Principal AmoCac'!$B$2:$I$521,8,0)</f>
        <v>0</v>
      </c>
      <c r="J540" s="23">
        <v>0</v>
      </c>
      <c r="K540" s="19">
        <v>0</v>
      </c>
      <c r="L540" s="19">
        <v>0</v>
      </c>
      <c r="M540" s="21">
        <v>0</v>
      </c>
      <c r="N540" s="20">
        <f>$G540*M540</f>
        <v>0</v>
      </c>
      <c r="O540" s="20">
        <f>$I540*M540</f>
        <v>0</v>
      </c>
      <c r="P540" s="19">
        <v>0</v>
      </c>
      <c r="Q540" s="21">
        <v>0</v>
      </c>
      <c r="R540" s="20">
        <f>$G540*Q540</f>
        <v>0</v>
      </c>
      <c r="S540" s="20">
        <f>$I540*Q540</f>
        <v>0</v>
      </c>
      <c r="T540" s="19">
        <v>0</v>
      </c>
      <c r="U540" s="18">
        <f>IF(J540&gt;1,0,1)</f>
        <v>1</v>
      </c>
      <c r="V540" s="17">
        <f>I540/G540</f>
        <v>0</v>
      </c>
    </row>
    <row r="541" spans="1:22">
      <c r="A541" s="18">
        <v>3</v>
      </c>
      <c r="B541" s="82" t="s">
        <v>1057</v>
      </c>
      <c r="C541" s="18"/>
      <c r="D541" s="18"/>
      <c r="E541" s="18"/>
      <c r="F541" s="25">
        <v>0</v>
      </c>
      <c r="G541" s="24">
        <v>2</v>
      </c>
      <c r="H541" s="23">
        <v>7.10661593964209E-4</v>
      </c>
      <c r="I541" s="24">
        <f>VLOOKUP($B541,'Tabela Principal AmoCac'!$B$2:$I$521,8,0)</f>
        <v>0</v>
      </c>
      <c r="J541" s="23">
        <v>0</v>
      </c>
      <c r="K541" s="19">
        <v>0</v>
      </c>
      <c r="L541" s="19">
        <v>0</v>
      </c>
      <c r="M541" s="21">
        <v>0</v>
      </c>
      <c r="N541" s="20">
        <f>$G541*M541</f>
        <v>0</v>
      </c>
      <c r="O541" s="20">
        <f>$I541*M541</f>
        <v>0</v>
      </c>
      <c r="P541" s="19">
        <v>0</v>
      </c>
      <c r="Q541" s="21">
        <v>0</v>
      </c>
      <c r="R541" s="20">
        <f>$G541*Q541</f>
        <v>0</v>
      </c>
      <c r="S541" s="20">
        <f>$I541*Q541</f>
        <v>0</v>
      </c>
      <c r="T541" s="19">
        <v>0</v>
      </c>
      <c r="U541" s="18">
        <f>IF(J541&gt;1,0,1)</f>
        <v>1</v>
      </c>
      <c r="V541" s="17">
        <f>I541/G541</f>
        <v>0</v>
      </c>
    </row>
    <row r="542" spans="1:22">
      <c r="A542" s="18">
        <v>4</v>
      </c>
      <c r="B542" s="82" t="s">
        <v>1056</v>
      </c>
      <c r="C542" s="18"/>
      <c r="D542" s="18"/>
      <c r="E542" s="18"/>
      <c r="F542" s="25">
        <v>0</v>
      </c>
      <c r="G542" s="24">
        <v>310</v>
      </c>
      <c r="H542" s="23">
        <v>0.11015254706445239</v>
      </c>
      <c r="I542" s="24">
        <f>VLOOKUP($B542,'Tabela Principal AmoCac'!$B$2:$I$521,8,0)</f>
        <v>0</v>
      </c>
      <c r="J542" s="23">
        <v>0</v>
      </c>
      <c r="K542" s="19">
        <v>0</v>
      </c>
      <c r="L542" s="19">
        <v>0</v>
      </c>
      <c r="M542" s="21">
        <v>0</v>
      </c>
      <c r="N542" s="20">
        <f>$G542*M542</f>
        <v>0</v>
      </c>
      <c r="O542" s="20">
        <f>$I542*M542</f>
        <v>0</v>
      </c>
      <c r="P542" s="19">
        <v>0</v>
      </c>
      <c r="Q542" s="21">
        <v>0</v>
      </c>
      <c r="R542" s="20">
        <f>$G542*Q542</f>
        <v>0</v>
      </c>
      <c r="S542" s="20">
        <f>$I542*Q542</f>
        <v>0</v>
      </c>
      <c r="T542" s="19">
        <v>0</v>
      </c>
      <c r="U542" s="18">
        <f>IF(J542&gt;1,0,1)</f>
        <v>1</v>
      </c>
      <c r="V542" s="17">
        <f>I542/G542</f>
        <v>0</v>
      </c>
    </row>
    <row r="543" spans="1:22">
      <c r="A543" s="18">
        <v>5</v>
      </c>
      <c r="B543" s="82" t="s">
        <v>1055</v>
      </c>
      <c r="C543" s="18"/>
      <c r="D543" s="18"/>
      <c r="E543" s="18"/>
      <c r="F543" s="25">
        <v>0</v>
      </c>
      <c r="G543" s="24">
        <v>48</v>
      </c>
      <c r="H543" s="23">
        <v>1.7055878255141016E-2</v>
      </c>
      <c r="I543" s="24">
        <f>VLOOKUP($B543,'Tabela Principal AmoCac'!$B$2:$I$521,8,0)</f>
        <v>0</v>
      </c>
      <c r="J543" s="23">
        <v>0</v>
      </c>
      <c r="K543" s="19">
        <v>0</v>
      </c>
      <c r="L543" s="19">
        <v>0</v>
      </c>
      <c r="M543" s="21">
        <v>0</v>
      </c>
      <c r="N543" s="20">
        <f>$G543*M543</f>
        <v>0</v>
      </c>
      <c r="O543" s="20">
        <f>$I543*M543</f>
        <v>0</v>
      </c>
      <c r="P543" s="19">
        <v>0</v>
      </c>
      <c r="Q543" s="21">
        <v>0</v>
      </c>
      <c r="R543" s="20">
        <f>$G543*Q543</f>
        <v>0</v>
      </c>
      <c r="S543" s="20">
        <f>$I543*Q543</f>
        <v>0</v>
      </c>
      <c r="T543" s="19">
        <v>0</v>
      </c>
      <c r="U543" s="18">
        <f>IF(J543&gt;1,0,1)</f>
        <v>1</v>
      </c>
      <c r="V543" s="17">
        <f>I543/G543</f>
        <v>0</v>
      </c>
    </row>
    <row r="544" spans="1:22">
      <c r="A544" s="18">
        <v>7</v>
      </c>
      <c r="B544" s="82" t="s">
        <v>1052</v>
      </c>
      <c r="C544" s="18"/>
      <c r="D544" s="18"/>
      <c r="E544" s="18"/>
      <c r="F544" s="25">
        <v>0</v>
      </c>
      <c r="G544" s="24">
        <v>282</v>
      </c>
      <c r="H544" s="23">
        <v>0.10020328474895346</v>
      </c>
      <c r="I544" s="24">
        <f>VLOOKUP($B544,'Tabela Principal AmoCac'!$B$2:$I$521,8,0)</f>
        <v>0</v>
      </c>
      <c r="J544" s="23">
        <v>0</v>
      </c>
      <c r="K544" s="19">
        <v>0</v>
      </c>
      <c r="L544" s="19">
        <v>0</v>
      </c>
      <c r="M544" s="21">
        <v>0</v>
      </c>
      <c r="N544" s="20">
        <f>$G544*M544</f>
        <v>0</v>
      </c>
      <c r="O544" s="20">
        <f>$I544*M544</f>
        <v>0</v>
      </c>
      <c r="P544" s="19">
        <v>0</v>
      </c>
      <c r="Q544" s="21">
        <v>0</v>
      </c>
      <c r="R544" s="20">
        <f>$G544*Q544</f>
        <v>0</v>
      </c>
      <c r="S544" s="20">
        <f>$I544*Q544</f>
        <v>0</v>
      </c>
      <c r="T544" s="19">
        <v>0</v>
      </c>
      <c r="U544" s="18">
        <f>IF(J544&gt;1,0,1)</f>
        <v>1</v>
      </c>
      <c r="V544" s="17">
        <f>I544/G544</f>
        <v>0</v>
      </c>
    </row>
    <row r="545" spans="1:22">
      <c r="A545" s="18">
        <v>8</v>
      </c>
      <c r="B545" s="82" t="s">
        <v>1051</v>
      </c>
      <c r="C545" s="18"/>
      <c r="D545" s="18"/>
      <c r="E545" s="18"/>
      <c r="F545" s="25">
        <v>0</v>
      </c>
      <c r="G545" s="24">
        <v>391</v>
      </c>
      <c r="H545" s="23">
        <v>0.13893434162000284</v>
      </c>
      <c r="I545" s="24">
        <f>VLOOKUP($B545,'Tabela Principal AmoCac'!$B$2:$I$521,8,0)</f>
        <v>0</v>
      </c>
      <c r="J545" s="23">
        <v>0</v>
      </c>
      <c r="K545" s="19">
        <v>0</v>
      </c>
      <c r="L545" s="19">
        <v>0</v>
      </c>
      <c r="M545" s="21">
        <v>0</v>
      </c>
      <c r="N545" s="20">
        <f>$G545*M545</f>
        <v>0</v>
      </c>
      <c r="O545" s="20">
        <f>$I545*M545</f>
        <v>0</v>
      </c>
      <c r="P545" s="19">
        <v>0</v>
      </c>
      <c r="Q545" s="21">
        <v>0</v>
      </c>
      <c r="R545" s="20">
        <f>$G545*Q545</f>
        <v>0</v>
      </c>
      <c r="S545" s="20">
        <f>$I545*Q545</f>
        <v>0</v>
      </c>
      <c r="T545" s="19">
        <v>0</v>
      </c>
      <c r="U545" s="18">
        <f>IF(J545&gt;1,0,1)</f>
        <v>1</v>
      </c>
      <c r="V545" s="17">
        <f>I545/G545</f>
        <v>0</v>
      </c>
    </row>
    <row r="546" spans="1:22">
      <c r="A546" s="18">
        <v>30</v>
      </c>
      <c r="B546" s="82" t="s">
        <v>1007</v>
      </c>
      <c r="C546" s="18"/>
      <c r="D546" s="18"/>
      <c r="E546" s="18"/>
      <c r="F546" s="25">
        <v>0</v>
      </c>
      <c r="G546" s="24">
        <v>31078</v>
      </c>
      <c r="H546" s="23">
        <v>11.042970508609843</v>
      </c>
      <c r="I546" s="24">
        <f>VLOOKUP($B546,'Tabela Principal AmoCac'!$B$2:$I$521,8,0)</f>
        <v>0</v>
      </c>
      <c r="J546" s="23">
        <v>0</v>
      </c>
      <c r="K546" s="19">
        <v>0</v>
      </c>
      <c r="L546" s="19">
        <v>0</v>
      </c>
      <c r="M546" s="21">
        <v>0</v>
      </c>
      <c r="N546" s="20">
        <f>$G546*M546</f>
        <v>0</v>
      </c>
      <c r="O546" s="20">
        <f>$I546*M546</f>
        <v>0</v>
      </c>
      <c r="P546" s="19">
        <v>0</v>
      </c>
      <c r="Q546" s="21">
        <v>0</v>
      </c>
      <c r="R546" s="20">
        <f>$G546*Q546</f>
        <v>0</v>
      </c>
      <c r="S546" s="20">
        <f>$I546*Q546</f>
        <v>0</v>
      </c>
      <c r="T546" s="19">
        <v>0</v>
      </c>
      <c r="U546" s="18">
        <f>IF(J546&gt;1,0,1)</f>
        <v>1</v>
      </c>
      <c r="V546" s="17">
        <f>I546/G546</f>
        <v>0</v>
      </c>
    </row>
    <row r="547" spans="1:22">
      <c r="A547" s="18">
        <v>31</v>
      </c>
      <c r="B547" s="82" t="s">
        <v>1006</v>
      </c>
      <c r="C547" s="18"/>
      <c r="D547" s="18"/>
      <c r="E547" s="18"/>
      <c r="F547" s="25">
        <v>0</v>
      </c>
      <c r="G547" s="24">
        <v>45</v>
      </c>
      <c r="H547" s="23">
        <v>1.5989885864194701E-2</v>
      </c>
      <c r="I547" s="24">
        <f>VLOOKUP($B547,'Tabela Principal AmoCac'!$B$2:$I$521,8,0)</f>
        <v>0</v>
      </c>
      <c r="J547" s="23">
        <v>0</v>
      </c>
      <c r="K547" s="19">
        <v>0</v>
      </c>
      <c r="L547" s="19">
        <v>0</v>
      </c>
      <c r="M547" s="21">
        <v>0</v>
      </c>
      <c r="N547" s="20">
        <f>$G547*M547</f>
        <v>0</v>
      </c>
      <c r="O547" s="20">
        <f>$I547*M547</f>
        <v>0</v>
      </c>
      <c r="P547" s="19">
        <v>0</v>
      </c>
      <c r="Q547" s="21">
        <v>0</v>
      </c>
      <c r="R547" s="20">
        <f>$G547*Q547</f>
        <v>0</v>
      </c>
      <c r="S547" s="20">
        <f>$I547*Q547</f>
        <v>0</v>
      </c>
      <c r="T547" s="19">
        <v>0</v>
      </c>
      <c r="U547" s="18">
        <f>IF(J547&gt;1,0,1)</f>
        <v>1</v>
      </c>
      <c r="V547" s="17">
        <f>I547/G547</f>
        <v>0</v>
      </c>
    </row>
    <row r="548" spans="1:22">
      <c r="A548" s="18">
        <v>33</v>
      </c>
      <c r="B548" s="82" t="s">
        <v>1003</v>
      </c>
      <c r="C548" s="18"/>
      <c r="D548" s="18"/>
      <c r="E548" s="18"/>
      <c r="F548" s="25">
        <v>0</v>
      </c>
      <c r="G548" s="24">
        <v>1291</v>
      </c>
      <c r="H548" s="23">
        <v>0.4587320589038969</v>
      </c>
      <c r="I548" s="24">
        <f>VLOOKUP($B548,'Tabela Principal AmoCac'!$B$2:$I$521,8,0)</f>
        <v>0</v>
      </c>
      <c r="J548" s="23">
        <v>0</v>
      </c>
      <c r="K548" s="19">
        <v>0</v>
      </c>
      <c r="L548" s="19">
        <v>0</v>
      </c>
      <c r="M548" s="21">
        <v>0</v>
      </c>
      <c r="N548" s="20">
        <f>$G548*M548</f>
        <v>0</v>
      </c>
      <c r="O548" s="20">
        <f>$I548*M548</f>
        <v>0</v>
      </c>
      <c r="P548" s="19">
        <v>0</v>
      </c>
      <c r="Q548" s="21">
        <v>0</v>
      </c>
      <c r="R548" s="20">
        <f>$G548*Q548</f>
        <v>0</v>
      </c>
      <c r="S548" s="20">
        <f>$I548*Q548</f>
        <v>0</v>
      </c>
      <c r="T548" s="19">
        <v>0</v>
      </c>
      <c r="U548" s="18">
        <f>IF(J548&gt;1,0,1)</f>
        <v>1</v>
      </c>
      <c r="V548" s="17">
        <f>I548/G548</f>
        <v>0</v>
      </c>
    </row>
    <row r="549" spans="1:22">
      <c r="A549" s="18">
        <v>45</v>
      </c>
      <c r="B549" s="82" t="s">
        <v>980</v>
      </c>
      <c r="C549" s="18"/>
      <c r="D549" s="18"/>
      <c r="E549" s="18"/>
      <c r="F549" s="25">
        <v>0</v>
      </c>
      <c r="G549" s="24">
        <v>643</v>
      </c>
      <c r="H549" s="23">
        <v>0.22847770245949317</v>
      </c>
      <c r="I549" s="24">
        <f>VLOOKUP($B549,'Tabela Principal AmoCac'!$B$2:$I$521,8,0)</f>
        <v>0</v>
      </c>
      <c r="J549" s="23">
        <v>0</v>
      </c>
      <c r="K549" s="19">
        <v>0</v>
      </c>
      <c r="L549" s="19">
        <v>0</v>
      </c>
      <c r="M549" s="21">
        <v>0</v>
      </c>
      <c r="N549" s="20">
        <f>$G549*M549</f>
        <v>0</v>
      </c>
      <c r="O549" s="20">
        <f>$I549*M549</f>
        <v>0</v>
      </c>
      <c r="P549" s="19">
        <v>0</v>
      </c>
      <c r="Q549" s="21">
        <v>0</v>
      </c>
      <c r="R549" s="20">
        <f>$G549*Q549</f>
        <v>0</v>
      </c>
      <c r="S549" s="20">
        <f>$I549*Q549</f>
        <v>0</v>
      </c>
      <c r="T549" s="19">
        <v>0</v>
      </c>
      <c r="U549" s="18">
        <f>IF(J549&gt;1,0,1)</f>
        <v>1</v>
      </c>
      <c r="V549" s="17">
        <f>I549/G549</f>
        <v>0</v>
      </c>
    </row>
    <row r="550" spans="1:22">
      <c r="A550" s="18">
        <v>47</v>
      </c>
      <c r="B550" s="82" t="s">
        <v>977</v>
      </c>
      <c r="C550" s="18"/>
      <c r="D550" s="18"/>
      <c r="E550" s="18"/>
      <c r="F550" s="25">
        <v>0</v>
      </c>
      <c r="G550" s="24">
        <v>505</v>
      </c>
      <c r="H550" s="23">
        <v>0.17944205247596276</v>
      </c>
      <c r="I550" s="24">
        <f>VLOOKUP($B550,'Tabela Principal AmoCac'!$B$2:$I$521,8,0)</f>
        <v>0</v>
      </c>
      <c r="J550" s="23">
        <v>0</v>
      </c>
      <c r="K550" s="19">
        <v>0</v>
      </c>
      <c r="L550" s="19">
        <v>0</v>
      </c>
      <c r="M550" s="21">
        <v>0</v>
      </c>
      <c r="N550" s="20">
        <f>$G550*M550</f>
        <v>0</v>
      </c>
      <c r="O550" s="20">
        <f>$I550*M550</f>
        <v>0</v>
      </c>
      <c r="P550" s="19">
        <v>0</v>
      </c>
      <c r="Q550" s="21">
        <v>0</v>
      </c>
      <c r="R550" s="20">
        <f>$G550*Q550</f>
        <v>0</v>
      </c>
      <c r="S550" s="20">
        <f>$I550*Q550</f>
        <v>0</v>
      </c>
      <c r="T550" s="19">
        <v>0</v>
      </c>
      <c r="U550" s="18">
        <f>IF(J550&gt;1,0,1)</f>
        <v>1</v>
      </c>
      <c r="V550" s="17">
        <f>I550/G550</f>
        <v>0</v>
      </c>
    </row>
    <row r="551" spans="1:22">
      <c r="A551" s="18">
        <v>48</v>
      </c>
      <c r="B551" s="82" t="s">
        <v>976</v>
      </c>
      <c r="C551" s="18"/>
      <c r="D551" s="18"/>
      <c r="E551" s="18"/>
      <c r="F551" s="25">
        <v>0</v>
      </c>
      <c r="G551" s="24">
        <v>313</v>
      </c>
      <c r="H551" s="23">
        <v>0.1112185394553987</v>
      </c>
      <c r="I551" s="24">
        <f>VLOOKUP($B551,'Tabela Principal AmoCac'!$B$2:$I$521,8,0)</f>
        <v>0</v>
      </c>
      <c r="J551" s="23">
        <v>0</v>
      </c>
      <c r="K551" s="19">
        <v>0</v>
      </c>
      <c r="L551" s="19">
        <v>0</v>
      </c>
      <c r="M551" s="21">
        <v>0</v>
      </c>
      <c r="N551" s="20">
        <f>$G551*M551</f>
        <v>0</v>
      </c>
      <c r="O551" s="20">
        <f>$I551*M551</f>
        <v>0</v>
      </c>
      <c r="P551" s="19">
        <v>0</v>
      </c>
      <c r="Q551" s="21">
        <v>0</v>
      </c>
      <c r="R551" s="20">
        <f>$G551*Q551</f>
        <v>0</v>
      </c>
      <c r="S551" s="20">
        <f>$I551*Q551</f>
        <v>0</v>
      </c>
      <c r="T551" s="19">
        <v>0</v>
      </c>
      <c r="U551" s="18">
        <f>IF(J551&gt;1,0,1)</f>
        <v>1</v>
      </c>
      <c r="V551" s="17">
        <f>I551/G551</f>
        <v>0</v>
      </c>
    </row>
    <row r="552" spans="1:22">
      <c r="A552" s="18">
        <v>49</v>
      </c>
      <c r="B552" s="82" t="s">
        <v>975</v>
      </c>
      <c r="C552" s="18"/>
      <c r="D552" s="18"/>
      <c r="E552" s="18"/>
      <c r="F552" s="25">
        <v>0</v>
      </c>
      <c r="G552" s="24">
        <v>66</v>
      </c>
      <c r="H552" s="23">
        <v>2.3451832600818897E-2</v>
      </c>
      <c r="I552" s="24">
        <f>VLOOKUP($B552,'Tabela Principal AmoCac'!$B$2:$I$521,8,0)</f>
        <v>0</v>
      </c>
      <c r="J552" s="23">
        <v>0</v>
      </c>
      <c r="K552" s="19">
        <v>0</v>
      </c>
      <c r="L552" s="19">
        <v>0</v>
      </c>
      <c r="M552" s="21">
        <v>0</v>
      </c>
      <c r="N552" s="20">
        <f>$G552*M552</f>
        <v>0</v>
      </c>
      <c r="O552" s="20">
        <f>$I552*M552</f>
        <v>0</v>
      </c>
      <c r="P552" s="19">
        <v>0</v>
      </c>
      <c r="Q552" s="21">
        <v>0</v>
      </c>
      <c r="R552" s="20">
        <f>$G552*Q552</f>
        <v>0</v>
      </c>
      <c r="S552" s="20">
        <f>$I552*Q552</f>
        <v>0</v>
      </c>
      <c r="T552" s="19">
        <v>0</v>
      </c>
      <c r="U552" s="18">
        <f>IF(J552&gt;1,0,1)</f>
        <v>1</v>
      </c>
      <c r="V552" s="17">
        <f>I552/G552</f>
        <v>0</v>
      </c>
    </row>
    <row r="553" spans="1:22">
      <c r="A553" s="18">
        <v>50</v>
      </c>
      <c r="B553" s="82" t="s">
        <v>974</v>
      </c>
      <c r="C553" s="18"/>
      <c r="D553" s="18"/>
      <c r="E553" s="18"/>
      <c r="F553" s="25">
        <v>0</v>
      </c>
      <c r="G553" s="24">
        <v>350</v>
      </c>
      <c r="H553" s="23">
        <v>0.12436577894373657</v>
      </c>
      <c r="I553" s="24">
        <f>VLOOKUP($B553,'Tabela Principal AmoCac'!$B$2:$I$521,8,0)</f>
        <v>0</v>
      </c>
      <c r="J553" s="23">
        <v>0</v>
      </c>
      <c r="K553" s="19">
        <v>0</v>
      </c>
      <c r="L553" s="19">
        <v>0</v>
      </c>
      <c r="M553" s="21">
        <v>0</v>
      </c>
      <c r="N553" s="20">
        <f>$G553*M553</f>
        <v>0</v>
      </c>
      <c r="O553" s="20">
        <f>$I553*M553</f>
        <v>0</v>
      </c>
      <c r="P553" s="19">
        <v>0</v>
      </c>
      <c r="Q553" s="21">
        <v>0</v>
      </c>
      <c r="R553" s="20">
        <f>$G553*Q553</f>
        <v>0</v>
      </c>
      <c r="S553" s="20">
        <f>$I553*Q553</f>
        <v>0</v>
      </c>
      <c r="T553" s="19">
        <v>0</v>
      </c>
      <c r="U553" s="18">
        <f>IF(J553&gt;1,0,1)</f>
        <v>1</v>
      </c>
      <c r="V553" s="17">
        <f>I553/G553</f>
        <v>0</v>
      </c>
    </row>
    <row r="554" spans="1:22">
      <c r="A554" s="18">
        <v>52</v>
      </c>
      <c r="B554" s="82" t="s">
        <v>971</v>
      </c>
      <c r="C554" s="18"/>
      <c r="D554" s="18"/>
      <c r="E554" s="18"/>
      <c r="F554" s="25">
        <v>0</v>
      </c>
      <c r="G554" s="24">
        <v>1462</v>
      </c>
      <c r="H554" s="23">
        <v>0.51949362518783671</v>
      </c>
      <c r="I554" s="24">
        <f>VLOOKUP($B554,'Tabela Principal AmoCac'!$B$2:$I$521,8,0)</f>
        <v>0</v>
      </c>
      <c r="J554" s="23">
        <v>0</v>
      </c>
      <c r="K554" s="19">
        <v>0</v>
      </c>
      <c r="L554" s="19">
        <v>0</v>
      </c>
      <c r="M554" s="21">
        <v>0</v>
      </c>
      <c r="N554" s="20">
        <f>$G554*M554</f>
        <v>0</v>
      </c>
      <c r="O554" s="20">
        <f>$I554*M554</f>
        <v>0</v>
      </c>
      <c r="P554" s="19">
        <v>0</v>
      </c>
      <c r="Q554" s="21">
        <v>0</v>
      </c>
      <c r="R554" s="20">
        <f>$G554*Q554</f>
        <v>0</v>
      </c>
      <c r="S554" s="20">
        <f>$I554*Q554</f>
        <v>0</v>
      </c>
      <c r="T554" s="19">
        <v>0</v>
      </c>
      <c r="U554" s="18">
        <f>IF(J554&gt;1,0,1)</f>
        <v>1</v>
      </c>
      <c r="V554" s="17">
        <f>I554/G554</f>
        <v>0</v>
      </c>
    </row>
    <row r="555" spans="1:22">
      <c r="A555" s="18">
        <v>60</v>
      </c>
      <c r="B555" s="82" t="s">
        <v>956</v>
      </c>
      <c r="C555" s="18"/>
      <c r="D555" s="18"/>
      <c r="E555" s="18"/>
      <c r="F555" s="25">
        <v>0</v>
      </c>
      <c r="G555" s="24">
        <v>75</v>
      </c>
      <c r="H555" s="23">
        <v>2.6649809773657836E-2</v>
      </c>
      <c r="I555" s="24">
        <f>VLOOKUP($B555,'Tabela Principal AmoCac'!$B$2:$I$521,8,0)</f>
        <v>0</v>
      </c>
      <c r="J555" s="23">
        <v>0</v>
      </c>
      <c r="K555" s="19">
        <v>0</v>
      </c>
      <c r="L555" s="19">
        <v>0</v>
      </c>
      <c r="M555" s="21">
        <v>0</v>
      </c>
      <c r="N555" s="20">
        <f>$G555*M555</f>
        <v>0</v>
      </c>
      <c r="O555" s="20">
        <f>$I555*M555</f>
        <v>0</v>
      </c>
      <c r="P555" s="19">
        <v>0</v>
      </c>
      <c r="Q555" s="21">
        <v>0</v>
      </c>
      <c r="R555" s="20">
        <f>$G555*Q555</f>
        <v>0</v>
      </c>
      <c r="S555" s="20">
        <f>$I555*Q555</f>
        <v>0</v>
      </c>
      <c r="T555" s="19">
        <v>0</v>
      </c>
      <c r="U555" s="18">
        <f>IF(J555&gt;1,0,1)</f>
        <v>1</v>
      </c>
      <c r="V555" s="17">
        <f>I555/G555</f>
        <v>0</v>
      </c>
    </row>
    <row r="556" spans="1:22">
      <c r="A556" s="18">
        <v>71</v>
      </c>
      <c r="B556" s="82" t="s">
        <v>934</v>
      </c>
      <c r="C556" s="18"/>
      <c r="D556" s="18"/>
      <c r="E556" s="18"/>
      <c r="F556" s="25">
        <v>0</v>
      </c>
      <c r="G556" s="24">
        <v>28</v>
      </c>
      <c r="H556" s="23">
        <v>9.949262315498926E-3</v>
      </c>
      <c r="I556" s="24">
        <f>VLOOKUP($B556,'Tabela Principal AmoCac'!$B$2:$I$521,8,0)</f>
        <v>0</v>
      </c>
      <c r="J556" s="23">
        <v>0</v>
      </c>
      <c r="K556" s="19">
        <v>0</v>
      </c>
      <c r="L556" s="19">
        <v>0</v>
      </c>
      <c r="M556" s="21">
        <v>0</v>
      </c>
      <c r="N556" s="20">
        <f>$G556*M556</f>
        <v>0</v>
      </c>
      <c r="O556" s="20">
        <f>$I556*M556</f>
        <v>0</v>
      </c>
      <c r="P556" s="19">
        <v>0</v>
      </c>
      <c r="Q556" s="21">
        <v>0</v>
      </c>
      <c r="R556" s="20">
        <f>$G556*Q556</f>
        <v>0</v>
      </c>
      <c r="S556" s="20">
        <f>$I556*Q556</f>
        <v>0</v>
      </c>
      <c r="T556" s="19">
        <v>0</v>
      </c>
      <c r="U556" s="18">
        <f>IF(J556&gt;1,0,1)</f>
        <v>1</v>
      </c>
      <c r="V556" s="17">
        <f>I556/G556</f>
        <v>0</v>
      </c>
    </row>
    <row r="557" spans="1:22">
      <c r="A557" s="18">
        <v>72</v>
      </c>
      <c r="B557" s="82" t="s">
        <v>933</v>
      </c>
      <c r="C557" s="18"/>
      <c r="D557" s="18"/>
      <c r="E557" s="18"/>
      <c r="F557" s="25">
        <v>0</v>
      </c>
      <c r="G557" s="24">
        <v>57</v>
      </c>
      <c r="H557" s="23">
        <v>2.0253855427979955E-2</v>
      </c>
      <c r="I557" s="24">
        <f>VLOOKUP($B557,'Tabela Principal AmoCac'!$B$2:$I$521,8,0)</f>
        <v>0</v>
      </c>
      <c r="J557" s="23">
        <v>0</v>
      </c>
      <c r="K557" s="19">
        <v>0</v>
      </c>
      <c r="L557" s="19">
        <v>0</v>
      </c>
      <c r="M557" s="21">
        <v>0</v>
      </c>
      <c r="N557" s="20">
        <f>$G557*M557</f>
        <v>0</v>
      </c>
      <c r="O557" s="20">
        <f>$I557*M557</f>
        <v>0</v>
      </c>
      <c r="P557" s="19">
        <v>0</v>
      </c>
      <c r="Q557" s="21">
        <v>0</v>
      </c>
      <c r="R557" s="20">
        <f>$G557*Q557</f>
        <v>0</v>
      </c>
      <c r="S557" s="20">
        <f>$I557*Q557</f>
        <v>0</v>
      </c>
      <c r="T557" s="19">
        <v>0</v>
      </c>
      <c r="U557" s="18">
        <f>IF(J557&gt;1,0,1)</f>
        <v>1</v>
      </c>
      <c r="V557" s="17">
        <f>I557/G557</f>
        <v>0</v>
      </c>
    </row>
    <row r="558" spans="1:22">
      <c r="A558" s="18">
        <v>95</v>
      </c>
      <c r="B558" s="82" t="s">
        <v>886</v>
      </c>
      <c r="C558" s="18"/>
      <c r="D558" s="18"/>
      <c r="E558" s="18"/>
      <c r="F558" s="25">
        <v>0</v>
      </c>
      <c r="G558" s="24">
        <v>6</v>
      </c>
      <c r="H558" s="23">
        <v>2.131984781892627E-3</v>
      </c>
      <c r="I558" s="24">
        <f>VLOOKUP($B558,'Tabela Principal AmoCac'!$B$2:$I$521,8,0)</f>
        <v>0</v>
      </c>
      <c r="J558" s="23">
        <v>0</v>
      </c>
      <c r="K558" s="19">
        <v>0</v>
      </c>
      <c r="L558" s="19">
        <v>0</v>
      </c>
      <c r="M558" s="21">
        <v>0</v>
      </c>
      <c r="N558" s="20">
        <f>$G558*M558</f>
        <v>0</v>
      </c>
      <c r="O558" s="20">
        <f>$I558*M558</f>
        <v>0</v>
      </c>
      <c r="P558" s="19">
        <v>0</v>
      </c>
      <c r="Q558" s="21">
        <v>0</v>
      </c>
      <c r="R558" s="20">
        <f>$G558*Q558</f>
        <v>0</v>
      </c>
      <c r="S558" s="20">
        <f>$I558*Q558</f>
        <v>0</v>
      </c>
      <c r="T558" s="19">
        <v>0</v>
      </c>
      <c r="U558" s="18">
        <f>IF(J558&gt;1,0,1)</f>
        <v>1</v>
      </c>
      <c r="V558" s="17">
        <f>I558/G558</f>
        <v>0</v>
      </c>
    </row>
    <row r="559" spans="1:22">
      <c r="A559" s="18">
        <v>97</v>
      </c>
      <c r="B559" s="82" t="s">
        <v>883</v>
      </c>
      <c r="C559" s="18"/>
      <c r="D559" s="18"/>
      <c r="E559" s="18"/>
      <c r="F559" s="25">
        <v>0</v>
      </c>
      <c r="G559" s="24">
        <v>41</v>
      </c>
      <c r="H559" s="23">
        <v>1.4568562676266283E-2</v>
      </c>
      <c r="I559" s="24">
        <f>VLOOKUP($B559,'Tabela Principal AmoCac'!$B$2:$I$521,8,0)</f>
        <v>0</v>
      </c>
      <c r="J559" s="23">
        <v>0</v>
      </c>
      <c r="K559" s="19">
        <v>0</v>
      </c>
      <c r="L559" s="19">
        <v>0</v>
      </c>
      <c r="M559" s="21">
        <v>0</v>
      </c>
      <c r="N559" s="20">
        <f>$G559*M559</f>
        <v>0</v>
      </c>
      <c r="O559" s="20">
        <f>$I559*M559</f>
        <v>0</v>
      </c>
      <c r="P559" s="19">
        <v>0</v>
      </c>
      <c r="Q559" s="21">
        <v>0</v>
      </c>
      <c r="R559" s="20">
        <f>$G559*Q559</f>
        <v>0</v>
      </c>
      <c r="S559" s="20">
        <f>$I559*Q559</f>
        <v>0</v>
      </c>
      <c r="T559" s="19">
        <v>0</v>
      </c>
      <c r="U559" s="18">
        <f>IF(J559&gt;1,0,1)</f>
        <v>1</v>
      </c>
      <c r="V559" s="17">
        <f>I559/G559</f>
        <v>0</v>
      </c>
    </row>
    <row r="560" spans="1:22">
      <c r="A560" s="18">
        <v>100</v>
      </c>
      <c r="B560" s="82" t="s">
        <v>878</v>
      </c>
      <c r="C560" s="18"/>
      <c r="D560" s="18"/>
      <c r="E560" s="18"/>
      <c r="F560" s="25">
        <v>0</v>
      </c>
      <c r="G560" s="24">
        <v>26</v>
      </c>
      <c r="H560" s="23">
        <v>9.238600721534717E-3</v>
      </c>
      <c r="I560" s="24">
        <f>VLOOKUP($B560,'Tabela Principal AmoCac'!$B$2:$I$521,8,0)</f>
        <v>0</v>
      </c>
      <c r="J560" s="23">
        <v>0</v>
      </c>
      <c r="K560" s="19">
        <v>0</v>
      </c>
      <c r="L560" s="19">
        <v>0</v>
      </c>
      <c r="M560" s="21">
        <v>0</v>
      </c>
      <c r="N560" s="20">
        <f>$G560*M560</f>
        <v>0</v>
      </c>
      <c r="O560" s="20">
        <f>$I560*M560</f>
        <v>0</v>
      </c>
      <c r="P560" s="19">
        <v>0</v>
      </c>
      <c r="Q560" s="21">
        <v>0</v>
      </c>
      <c r="R560" s="20">
        <f>$G560*Q560</f>
        <v>0</v>
      </c>
      <c r="S560" s="20">
        <f>$I560*Q560</f>
        <v>0</v>
      </c>
      <c r="T560" s="19">
        <v>0</v>
      </c>
      <c r="U560" s="18">
        <f>IF(J560&gt;1,0,1)</f>
        <v>1</v>
      </c>
      <c r="V560" s="17">
        <f>I560/G560</f>
        <v>0</v>
      </c>
    </row>
    <row r="561" spans="1:22">
      <c r="A561" s="18">
        <v>101</v>
      </c>
      <c r="B561" s="82" t="s">
        <v>877</v>
      </c>
      <c r="C561" s="18"/>
      <c r="D561" s="18"/>
      <c r="E561" s="18"/>
      <c r="F561" s="25">
        <v>0</v>
      </c>
      <c r="G561" s="24">
        <v>451</v>
      </c>
      <c r="H561" s="23">
        <v>0.16025418943892911</v>
      </c>
      <c r="I561" s="24">
        <f>VLOOKUP($B561,'Tabela Principal AmoCac'!$B$2:$I$521,8,0)</f>
        <v>0</v>
      </c>
      <c r="J561" s="23">
        <v>0</v>
      </c>
      <c r="K561" s="19">
        <v>0</v>
      </c>
      <c r="L561" s="19">
        <v>0</v>
      </c>
      <c r="M561" s="21">
        <v>0</v>
      </c>
      <c r="N561" s="20">
        <f>$G561*M561</f>
        <v>0</v>
      </c>
      <c r="O561" s="20">
        <f>$I561*M561</f>
        <v>0</v>
      </c>
      <c r="P561" s="19">
        <v>0</v>
      </c>
      <c r="Q561" s="21">
        <v>0</v>
      </c>
      <c r="R561" s="20">
        <f>$G561*Q561</f>
        <v>0</v>
      </c>
      <c r="S561" s="20">
        <f>$I561*Q561</f>
        <v>0</v>
      </c>
      <c r="T561" s="19">
        <v>0</v>
      </c>
      <c r="U561" s="18">
        <f>IF(J561&gt;1,0,1)</f>
        <v>1</v>
      </c>
      <c r="V561" s="17">
        <f>I561/G561</f>
        <v>0</v>
      </c>
    </row>
    <row r="562" spans="1:22">
      <c r="A562" s="18">
        <v>103</v>
      </c>
      <c r="B562" s="82" t="s">
        <v>874</v>
      </c>
      <c r="C562" s="18"/>
      <c r="D562" s="18"/>
      <c r="E562" s="18"/>
      <c r="F562" s="25">
        <v>0</v>
      </c>
      <c r="G562" s="24">
        <v>181</v>
      </c>
      <c r="H562" s="23">
        <v>6.4314874253760909E-2</v>
      </c>
      <c r="I562" s="24">
        <f>VLOOKUP($B562,'Tabela Principal AmoCac'!$B$2:$I$521,8,0)</f>
        <v>0</v>
      </c>
      <c r="J562" s="23">
        <v>0</v>
      </c>
      <c r="K562" s="19">
        <v>0</v>
      </c>
      <c r="L562" s="19">
        <v>0</v>
      </c>
      <c r="M562" s="21">
        <v>0</v>
      </c>
      <c r="N562" s="20">
        <f>$G562*M562</f>
        <v>0</v>
      </c>
      <c r="O562" s="20">
        <f>$I562*M562</f>
        <v>0</v>
      </c>
      <c r="P562" s="19">
        <v>0</v>
      </c>
      <c r="Q562" s="21">
        <v>0</v>
      </c>
      <c r="R562" s="20">
        <f>$G562*Q562</f>
        <v>0</v>
      </c>
      <c r="S562" s="20">
        <f>$I562*Q562</f>
        <v>0</v>
      </c>
      <c r="T562" s="19">
        <v>0</v>
      </c>
      <c r="U562" s="18">
        <f>IF(J562&gt;1,0,1)</f>
        <v>1</v>
      </c>
      <c r="V562" s="17">
        <f>I562/G562</f>
        <v>0</v>
      </c>
    </row>
    <row r="563" spans="1:22">
      <c r="A563" s="18">
        <v>104</v>
      </c>
      <c r="B563" s="82" t="s">
        <v>873</v>
      </c>
      <c r="C563" s="18"/>
      <c r="D563" s="18"/>
      <c r="E563" s="18"/>
      <c r="F563" s="25">
        <v>0</v>
      </c>
      <c r="G563" s="24">
        <v>350</v>
      </c>
      <c r="H563" s="23">
        <v>0.12436577894373657</v>
      </c>
      <c r="I563" s="24">
        <f>VLOOKUP($B563,'Tabela Principal AmoCac'!$B$2:$I$521,8,0)</f>
        <v>0</v>
      </c>
      <c r="J563" s="23">
        <v>0</v>
      </c>
      <c r="K563" s="19">
        <v>0</v>
      </c>
      <c r="L563" s="19">
        <v>0</v>
      </c>
      <c r="M563" s="21">
        <v>0</v>
      </c>
      <c r="N563" s="20">
        <f>$G563*M563</f>
        <v>0</v>
      </c>
      <c r="O563" s="20">
        <f>$I563*M563</f>
        <v>0</v>
      </c>
      <c r="P563" s="19">
        <v>0</v>
      </c>
      <c r="Q563" s="21">
        <v>0</v>
      </c>
      <c r="R563" s="20">
        <f>$G563*Q563</f>
        <v>0</v>
      </c>
      <c r="S563" s="20">
        <f>$I563*Q563</f>
        <v>0</v>
      </c>
      <c r="T563" s="19">
        <v>0</v>
      </c>
      <c r="U563" s="18">
        <f>IF(J563&gt;1,0,1)</f>
        <v>1</v>
      </c>
      <c r="V563" s="17">
        <f>I563/G563</f>
        <v>0</v>
      </c>
    </row>
    <row r="564" spans="1:22">
      <c r="A564" s="18">
        <v>105</v>
      </c>
      <c r="B564" s="82" t="s">
        <v>872</v>
      </c>
      <c r="C564" s="18"/>
      <c r="D564" s="18"/>
      <c r="E564" s="18"/>
      <c r="F564" s="25">
        <v>0</v>
      </c>
      <c r="G564" s="24">
        <v>3</v>
      </c>
      <c r="H564" s="23">
        <v>1.0659923909463135E-3</v>
      </c>
      <c r="I564" s="24">
        <f>VLOOKUP($B564,'Tabela Principal AmoCac'!$B$2:$I$521,8,0)</f>
        <v>0</v>
      </c>
      <c r="J564" s="23">
        <v>0</v>
      </c>
      <c r="K564" s="19">
        <v>0</v>
      </c>
      <c r="L564" s="19">
        <v>0</v>
      </c>
      <c r="M564" s="21">
        <v>0</v>
      </c>
      <c r="N564" s="20">
        <f>$G564*M564</f>
        <v>0</v>
      </c>
      <c r="O564" s="20">
        <f>$I564*M564</f>
        <v>0</v>
      </c>
      <c r="P564" s="19">
        <v>0</v>
      </c>
      <c r="Q564" s="21">
        <v>0</v>
      </c>
      <c r="R564" s="20">
        <f>$G564*Q564</f>
        <v>0</v>
      </c>
      <c r="S564" s="20">
        <f>$I564*Q564</f>
        <v>0</v>
      </c>
      <c r="T564" s="19">
        <v>0</v>
      </c>
      <c r="U564" s="18">
        <f>IF(J564&gt;1,0,1)</f>
        <v>1</v>
      </c>
      <c r="V564" s="17">
        <f>I564/G564</f>
        <v>0</v>
      </c>
    </row>
    <row r="565" spans="1:22">
      <c r="A565" s="18">
        <v>106</v>
      </c>
      <c r="B565" s="82" t="s">
        <v>871</v>
      </c>
      <c r="C565" s="18"/>
      <c r="D565" s="18"/>
      <c r="E565" s="18"/>
      <c r="F565" s="25">
        <v>0</v>
      </c>
      <c r="G565" s="24">
        <v>187</v>
      </c>
      <c r="H565" s="23">
        <v>6.6446859035653533E-2</v>
      </c>
      <c r="I565" s="24">
        <f>VLOOKUP($B565,'Tabela Principal AmoCac'!$B$2:$I$521,8,0)</f>
        <v>0</v>
      </c>
      <c r="J565" s="23">
        <v>0</v>
      </c>
      <c r="K565" s="19">
        <v>0</v>
      </c>
      <c r="L565" s="19">
        <v>0</v>
      </c>
      <c r="M565" s="21">
        <v>0</v>
      </c>
      <c r="N565" s="20">
        <f>$G565*M565</f>
        <v>0</v>
      </c>
      <c r="O565" s="20">
        <f>$I565*M565</f>
        <v>0</v>
      </c>
      <c r="P565" s="19">
        <v>0</v>
      </c>
      <c r="Q565" s="21">
        <v>0</v>
      </c>
      <c r="R565" s="20">
        <f>$G565*Q565</f>
        <v>0</v>
      </c>
      <c r="S565" s="20">
        <f>$I565*Q565</f>
        <v>0</v>
      </c>
      <c r="T565" s="19">
        <v>0</v>
      </c>
      <c r="U565" s="18">
        <f>IF(J565&gt;1,0,1)</f>
        <v>1</v>
      </c>
      <c r="V565" s="17">
        <f>I565/G565</f>
        <v>0</v>
      </c>
    </row>
    <row r="566" spans="1:22">
      <c r="A566" s="18">
        <v>108</v>
      </c>
      <c r="B566" s="82" t="s">
        <v>868</v>
      </c>
      <c r="C566" s="18"/>
      <c r="D566" s="18"/>
      <c r="E566" s="18"/>
      <c r="F566" s="25">
        <v>0</v>
      </c>
      <c r="G566" s="24">
        <v>173</v>
      </c>
      <c r="H566" s="23">
        <v>6.1472227877904073E-2</v>
      </c>
      <c r="I566" s="24">
        <f>VLOOKUP($B566,'Tabela Principal AmoCac'!$B$2:$I$521,8,0)</f>
        <v>0</v>
      </c>
      <c r="J566" s="23">
        <v>0</v>
      </c>
      <c r="K566" s="19">
        <v>0</v>
      </c>
      <c r="L566" s="19">
        <v>0</v>
      </c>
      <c r="M566" s="21">
        <v>0</v>
      </c>
      <c r="N566" s="20">
        <f>$G566*M566</f>
        <v>0</v>
      </c>
      <c r="O566" s="20">
        <f>$I566*M566</f>
        <v>0</v>
      </c>
      <c r="P566" s="19">
        <v>0</v>
      </c>
      <c r="Q566" s="21">
        <v>0</v>
      </c>
      <c r="R566" s="20">
        <f>$G566*Q566</f>
        <v>0</v>
      </c>
      <c r="S566" s="20">
        <f>$I566*Q566</f>
        <v>0</v>
      </c>
      <c r="T566" s="19">
        <v>0</v>
      </c>
      <c r="U566" s="18">
        <f>IF(J566&gt;1,0,1)</f>
        <v>1</v>
      </c>
      <c r="V566" s="17">
        <f>I566/G566</f>
        <v>0</v>
      </c>
    </row>
    <row r="567" spans="1:22">
      <c r="A567" s="18">
        <v>109</v>
      </c>
      <c r="B567" s="82" t="s">
        <v>867</v>
      </c>
      <c r="C567" s="18"/>
      <c r="D567" s="18"/>
      <c r="E567" s="18"/>
      <c r="F567" s="25">
        <v>0</v>
      </c>
      <c r="G567" s="24">
        <v>249</v>
      </c>
      <c r="H567" s="23">
        <v>8.8477368448544008E-2</v>
      </c>
      <c r="I567" s="24">
        <f>VLOOKUP($B567,'Tabela Principal AmoCac'!$B$2:$I$521,8,0)</f>
        <v>0</v>
      </c>
      <c r="J567" s="23">
        <v>0</v>
      </c>
      <c r="K567" s="19">
        <v>0</v>
      </c>
      <c r="L567" s="19">
        <v>0</v>
      </c>
      <c r="M567" s="21">
        <v>0</v>
      </c>
      <c r="N567" s="20">
        <f>$G567*M567</f>
        <v>0</v>
      </c>
      <c r="O567" s="20">
        <f>$I567*M567</f>
        <v>0</v>
      </c>
      <c r="P567" s="19">
        <v>0</v>
      </c>
      <c r="Q567" s="21">
        <v>0</v>
      </c>
      <c r="R567" s="20">
        <f>$G567*Q567</f>
        <v>0</v>
      </c>
      <c r="S567" s="20">
        <f>$I567*Q567</f>
        <v>0</v>
      </c>
      <c r="T567" s="19">
        <v>0</v>
      </c>
      <c r="U567" s="18">
        <f>IF(J567&gt;1,0,1)</f>
        <v>1</v>
      </c>
      <c r="V567" s="17">
        <f>I567/G567</f>
        <v>0</v>
      </c>
    </row>
    <row r="568" spans="1:22">
      <c r="A568" s="18">
        <v>110</v>
      </c>
      <c r="B568" s="82" t="s">
        <v>866</v>
      </c>
      <c r="C568" s="18"/>
      <c r="D568" s="18"/>
      <c r="E568" s="18"/>
      <c r="F568" s="25">
        <v>0</v>
      </c>
      <c r="G568" s="24">
        <v>10</v>
      </c>
      <c r="H568" s="23">
        <v>3.5533079698210446E-3</v>
      </c>
      <c r="I568" s="24">
        <f>VLOOKUP($B568,'Tabela Principal AmoCac'!$B$2:$I$521,8,0)</f>
        <v>0</v>
      </c>
      <c r="J568" s="23">
        <v>0</v>
      </c>
      <c r="K568" s="19">
        <v>0</v>
      </c>
      <c r="L568" s="19">
        <v>0</v>
      </c>
      <c r="M568" s="21">
        <v>0</v>
      </c>
      <c r="N568" s="20">
        <f>$G568*M568</f>
        <v>0</v>
      </c>
      <c r="O568" s="20">
        <f>$I568*M568</f>
        <v>0</v>
      </c>
      <c r="P568" s="19">
        <v>0</v>
      </c>
      <c r="Q568" s="21">
        <v>0</v>
      </c>
      <c r="R568" s="20">
        <f>$G568*Q568</f>
        <v>0</v>
      </c>
      <c r="S568" s="20">
        <f>$I568*Q568</f>
        <v>0</v>
      </c>
      <c r="T568" s="19">
        <v>0</v>
      </c>
      <c r="U568" s="18">
        <f>IF(J568&gt;1,0,1)</f>
        <v>1</v>
      </c>
      <c r="V568" s="17">
        <f>I568/G568</f>
        <v>0</v>
      </c>
    </row>
    <row r="569" spans="1:22">
      <c r="A569" s="18">
        <v>123</v>
      </c>
      <c r="B569" s="82" t="s">
        <v>841</v>
      </c>
      <c r="C569" s="18"/>
      <c r="D569" s="18"/>
      <c r="E569" s="18"/>
      <c r="F569" s="25">
        <v>0</v>
      </c>
      <c r="G569" s="24">
        <v>114</v>
      </c>
      <c r="H569" s="23">
        <v>4.0507710855959909E-2</v>
      </c>
      <c r="I569" s="24">
        <f>VLOOKUP($B569,'Tabela Principal AmoCac'!$B$2:$I$521,8,0)</f>
        <v>0</v>
      </c>
      <c r="J569" s="23">
        <v>0</v>
      </c>
      <c r="K569" s="19">
        <v>0</v>
      </c>
      <c r="L569" s="19">
        <v>0</v>
      </c>
      <c r="M569" s="21">
        <v>0</v>
      </c>
      <c r="N569" s="20">
        <f>$G569*M569</f>
        <v>0</v>
      </c>
      <c r="O569" s="20">
        <f>$I569*M569</f>
        <v>0</v>
      </c>
      <c r="P569" s="19">
        <v>0</v>
      </c>
      <c r="Q569" s="21">
        <v>0</v>
      </c>
      <c r="R569" s="20">
        <f>$G569*Q569</f>
        <v>0</v>
      </c>
      <c r="S569" s="20">
        <f>$I569*Q569</f>
        <v>0</v>
      </c>
      <c r="T569" s="19">
        <v>0</v>
      </c>
      <c r="U569" s="18">
        <f>IF(J569&gt;1,0,1)</f>
        <v>1</v>
      </c>
      <c r="V569" s="17">
        <f>I569/G569</f>
        <v>0</v>
      </c>
    </row>
    <row r="570" spans="1:22">
      <c r="A570" s="18">
        <v>126</v>
      </c>
      <c r="B570" s="82" t="s">
        <v>836</v>
      </c>
      <c r="C570" s="18"/>
      <c r="D570" s="18"/>
      <c r="E570" s="18"/>
      <c r="F570" s="25">
        <v>0</v>
      </c>
      <c r="G570" s="24">
        <v>23</v>
      </c>
      <c r="H570" s="23">
        <v>8.1726083305884035E-3</v>
      </c>
      <c r="I570" s="24">
        <f>VLOOKUP($B570,'Tabela Principal AmoCac'!$B$2:$I$521,8,0)</f>
        <v>0</v>
      </c>
      <c r="J570" s="23">
        <v>0</v>
      </c>
      <c r="K570" s="19">
        <v>0</v>
      </c>
      <c r="L570" s="19">
        <v>0</v>
      </c>
      <c r="M570" s="21">
        <v>0</v>
      </c>
      <c r="N570" s="20">
        <f>$G570*M570</f>
        <v>0</v>
      </c>
      <c r="O570" s="20">
        <f>$I570*M570</f>
        <v>0</v>
      </c>
      <c r="P570" s="19">
        <v>0</v>
      </c>
      <c r="Q570" s="21">
        <v>0</v>
      </c>
      <c r="R570" s="20">
        <f>$G570*Q570</f>
        <v>0</v>
      </c>
      <c r="S570" s="20">
        <f>$I570*Q570</f>
        <v>0</v>
      </c>
      <c r="T570" s="19">
        <v>0</v>
      </c>
      <c r="U570" s="18">
        <f>IF(J570&gt;1,0,1)</f>
        <v>1</v>
      </c>
      <c r="V570" s="17">
        <f>I570/G570</f>
        <v>0</v>
      </c>
    </row>
    <row r="571" spans="1:22">
      <c r="A571" s="18">
        <v>128</v>
      </c>
      <c r="B571" s="82" t="s">
        <v>833</v>
      </c>
      <c r="C571" s="18"/>
      <c r="D571" s="18"/>
      <c r="E571" s="18"/>
      <c r="F571" s="25">
        <v>0</v>
      </c>
      <c r="G571" s="24">
        <v>12</v>
      </c>
      <c r="H571" s="23">
        <v>4.263969563785254E-3</v>
      </c>
      <c r="I571" s="24">
        <f>VLOOKUP($B571,'Tabela Principal AmoCac'!$B$2:$I$521,8,0)</f>
        <v>0</v>
      </c>
      <c r="J571" s="23">
        <v>0</v>
      </c>
      <c r="K571" s="19">
        <v>0</v>
      </c>
      <c r="L571" s="19">
        <v>0</v>
      </c>
      <c r="M571" s="21">
        <v>0</v>
      </c>
      <c r="N571" s="20">
        <f>$G571*M571</f>
        <v>0</v>
      </c>
      <c r="O571" s="20">
        <f>$I571*M571</f>
        <v>0</v>
      </c>
      <c r="P571" s="19">
        <v>0</v>
      </c>
      <c r="Q571" s="21">
        <v>0</v>
      </c>
      <c r="R571" s="20">
        <f>$G571*Q571</f>
        <v>0</v>
      </c>
      <c r="S571" s="20">
        <f>$I571*Q571</f>
        <v>0</v>
      </c>
      <c r="T571" s="19">
        <v>0</v>
      </c>
      <c r="U571" s="18">
        <f>IF(J571&gt;1,0,1)</f>
        <v>1</v>
      </c>
      <c r="V571" s="17">
        <f>I571/G571</f>
        <v>0</v>
      </c>
    </row>
    <row r="572" spans="1:22">
      <c r="A572" s="18">
        <v>131</v>
      </c>
      <c r="B572" s="82" t="s">
        <v>828</v>
      </c>
      <c r="C572" s="18"/>
      <c r="D572" s="18"/>
      <c r="E572" s="18"/>
      <c r="F572" s="25">
        <v>0</v>
      </c>
      <c r="G572" s="24">
        <v>543</v>
      </c>
      <c r="H572" s="23">
        <v>0.19294462276128274</v>
      </c>
      <c r="I572" s="24">
        <f>VLOOKUP($B572,'Tabela Principal AmoCac'!$B$2:$I$521,8,0)</f>
        <v>0</v>
      </c>
      <c r="J572" s="23">
        <v>0</v>
      </c>
      <c r="K572" s="19">
        <v>0</v>
      </c>
      <c r="L572" s="19">
        <v>0</v>
      </c>
      <c r="M572" s="21">
        <v>0</v>
      </c>
      <c r="N572" s="20">
        <f>$G572*M572</f>
        <v>0</v>
      </c>
      <c r="O572" s="20">
        <f>$I572*M572</f>
        <v>0</v>
      </c>
      <c r="P572" s="19">
        <v>0</v>
      </c>
      <c r="Q572" s="21">
        <v>0</v>
      </c>
      <c r="R572" s="20">
        <f>$G572*Q572</f>
        <v>0</v>
      </c>
      <c r="S572" s="20">
        <f>$I572*Q572</f>
        <v>0</v>
      </c>
      <c r="T572" s="19">
        <v>0</v>
      </c>
      <c r="U572" s="18">
        <f>IF(J572&gt;1,0,1)</f>
        <v>1</v>
      </c>
      <c r="V572" s="17">
        <f>I572/G572</f>
        <v>0</v>
      </c>
    </row>
    <row r="573" spans="1:22">
      <c r="A573" s="18">
        <v>138</v>
      </c>
      <c r="B573" s="82" t="s">
        <v>809</v>
      </c>
      <c r="C573" s="18"/>
      <c r="D573" s="18"/>
      <c r="E573" s="18"/>
      <c r="F573" s="25">
        <v>0</v>
      </c>
      <c r="G573" s="24">
        <v>65</v>
      </c>
      <c r="H573" s="23">
        <v>2.3096501803836791E-2</v>
      </c>
      <c r="I573" s="24">
        <f>VLOOKUP($B573,'Tabela Principal AmoCac'!$B$2:$I$521,8,0)</f>
        <v>0</v>
      </c>
      <c r="J573" s="23">
        <v>0</v>
      </c>
      <c r="K573" s="19">
        <v>0</v>
      </c>
      <c r="L573" s="19">
        <v>0</v>
      </c>
      <c r="M573" s="21">
        <v>0</v>
      </c>
      <c r="N573" s="20">
        <f>$G573*M573</f>
        <v>0</v>
      </c>
      <c r="O573" s="20">
        <f>$I573*M573</f>
        <v>0</v>
      </c>
      <c r="P573" s="19">
        <v>0</v>
      </c>
      <c r="Q573" s="21">
        <v>0</v>
      </c>
      <c r="R573" s="20">
        <f>$G573*Q573</f>
        <v>0</v>
      </c>
      <c r="S573" s="20">
        <f>$I573*Q573</f>
        <v>0</v>
      </c>
      <c r="T573" s="19">
        <v>0</v>
      </c>
      <c r="U573" s="18">
        <f>IF(J573&gt;1,0,1)</f>
        <v>1</v>
      </c>
      <c r="V573" s="17">
        <f>I573/G573</f>
        <v>0</v>
      </c>
    </row>
    <row r="574" spans="1:22">
      <c r="A574" s="18">
        <v>140</v>
      </c>
      <c r="B574" s="82" t="s">
        <v>806</v>
      </c>
      <c r="C574" s="18"/>
      <c r="D574" s="18"/>
      <c r="E574" s="18"/>
      <c r="F574" s="25">
        <v>0</v>
      </c>
      <c r="G574" s="24">
        <v>1039</v>
      </c>
      <c r="H574" s="23">
        <v>0.36918869806440657</v>
      </c>
      <c r="I574" s="24">
        <f>VLOOKUP($B574,'Tabela Principal AmoCac'!$B$2:$I$521,8,0)</f>
        <v>0</v>
      </c>
      <c r="J574" s="23">
        <v>0</v>
      </c>
      <c r="K574" s="19">
        <v>0</v>
      </c>
      <c r="L574" s="19">
        <v>0</v>
      </c>
      <c r="M574" s="21">
        <v>0</v>
      </c>
      <c r="N574" s="20">
        <f>$G574*M574</f>
        <v>0</v>
      </c>
      <c r="O574" s="20">
        <f>$I574*M574</f>
        <v>0</v>
      </c>
      <c r="P574" s="19">
        <v>0</v>
      </c>
      <c r="Q574" s="21">
        <v>0</v>
      </c>
      <c r="R574" s="20">
        <f>$G574*Q574</f>
        <v>0</v>
      </c>
      <c r="S574" s="20">
        <f>$I574*Q574</f>
        <v>0</v>
      </c>
      <c r="T574" s="19">
        <v>0</v>
      </c>
      <c r="U574" s="18">
        <f>IF(J574&gt;1,0,1)</f>
        <v>1</v>
      </c>
      <c r="V574" s="17">
        <f>I574/G574</f>
        <v>0</v>
      </c>
    </row>
    <row r="575" spans="1:22">
      <c r="A575" s="18">
        <v>143</v>
      </c>
      <c r="B575" s="82" t="s">
        <v>801</v>
      </c>
      <c r="C575" s="18"/>
      <c r="D575" s="18"/>
      <c r="E575" s="18"/>
      <c r="F575" s="25">
        <v>0</v>
      </c>
      <c r="G575" s="24">
        <v>142</v>
      </c>
      <c r="H575" s="23">
        <v>5.0456973171458835E-2</v>
      </c>
      <c r="I575" s="24">
        <f>VLOOKUP($B575,'Tabela Principal AmoCac'!$B$2:$I$521,8,0)</f>
        <v>0</v>
      </c>
      <c r="J575" s="23">
        <v>0</v>
      </c>
      <c r="K575" s="19">
        <v>0</v>
      </c>
      <c r="L575" s="19">
        <v>0</v>
      </c>
      <c r="M575" s="21">
        <v>0</v>
      </c>
      <c r="N575" s="20">
        <f>$G575*M575</f>
        <v>0</v>
      </c>
      <c r="O575" s="20">
        <f>$I575*M575</f>
        <v>0</v>
      </c>
      <c r="P575" s="19">
        <v>0</v>
      </c>
      <c r="Q575" s="21">
        <v>0</v>
      </c>
      <c r="R575" s="20">
        <f>$G575*Q575</f>
        <v>0</v>
      </c>
      <c r="S575" s="20">
        <f>$I575*Q575</f>
        <v>0</v>
      </c>
      <c r="T575" s="19">
        <v>0</v>
      </c>
      <c r="U575" s="18">
        <f>IF(J575&gt;1,0,1)</f>
        <v>1</v>
      </c>
      <c r="V575" s="17">
        <f>I575/G575</f>
        <v>0</v>
      </c>
    </row>
    <row r="576" spans="1:22">
      <c r="A576" s="18">
        <v>148</v>
      </c>
      <c r="B576" s="82" t="s">
        <v>791</v>
      </c>
      <c r="C576" s="18"/>
      <c r="D576" s="18"/>
      <c r="E576" s="18"/>
      <c r="F576" s="25">
        <v>0</v>
      </c>
      <c r="G576" s="24">
        <v>223</v>
      </c>
      <c r="H576" s="23">
        <v>7.9238767727009302E-2</v>
      </c>
      <c r="I576" s="24">
        <f>VLOOKUP($B576,'Tabela Principal AmoCac'!$B$2:$I$521,8,0)</f>
        <v>0</v>
      </c>
      <c r="J576" s="23">
        <v>0</v>
      </c>
      <c r="K576" s="19">
        <v>0</v>
      </c>
      <c r="L576" s="19">
        <v>0</v>
      </c>
      <c r="M576" s="21">
        <v>0</v>
      </c>
      <c r="N576" s="20">
        <f>$G576*M576</f>
        <v>0</v>
      </c>
      <c r="O576" s="20">
        <f>$I576*M576</f>
        <v>0</v>
      </c>
      <c r="P576" s="19">
        <v>0</v>
      </c>
      <c r="Q576" s="21">
        <v>0</v>
      </c>
      <c r="R576" s="20">
        <f>$G576*Q576</f>
        <v>0</v>
      </c>
      <c r="S576" s="20">
        <f>$I576*Q576</f>
        <v>0</v>
      </c>
      <c r="T576" s="19">
        <v>0</v>
      </c>
      <c r="U576" s="18">
        <f>IF(J576&gt;1,0,1)</f>
        <v>1</v>
      </c>
      <c r="V576" s="17">
        <f>I576/G576</f>
        <v>0</v>
      </c>
    </row>
    <row r="577" spans="1:22">
      <c r="A577" s="18">
        <v>149</v>
      </c>
      <c r="B577" s="82" t="s">
        <v>790</v>
      </c>
      <c r="C577" s="18"/>
      <c r="D577" s="18"/>
      <c r="E577" s="18"/>
      <c r="F577" s="25">
        <v>0</v>
      </c>
      <c r="G577" s="24">
        <v>314</v>
      </c>
      <c r="H577" s="23">
        <v>0.1115738702523808</v>
      </c>
      <c r="I577" s="24">
        <f>VLOOKUP($B577,'Tabela Principal AmoCac'!$B$2:$I$521,8,0)</f>
        <v>0</v>
      </c>
      <c r="J577" s="23">
        <v>0</v>
      </c>
      <c r="K577" s="19">
        <v>0</v>
      </c>
      <c r="L577" s="19">
        <v>0</v>
      </c>
      <c r="M577" s="21">
        <v>0</v>
      </c>
      <c r="N577" s="20">
        <f>$G577*M577</f>
        <v>0</v>
      </c>
      <c r="O577" s="20">
        <f>$I577*M577</f>
        <v>0</v>
      </c>
      <c r="P577" s="19">
        <v>0</v>
      </c>
      <c r="Q577" s="21">
        <v>0</v>
      </c>
      <c r="R577" s="20">
        <f>$G577*Q577</f>
        <v>0</v>
      </c>
      <c r="S577" s="20">
        <f>$I577*Q577</f>
        <v>0</v>
      </c>
      <c r="T577" s="19">
        <v>0</v>
      </c>
      <c r="U577" s="18">
        <f>IF(J577&gt;1,0,1)</f>
        <v>1</v>
      </c>
      <c r="V577" s="17">
        <f>I577/G577</f>
        <v>0</v>
      </c>
    </row>
    <row r="578" spans="1:22">
      <c r="A578" s="18">
        <v>151</v>
      </c>
      <c r="B578" s="82" t="s">
        <v>787</v>
      </c>
      <c r="C578" s="18"/>
      <c r="D578" s="18"/>
      <c r="E578" s="18"/>
      <c r="F578" s="25">
        <v>0</v>
      </c>
      <c r="G578" s="24">
        <v>262</v>
      </c>
      <c r="H578" s="23">
        <v>9.3096668809311375E-2</v>
      </c>
      <c r="I578" s="24">
        <f>VLOOKUP($B578,'Tabela Principal AmoCac'!$B$2:$I$521,8,0)</f>
        <v>0</v>
      </c>
      <c r="J578" s="23">
        <v>0</v>
      </c>
      <c r="K578" s="19">
        <v>0</v>
      </c>
      <c r="L578" s="19">
        <v>0</v>
      </c>
      <c r="M578" s="21">
        <v>0</v>
      </c>
      <c r="N578" s="20">
        <f>$G578*M578</f>
        <v>0</v>
      </c>
      <c r="O578" s="20">
        <f>$I578*M578</f>
        <v>0</v>
      </c>
      <c r="P578" s="19">
        <v>0</v>
      </c>
      <c r="Q578" s="21">
        <v>0</v>
      </c>
      <c r="R578" s="20">
        <f>$G578*Q578</f>
        <v>0</v>
      </c>
      <c r="S578" s="20">
        <f>$I578*Q578</f>
        <v>0</v>
      </c>
      <c r="T578" s="19">
        <v>0</v>
      </c>
      <c r="U578" s="18">
        <f>IF(J578&gt;1,0,1)</f>
        <v>1</v>
      </c>
      <c r="V578" s="17">
        <f>I578/G578</f>
        <v>0</v>
      </c>
    </row>
    <row r="579" spans="1:22">
      <c r="A579" s="18">
        <v>153</v>
      </c>
      <c r="B579" s="82" t="s">
        <v>784</v>
      </c>
      <c r="C579" s="18"/>
      <c r="D579" s="18"/>
      <c r="E579" s="18"/>
      <c r="F579" s="25">
        <v>0</v>
      </c>
      <c r="G579" s="24">
        <v>319</v>
      </c>
      <c r="H579" s="23">
        <v>0.11335052423729133</v>
      </c>
      <c r="I579" s="24">
        <f>VLOOKUP($B579,'Tabela Principal AmoCac'!$B$2:$I$521,8,0)</f>
        <v>0</v>
      </c>
      <c r="J579" s="23">
        <v>0</v>
      </c>
      <c r="K579" s="19">
        <v>0</v>
      </c>
      <c r="L579" s="19">
        <v>0</v>
      </c>
      <c r="M579" s="21">
        <v>0</v>
      </c>
      <c r="N579" s="20">
        <f>$G579*M579</f>
        <v>0</v>
      </c>
      <c r="O579" s="20">
        <f>$I579*M579</f>
        <v>0</v>
      </c>
      <c r="P579" s="19">
        <v>0</v>
      </c>
      <c r="Q579" s="21">
        <v>0</v>
      </c>
      <c r="R579" s="20">
        <f>$G579*Q579</f>
        <v>0</v>
      </c>
      <c r="S579" s="20">
        <f>$I579*Q579</f>
        <v>0</v>
      </c>
      <c r="T579" s="19">
        <v>0</v>
      </c>
      <c r="U579" s="18">
        <f>IF(J579&gt;1,0,1)</f>
        <v>1</v>
      </c>
      <c r="V579" s="17">
        <f>I579/G579</f>
        <v>0</v>
      </c>
    </row>
    <row r="580" spans="1:22">
      <c r="A580" s="18">
        <v>156</v>
      </c>
      <c r="B580" s="82" t="s">
        <v>779</v>
      </c>
      <c r="C580" s="18"/>
      <c r="D580" s="18"/>
      <c r="E580" s="18"/>
      <c r="F580" s="25">
        <v>0</v>
      </c>
      <c r="G580" s="24">
        <v>1</v>
      </c>
      <c r="H580" s="23">
        <v>3.553307969821045E-4</v>
      </c>
      <c r="I580" s="24">
        <f>VLOOKUP($B580,'Tabela Principal AmoCac'!$B$2:$I$521,8,0)</f>
        <v>0</v>
      </c>
      <c r="J580" s="23">
        <v>0</v>
      </c>
      <c r="K580" s="19">
        <v>0</v>
      </c>
      <c r="L580" s="19">
        <v>0</v>
      </c>
      <c r="M580" s="21">
        <v>0</v>
      </c>
      <c r="N580" s="20">
        <f>$G580*M580</f>
        <v>0</v>
      </c>
      <c r="O580" s="20">
        <f>$I580*M580</f>
        <v>0</v>
      </c>
      <c r="P580" s="19">
        <v>0</v>
      </c>
      <c r="Q580" s="21">
        <v>0</v>
      </c>
      <c r="R580" s="20">
        <f>$G580*Q580</f>
        <v>0</v>
      </c>
      <c r="S580" s="20">
        <f>$I580*Q580</f>
        <v>0</v>
      </c>
      <c r="T580" s="19">
        <v>0</v>
      </c>
      <c r="U580" s="18">
        <f>IF(J580&gt;1,0,1)</f>
        <v>1</v>
      </c>
      <c r="V580" s="17">
        <f>I580/G580</f>
        <v>0</v>
      </c>
    </row>
    <row r="581" spans="1:22">
      <c r="A581" s="18">
        <v>162</v>
      </c>
      <c r="B581" s="82" t="s">
        <v>768</v>
      </c>
      <c r="C581" s="18"/>
      <c r="D581" s="18"/>
      <c r="E581" s="18"/>
      <c r="F581" s="25">
        <v>0</v>
      </c>
      <c r="G581" s="24">
        <v>354</v>
      </c>
      <c r="H581" s="23">
        <v>0.125787102131665</v>
      </c>
      <c r="I581" s="24">
        <f>VLOOKUP($B581,'Tabela Principal AmoCac'!$B$2:$I$521,8,0)</f>
        <v>0</v>
      </c>
      <c r="J581" s="23">
        <v>0</v>
      </c>
      <c r="K581" s="19">
        <v>0</v>
      </c>
      <c r="L581" s="19">
        <v>0</v>
      </c>
      <c r="M581" s="21">
        <v>0</v>
      </c>
      <c r="N581" s="20">
        <f>$G581*M581</f>
        <v>0</v>
      </c>
      <c r="O581" s="20">
        <f>$I581*M581</f>
        <v>0</v>
      </c>
      <c r="P581" s="19">
        <v>0</v>
      </c>
      <c r="Q581" s="21">
        <v>0</v>
      </c>
      <c r="R581" s="20">
        <f>$G581*Q581</f>
        <v>0</v>
      </c>
      <c r="S581" s="20">
        <f>$I581*Q581</f>
        <v>0</v>
      </c>
      <c r="T581" s="19">
        <v>0</v>
      </c>
      <c r="U581" s="18">
        <f>IF(J581&gt;1,0,1)</f>
        <v>1</v>
      </c>
      <c r="V581" s="17">
        <f>I581/G581</f>
        <v>0</v>
      </c>
    </row>
    <row r="582" spans="1:22">
      <c r="A582" s="18">
        <v>164</v>
      </c>
      <c r="B582" s="82" t="s">
        <v>765</v>
      </c>
      <c r="C582" s="18"/>
      <c r="D582" s="18"/>
      <c r="E582" s="18"/>
      <c r="F582" s="25">
        <v>0</v>
      </c>
      <c r="G582" s="24">
        <v>78</v>
      </c>
      <c r="H582" s="23">
        <v>2.7715802164604147E-2</v>
      </c>
      <c r="I582" s="24">
        <f>VLOOKUP($B582,'Tabela Principal AmoCac'!$B$2:$I$521,8,0)</f>
        <v>0</v>
      </c>
      <c r="J582" s="23">
        <v>0</v>
      </c>
      <c r="K582" s="19">
        <v>0</v>
      </c>
      <c r="L582" s="19">
        <v>0</v>
      </c>
      <c r="M582" s="21">
        <v>0</v>
      </c>
      <c r="N582" s="20">
        <f>$G582*M582</f>
        <v>0</v>
      </c>
      <c r="O582" s="20">
        <f>$I582*M582</f>
        <v>0</v>
      </c>
      <c r="P582" s="19">
        <v>0</v>
      </c>
      <c r="Q582" s="21">
        <v>0</v>
      </c>
      <c r="R582" s="20">
        <f>$G582*Q582</f>
        <v>0</v>
      </c>
      <c r="S582" s="20">
        <f>$I582*Q582</f>
        <v>0</v>
      </c>
      <c r="T582" s="19">
        <v>0</v>
      </c>
      <c r="U582" s="18">
        <f>IF(J582&gt;1,0,1)</f>
        <v>1</v>
      </c>
      <c r="V582" s="17">
        <f>I582/G582</f>
        <v>0</v>
      </c>
    </row>
    <row r="583" spans="1:22">
      <c r="A583" s="18">
        <v>165</v>
      </c>
      <c r="B583" s="82" t="s">
        <v>764</v>
      </c>
      <c r="C583" s="18"/>
      <c r="D583" s="18"/>
      <c r="E583" s="18"/>
      <c r="F583" s="25">
        <v>0</v>
      </c>
      <c r="G583" s="24">
        <v>101</v>
      </c>
      <c r="H583" s="23">
        <v>3.5888410495192549E-2</v>
      </c>
      <c r="I583" s="24">
        <f>VLOOKUP($B583,'Tabela Principal AmoCac'!$B$2:$I$521,8,0)</f>
        <v>0</v>
      </c>
      <c r="J583" s="23">
        <v>0</v>
      </c>
      <c r="K583" s="19">
        <v>0</v>
      </c>
      <c r="L583" s="19">
        <v>0</v>
      </c>
      <c r="M583" s="21">
        <v>0</v>
      </c>
      <c r="N583" s="20">
        <f>$G583*M583</f>
        <v>0</v>
      </c>
      <c r="O583" s="20">
        <f>$I583*M583</f>
        <v>0</v>
      </c>
      <c r="P583" s="19">
        <v>0</v>
      </c>
      <c r="Q583" s="21">
        <v>0</v>
      </c>
      <c r="R583" s="20">
        <f>$G583*Q583</f>
        <v>0</v>
      </c>
      <c r="S583" s="20">
        <f>$I583*Q583</f>
        <v>0</v>
      </c>
      <c r="T583" s="19">
        <v>0</v>
      </c>
      <c r="U583" s="18">
        <f>IF(J583&gt;1,0,1)</f>
        <v>1</v>
      </c>
      <c r="V583" s="17">
        <f>I583/G583</f>
        <v>0</v>
      </c>
    </row>
    <row r="584" spans="1:22">
      <c r="A584" s="18">
        <v>168</v>
      </c>
      <c r="B584" s="82" t="s">
        <v>759</v>
      </c>
      <c r="C584" s="18"/>
      <c r="D584" s="18"/>
      <c r="E584" s="18"/>
      <c r="F584" s="25">
        <v>0</v>
      </c>
      <c r="G584" s="24">
        <v>7</v>
      </c>
      <c r="H584" s="23">
        <v>2.4873155788747315E-3</v>
      </c>
      <c r="I584" s="24">
        <f>VLOOKUP($B584,'Tabela Principal AmoCac'!$B$2:$I$521,8,0)</f>
        <v>0</v>
      </c>
      <c r="J584" s="23">
        <v>0</v>
      </c>
      <c r="K584" s="19">
        <v>0</v>
      </c>
      <c r="L584" s="19">
        <v>0</v>
      </c>
      <c r="M584" s="21">
        <v>0</v>
      </c>
      <c r="N584" s="20">
        <f>$G584*M584</f>
        <v>0</v>
      </c>
      <c r="O584" s="20">
        <f>$I584*M584</f>
        <v>0</v>
      </c>
      <c r="P584" s="19">
        <v>0</v>
      </c>
      <c r="Q584" s="21">
        <v>0</v>
      </c>
      <c r="R584" s="20">
        <f>$G584*Q584</f>
        <v>0</v>
      </c>
      <c r="S584" s="20">
        <f>$I584*Q584</f>
        <v>0</v>
      </c>
      <c r="T584" s="19">
        <v>0</v>
      </c>
      <c r="U584" s="18">
        <f>IF(J584&gt;1,0,1)</f>
        <v>1</v>
      </c>
      <c r="V584" s="17">
        <f>I584/G584</f>
        <v>0</v>
      </c>
    </row>
    <row r="585" spans="1:22">
      <c r="A585" s="18">
        <v>174</v>
      </c>
      <c r="B585" s="82" t="s">
        <v>748</v>
      </c>
      <c r="C585" s="18"/>
      <c r="D585" s="18"/>
      <c r="E585" s="18"/>
      <c r="F585" s="25">
        <v>0</v>
      </c>
      <c r="G585" s="24">
        <v>745</v>
      </c>
      <c r="H585" s="23">
        <v>0.26472144375166784</v>
      </c>
      <c r="I585" s="24">
        <f>VLOOKUP($B585,'Tabela Principal AmoCac'!$B$2:$I$521,8,0)</f>
        <v>0</v>
      </c>
      <c r="J585" s="23">
        <v>0</v>
      </c>
      <c r="K585" s="19">
        <v>0</v>
      </c>
      <c r="L585" s="19">
        <v>0</v>
      </c>
      <c r="M585" s="21">
        <v>0</v>
      </c>
      <c r="N585" s="20">
        <f>$G585*M585</f>
        <v>0</v>
      </c>
      <c r="O585" s="20">
        <f>$I585*M585</f>
        <v>0</v>
      </c>
      <c r="P585" s="19">
        <v>0</v>
      </c>
      <c r="Q585" s="21">
        <v>0</v>
      </c>
      <c r="R585" s="20">
        <f>$G585*Q585</f>
        <v>0</v>
      </c>
      <c r="S585" s="20">
        <f>$I585*Q585</f>
        <v>0</v>
      </c>
      <c r="T585" s="19">
        <v>0</v>
      </c>
      <c r="U585" s="18">
        <f>IF(J585&gt;1,0,1)</f>
        <v>1</v>
      </c>
      <c r="V585" s="17">
        <f>I585/G585</f>
        <v>0</v>
      </c>
    </row>
    <row r="586" spans="1:22">
      <c r="A586" s="18">
        <v>180</v>
      </c>
      <c r="B586" s="82" t="s">
        <v>737</v>
      </c>
      <c r="C586" s="18"/>
      <c r="D586" s="18"/>
      <c r="E586" s="18"/>
      <c r="F586" s="25">
        <v>0</v>
      </c>
      <c r="G586" s="24">
        <v>1338</v>
      </c>
      <c r="H586" s="23">
        <v>0.47543260636205581</v>
      </c>
      <c r="I586" s="24">
        <f>VLOOKUP($B586,'Tabela Principal AmoCac'!$B$2:$I$521,8,0)</f>
        <v>0</v>
      </c>
      <c r="J586" s="23">
        <v>0</v>
      </c>
      <c r="K586" s="19">
        <v>0</v>
      </c>
      <c r="L586" s="19">
        <v>0</v>
      </c>
      <c r="M586" s="21">
        <v>0</v>
      </c>
      <c r="N586" s="20">
        <f>$G586*M586</f>
        <v>0</v>
      </c>
      <c r="O586" s="20">
        <f>$I586*M586</f>
        <v>0</v>
      </c>
      <c r="P586" s="19">
        <v>0</v>
      </c>
      <c r="Q586" s="21">
        <v>0</v>
      </c>
      <c r="R586" s="20">
        <f>$G586*Q586</f>
        <v>0</v>
      </c>
      <c r="S586" s="20">
        <f>$I586*Q586</f>
        <v>0</v>
      </c>
      <c r="T586" s="19">
        <v>0</v>
      </c>
      <c r="U586" s="18">
        <f>IF(J586&gt;1,0,1)</f>
        <v>1</v>
      </c>
      <c r="V586" s="17">
        <f>I586/G586</f>
        <v>0</v>
      </c>
    </row>
    <row r="587" spans="1:22">
      <c r="A587" s="18">
        <v>184</v>
      </c>
      <c r="B587" s="82" t="s">
        <v>730</v>
      </c>
      <c r="C587" s="18"/>
      <c r="D587" s="18"/>
      <c r="E587" s="18"/>
      <c r="F587" s="25">
        <v>0</v>
      </c>
      <c r="G587" s="24">
        <v>37</v>
      </c>
      <c r="H587" s="23">
        <v>1.3147239488337865E-2</v>
      </c>
      <c r="I587" s="24">
        <f>VLOOKUP($B587,'Tabela Principal AmoCac'!$B$2:$I$521,8,0)</f>
        <v>0</v>
      </c>
      <c r="J587" s="23">
        <v>0</v>
      </c>
      <c r="K587" s="19">
        <v>0</v>
      </c>
      <c r="L587" s="19">
        <v>0</v>
      </c>
      <c r="M587" s="21">
        <v>0</v>
      </c>
      <c r="N587" s="20">
        <f>$G587*M587</f>
        <v>0</v>
      </c>
      <c r="O587" s="20">
        <f>$I587*M587</f>
        <v>0</v>
      </c>
      <c r="P587" s="19">
        <v>0</v>
      </c>
      <c r="Q587" s="21">
        <v>0</v>
      </c>
      <c r="R587" s="20">
        <f>$G587*Q587</f>
        <v>0</v>
      </c>
      <c r="S587" s="20">
        <f>$I587*Q587</f>
        <v>0</v>
      </c>
      <c r="T587" s="19">
        <v>0</v>
      </c>
      <c r="U587" s="18">
        <f>IF(J587&gt;1,0,1)</f>
        <v>1</v>
      </c>
      <c r="V587" s="17">
        <f>I587/G587</f>
        <v>0</v>
      </c>
    </row>
    <row r="588" spans="1:22">
      <c r="A588" s="18">
        <v>192</v>
      </c>
      <c r="B588" s="82" t="s">
        <v>713</v>
      </c>
      <c r="C588" s="18"/>
      <c r="D588" s="18"/>
      <c r="E588" s="18"/>
      <c r="F588" s="25">
        <v>0</v>
      </c>
      <c r="G588" s="24">
        <v>782</v>
      </c>
      <c r="H588" s="23">
        <v>0.27786868324000569</v>
      </c>
      <c r="I588" s="24">
        <f>VLOOKUP($B588,'Tabela Principal AmoCac'!$B$2:$I$521,8,0)</f>
        <v>0</v>
      </c>
      <c r="J588" s="23">
        <v>0</v>
      </c>
      <c r="K588" s="19">
        <v>0</v>
      </c>
      <c r="L588" s="19">
        <v>0</v>
      </c>
      <c r="M588" s="21">
        <v>0</v>
      </c>
      <c r="N588" s="20">
        <f>$G588*M588</f>
        <v>0</v>
      </c>
      <c r="O588" s="20">
        <f>$I588*M588</f>
        <v>0</v>
      </c>
      <c r="P588" s="19">
        <v>0</v>
      </c>
      <c r="Q588" s="21">
        <v>0</v>
      </c>
      <c r="R588" s="20">
        <f>$G588*Q588</f>
        <v>0</v>
      </c>
      <c r="S588" s="20">
        <f>$I588*Q588</f>
        <v>0</v>
      </c>
      <c r="T588" s="19">
        <v>0</v>
      </c>
      <c r="U588" s="18">
        <f>IF(J588&gt;1,0,1)</f>
        <v>1</v>
      </c>
      <c r="V588" s="17">
        <f>I588/G588</f>
        <v>0</v>
      </c>
    </row>
    <row r="589" spans="1:22">
      <c r="A589" s="18">
        <v>193</v>
      </c>
      <c r="B589" s="82" t="s">
        <v>712</v>
      </c>
      <c r="C589" s="18"/>
      <c r="D589" s="18"/>
      <c r="E589" s="18"/>
      <c r="F589" s="25">
        <v>0</v>
      </c>
      <c r="G589" s="24">
        <v>314</v>
      </c>
      <c r="H589" s="23">
        <v>0.1115738702523808</v>
      </c>
      <c r="I589" s="24">
        <f>VLOOKUP($B589,'Tabela Principal AmoCac'!$B$2:$I$521,8,0)</f>
        <v>0</v>
      </c>
      <c r="J589" s="23">
        <v>0</v>
      </c>
      <c r="K589" s="19">
        <v>0</v>
      </c>
      <c r="L589" s="19">
        <v>0</v>
      </c>
      <c r="M589" s="21">
        <v>0</v>
      </c>
      <c r="N589" s="20">
        <f>$G589*M589</f>
        <v>0</v>
      </c>
      <c r="O589" s="20">
        <f>$I589*M589</f>
        <v>0</v>
      </c>
      <c r="P589" s="19">
        <v>0</v>
      </c>
      <c r="Q589" s="21">
        <v>0</v>
      </c>
      <c r="R589" s="20">
        <f>$G589*Q589</f>
        <v>0</v>
      </c>
      <c r="S589" s="20">
        <f>$I589*Q589</f>
        <v>0</v>
      </c>
      <c r="T589" s="19">
        <v>0</v>
      </c>
      <c r="U589" s="18">
        <f>IF(J589&gt;1,0,1)</f>
        <v>1</v>
      </c>
      <c r="V589" s="17">
        <f>I589/G589</f>
        <v>0</v>
      </c>
    </row>
    <row r="590" spans="1:22">
      <c r="A590" s="18">
        <v>194</v>
      </c>
      <c r="B590" s="82" t="s">
        <v>711</v>
      </c>
      <c r="C590" s="18"/>
      <c r="D590" s="18"/>
      <c r="E590" s="18"/>
      <c r="F590" s="25">
        <v>0</v>
      </c>
      <c r="G590" s="24">
        <v>304</v>
      </c>
      <c r="H590" s="23">
        <v>0.10802056228255975</v>
      </c>
      <c r="I590" s="24">
        <f>VLOOKUP($B590,'Tabela Principal AmoCac'!$B$2:$I$521,8,0)</f>
        <v>0</v>
      </c>
      <c r="J590" s="23">
        <v>0</v>
      </c>
      <c r="K590" s="19">
        <v>0</v>
      </c>
      <c r="L590" s="19">
        <v>0</v>
      </c>
      <c r="M590" s="21">
        <v>0</v>
      </c>
      <c r="N590" s="20">
        <f>$G590*M590</f>
        <v>0</v>
      </c>
      <c r="O590" s="20">
        <f>$I590*M590</f>
        <v>0</v>
      </c>
      <c r="P590" s="19">
        <v>0</v>
      </c>
      <c r="Q590" s="21">
        <v>0</v>
      </c>
      <c r="R590" s="20">
        <f>$G590*Q590</f>
        <v>0</v>
      </c>
      <c r="S590" s="20">
        <f>$I590*Q590</f>
        <v>0</v>
      </c>
      <c r="T590" s="19">
        <v>0</v>
      </c>
      <c r="U590" s="18">
        <f>IF(J590&gt;1,0,1)</f>
        <v>1</v>
      </c>
      <c r="V590" s="17">
        <f>I590/G590</f>
        <v>0</v>
      </c>
    </row>
    <row r="591" spans="1:22">
      <c r="A591" s="18">
        <v>198</v>
      </c>
      <c r="B591" s="82" t="s">
        <v>704</v>
      </c>
      <c r="C591" s="18"/>
      <c r="D591" s="18"/>
      <c r="E591" s="18"/>
      <c r="F591" s="25">
        <v>0</v>
      </c>
      <c r="G591" s="24">
        <v>259</v>
      </c>
      <c r="H591" s="23">
        <v>9.2030676418365057E-2</v>
      </c>
      <c r="I591" s="24">
        <f>VLOOKUP($B591,'Tabela Principal AmoCac'!$B$2:$I$521,8,0)</f>
        <v>0</v>
      </c>
      <c r="J591" s="23">
        <v>0</v>
      </c>
      <c r="K591" s="19">
        <v>0</v>
      </c>
      <c r="L591" s="19">
        <v>0</v>
      </c>
      <c r="M591" s="21">
        <v>0</v>
      </c>
      <c r="N591" s="20">
        <f>$G591*M591</f>
        <v>0</v>
      </c>
      <c r="O591" s="20">
        <f>$I591*M591</f>
        <v>0</v>
      </c>
      <c r="P591" s="19">
        <v>0</v>
      </c>
      <c r="Q591" s="21">
        <v>0</v>
      </c>
      <c r="R591" s="20">
        <f>$G591*Q591</f>
        <v>0</v>
      </c>
      <c r="S591" s="20">
        <f>$I591*Q591</f>
        <v>0</v>
      </c>
      <c r="T591" s="19">
        <v>0</v>
      </c>
      <c r="U591" s="18">
        <f>IF(J591&gt;1,0,1)</f>
        <v>1</v>
      </c>
      <c r="V591" s="17">
        <f>I591/G591</f>
        <v>0</v>
      </c>
    </row>
    <row r="592" spans="1:22">
      <c r="A592" s="18">
        <v>199</v>
      </c>
      <c r="B592" s="82" t="s">
        <v>703</v>
      </c>
      <c r="C592" s="18"/>
      <c r="D592" s="18"/>
      <c r="E592" s="18"/>
      <c r="F592" s="25">
        <v>0</v>
      </c>
      <c r="G592" s="24">
        <v>8</v>
      </c>
      <c r="H592" s="23">
        <v>2.842646375856836E-3</v>
      </c>
      <c r="I592" s="24">
        <f>VLOOKUP($B592,'Tabela Principal AmoCac'!$B$2:$I$521,8,0)</f>
        <v>0</v>
      </c>
      <c r="J592" s="23">
        <v>0</v>
      </c>
      <c r="K592" s="19">
        <v>0</v>
      </c>
      <c r="L592" s="19">
        <v>0</v>
      </c>
      <c r="M592" s="21">
        <v>0</v>
      </c>
      <c r="N592" s="20">
        <f>$G592*M592</f>
        <v>0</v>
      </c>
      <c r="O592" s="20">
        <f>$I592*M592</f>
        <v>0</v>
      </c>
      <c r="P592" s="19">
        <v>0</v>
      </c>
      <c r="Q592" s="21">
        <v>0</v>
      </c>
      <c r="R592" s="20">
        <f>$G592*Q592</f>
        <v>0</v>
      </c>
      <c r="S592" s="20">
        <f>$I592*Q592</f>
        <v>0</v>
      </c>
      <c r="T592" s="19">
        <v>0</v>
      </c>
      <c r="U592" s="18">
        <f>IF(J592&gt;1,0,1)</f>
        <v>1</v>
      </c>
      <c r="V592" s="17">
        <f>I592/G592</f>
        <v>0</v>
      </c>
    </row>
    <row r="593" spans="1:22">
      <c r="A593" s="18">
        <v>202</v>
      </c>
      <c r="B593" s="82" t="s">
        <v>698</v>
      </c>
      <c r="C593" s="18"/>
      <c r="D593" s="18"/>
      <c r="E593" s="18"/>
      <c r="F593" s="25">
        <v>0</v>
      </c>
      <c r="G593" s="24">
        <v>1</v>
      </c>
      <c r="H593" s="23">
        <v>3.553307969821045E-4</v>
      </c>
      <c r="I593" s="24">
        <f>VLOOKUP($B593,'Tabela Principal AmoCac'!$B$2:$I$521,8,0)</f>
        <v>0</v>
      </c>
      <c r="J593" s="23">
        <v>0</v>
      </c>
      <c r="K593" s="19">
        <v>0</v>
      </c>
      <c r="L593" s="19">
        <v>0</v>
      </c>
      <c r="M593" s="21">
        <v>0</v>
      </c>
      <c r="N593" s="20">
        <f>$G593*M593</f>
        <v>0</v>
      </c>
      <c r="O593" s="20">
        <f>$I593*M593</f>
        <v>0</v>
      </c>
      <c r="P593" s="19">
        <v>0</v>
      </c>
      <c r="Q593" s="21">
        <v>0</v>
      </c>
      <c r="R593" s="20">
        <f>$G593*Q593</f>
        <v>0</v>
      </c>
      <c r="S593" s="20">
        <f>$I593*Q593</f>
        <v>0</v>
      </c>
      <c r="T593" s="19">
        <v>0</v>
      </c>
      <c r="U593" s="18">
        <f>IF(J593&gt;1,0,1)</f>
        <v>1</v>
      </c>
      <c r="V593" s="17">
        <f>I593/G593</f>
        <v>0</v>
      </c>
    </row>
    <row r="594" spans="1:22">
      <c r="A594" s="18">
        <v>211</v>
      </c>
      <c r="B594" s="82" t="s">
        <v>681</v>
      </c>
      <c r="C594" s="18"/>
      <c r="D594" s="18"/>
      <c r="E594" s="18"/>
      <c r="F594" s="25">
        <v>0</v>
      </c>
      <c r="G594" s="24">
        <v>30</v>
      </c>
      <c r="H594" s="23">
        <v>1.0659923909463135E-2</v>
      </c>
      <c r="I594" s="24">
        <f>VLOOKUP($B594,'Tabela Principal AmoCac'!$B$2:$I$521,8,0)</f>
        <v>0</v>
      </c>
      <c r="J594" s="23">
        <v>0</v>
      </c>
      <c r="K594" s="19">
        <v>0</v>
      </c>
      <c r="L594" s="19">
        <v>0</v>
      </c>
      <c r="M594" s="21">
        <v>0</v>
      </c>
      <c r="N594" s="20">
        <f>$G594*M594</f>
        <v>0</v>
      </c>
      <c r="O594" s="20">
        <f>$I594*M594</f>
        <v>0</v>
      </c>
      <c r="P594" s="19">
        <v>0</v>
      </c>
      <c r="Q594" s="21">
        <v>0</v>
      </c>
      <c r="R594" s="20">
        <f>$G594*Q594</f>
        <v>0</v>
      </c>
      <c r="S594" s="20">
        <f>$I594*Q594</f>
        <v>0</v>
      </c>
      <c r="T594" s="19">
        <v>0</v>
      </c>
      <c r="U594" s="18">
        <f>IF(J594&gt;1,0,1)</f>
        <v>1</v>
      </c>
      <c r="V594" s="17">
        <f>I594/G594</f>
        <v>0</v>
      </c>
    </row>
    <row r="595" spans="1:22">
      <c r="A595" s="18">
        <v>220</v>
      </c>
      <c r="B595" s="82" t="s">
        <v>664</v>
      </c>
      <c r="C595" s="18"/>
      <c r="D595" s="18"/>
      <c r="E595" s="18"/>
      <c r="F595" s="25">
        <v>0</v>
      </c>
      <c r="G595" s="24">
        <v>2</v>
      </c>
      <c r="H595" s="23">
        <v>7.10661593964209E-4</v>
      </c>
      <c r="I595" s="24">
        <f>VLOOKUP($B595,'Tabela Principal AmoCac'!$B$2:$I$521,8,0)</f>
        <v>0</v>
      </c>
      <c r="J595" s="23">
        <v>0</v>
      </c>
      <c r="K595" s="19">
        <v>0</v>
      </c>
      <c r="L595" s="19">
        <v>0</v>
      </c>
      <c r="M595" s="21">
        <v>0</v>
      </c>
      <c r="N595" s="20">
        <f>$G595*M595</f>
        <v>0</v>
      </c>
      <c r="O595" s="20">
        <f>$I595*M595</f>
        <v>0</v>
      </c>
      <c r="P595" s="19">
        <v>0</v>
      </c>
      <c r="Q595" s="21">
        <v>0</v>
      </c>
      <c r="R595" s="20">
        <f>$G595*Q595</f>
        <v>0</v>
      </c>
      <c r="S595" s="20">
        <f>$I595*Q595</f>
        <v>0</v>
      </c>
      <c r="T595" s="19">
        <v>0</v>
      </c>
      <c r="U595" s="18">
        <f>IF(J595&gt;1,0,1)</f>
        <v>1</v>
      </c>
      <c r="V595" s="17">
        <f>I595/G595</f>
        <v>0</v>
      </c>
    </row>
    <row r="596" spans="1:22">
      <c r="A596" s="18">
        <v>224</v>
      </c>
      <c r="B596" s="82" t="s">
        <v>657</v>
      </c>
      <c r="C596" s="18"/>
      <c r="D596" s="18"/>
      <c r="E596" s="18"/>
      <c r="F596" s="25">
        <v>0</v>
      </c>
      <c r="G596" s="24">
        <v>4465</v>
      </c>
      <c r="H596" s="23">
        <v>1.5865520085250966</v>
      </c>
      <c r="I596" s="24">
        <f>VLOOKUP($B596,'Tabela Principal AmoCac'!$B$2:$I$521,8,0)</f>
        <v>0</v>
      </c>
      <c r="J596" s="23">
        <v>0</v>
      </c>
      <c r="K596" s="19">
        <v>0</v>
      </c>
      <c r="L596" s="19">
        <v>0</v>
      </c>
      <c r="M596" s="21">
        <v>0</v>
      </c>
      <c r="N596" s="20">
        <f>$G596*M596</f>
        <v>0</v>
      </c>
      <c r="O596" s="20">
        <f>$I596*M596</f>
        <v>0</v>
      </c>
      <c r="P596" s="19">
        <v>0</v>
      </c>
      <c r="Q596" s="21">
        <v>0</v>
      </c>
      <c r="R596" s="20">
        <f>$G596*Q596</f>
        <v>0</v>
      </c>
      <c r="S596" s="20">
        <f>$I596*Q596</f>
        <v>0</v>
      </c>
      <c r="T596" s="19">
        <v>0</v>
      </c>
      <c r="U596" s="18">
        <f>IF(J596&gt;1,0,1)</f>
        <v>1</v>
      </c>
      <c r="V596" s="17">
        <f>I596/G596</f>
        <v>0</v>
      </c>
    </row>
    <row r="597" spans="1:22">
      <c r="A597" s="18">
        <v>226</v>
      </c>
      <c r="B597" s="82" t="s">
        <v>654</v>
      </c>
      <c r="C597" s="18"/>
      <c r="D597" s="18"/>
      <c r="E597" s="18"/>
      <c r="F597" s="25">
        <v>0</v>
      </c>
      <c r="G597" s="24">
        <v>6</v>
      </c>
      <c r="H597" s="23">
        <v>2.131984781892627E-3</v>
      </c>
      <c r="I597" s="24">
        <f>VLOOKUP($B597,'Tabela Principal AmoCac'!$B$2:$I$521,8,0)</f>
        <v>0</v>
      </c>
      <c r="J597" s="23">
        <v>0</v>
      </c>
      <c r="K597" s="19">
        <v>0</v>
      </c>
      <c r="L597" s="19">
        <v>0</v>
      </c>
      <c r="M597" s="21">
        <v>0</v>
      </c>
      <c r="N597" s="20">
        <f>$G597*M597</f>
        <v>0</v>
      </c>
      <c r="O597" s="20">
        <f>$I597*M597</f>
        <v>0</v>
      </c>
      <c r="P597" s="19">
        <v>0</v>
      </c>
      <c r="Q597" s="21">
        <v>0</v>
      </c>
      <c r="R597" s="20">
        <f>$G597*Q597</f>
        <v>0</v>
      </c>
      <c r="S597" s="20">
        <f>$I597*Q597</f>
        <v>0</v>
      </c>
      <c r="T597" s="19">
        <v>0</v>
      </c>
      <c r="U597" s="18">
        <f>IF(J597&gt;1,0,1)</f>
        <v>1</v>
      </c>
      <c r="V597" s="17">
        <f>I597/G597</f>
        <v>0</v>
      </c>
    </row>
    <row r="598" spans="1:22">
      <c r="A598" s="18">
        <v>228</v>
      </c>
      <c r="B598" s="82" t="s">
        <v>651</v>
      </c>
      <c r="C598" s="18"/>
      <c r="D598" s="18"/>
      <c r="E598" s="18"/>
      <c r="F598" s="25">
        <v>0</v>
      </c>
      <c r="G598" s="24">
        <v>39</v>
      </c>
      <c r="H598" s="23">
        <v>1.3857901082302074E-2</v>
      </c>
      <c r="I598" s="24">
        <f>VLOOKUP($B598,'Tabela Principal AmoCac'!$B$2:$I$521,8,0)</f>
        <v>0</v>
      </c>
      <c r="J598" s="23">
        <v>0</v>
      </c>
      <c r="K598" s="19">
        <v>0</v>
      </c>
      <c r="L598" s="19">
        <v>0</v>
      </c>
      <c r="M598" s="21">
        <v>0</v>
      </c>
      <c r="N598" s="20">
        <f>$G598*M598</f>
        <v>0</v>
      </c>
      <c r="O598" s="20">
        <f>$I598*M598</f>
        <v>0</v>
      </c>
      <c r="P598" s="19">
        <v>0</v>
      </c>
      <c r="Q598" s="21">
        <v>0</v>
      </c>
      <c r="R598" s="20">
        <f>$G598*Q598</f>
        <v>0</v>
      </c>
      <c r="S598" s="20">
        <f>$I598*Q598</f>
        <v>0</v>
      </c>
      <c r="T598" s="19">
        <v>0</v>
      </c>
      <c r="U598" s="18">
        <f>IF(J598&gt;1,0,1)</f>
        <v>1</v>
      </c>
      <c r="V598" s="17">
        <f>I598/G598</f>
        <v>0</v>
      </c>
    </row>
    <row r="599" spans="1:22">
      <c r="A599" s="18">
        <v>229</v>
      </c>
      <c r="B599" s="82" t="s">
        <v>650</v>
      </c>
      <c r="C599" s="18"/>
      <c r="D599" s="18"/>
      <c r="E599" s="18"/>
      <c r="F599" s="25">
        <v>0</v>
      </c>
      <c r="G599" s="24">
        <v>183</v>
      </c>
      <c r="H599" s="23">
        <v>6.5025535847725122E-2</v>
      </c>
      <c r="I599" s="24">
        <f>VLOOKUP($B599,'Tabela Principal AmoCac'!$B$2:$I$521,8,0)</f>
        <v>0</v>
      </c>
      <c r="J599" s="23">
        <v>0</v>
      </c>
      <c r="K599" s="19">
        <v>0</v>
      </c>
      <c r="L599" s="19">
        <v>0</v>
      </c>
      <c r="M599" s="21">
        <v>0</v>
      </c>
      <c r="N599" s="20">
        <f>$G599*M599</f>
        <v>0</v>
      </c>
      <c r="O599" s="20">
        <f>$I599*M599</f>
        <v>0</v>
      </c>
      <c r="P599" s="19">
        <v>0</v>
      </c>
      <c r="Q599" s="21">
        <v>0</v>
      </c>
      <c r="R599" s="20">
        <f>$G599*Q599</f>
        <v>0</v>
      </c>
      <c r="S599" s="20">
        <f>$I599*Q599</f>
        <v>0</v>
      </c>
      <c r="T599" s="19">
        <v>0</v>
      </c>
      <c r="U599" s="18">
        <f>IF(J599&gt;1,0,1)</f>
        <v>1</v>
      </c>
      <c r="V599" s="17">
        <f>I599/G599</f>
        <v>0</v>
      </c>
    </row>
    <row r="600" spans="1:22">
      <c r="A600" s="18">
        <v>233</v>
      </c>
      <c r="B600" s="82" t="s">
        <v>642</v>
      </c>
      <c r="C600" s="18"/>
      <c r="D600" s="18"/>
      <c r="E600" s="18"/>
      <c r="F600" s="25">
        <v>0</v>
      </c>
      <c r="G600" s="24">
        <v>1099</v>
      </c>
      <c r="H600" s="23">
        <v>0.39050854588333284</v>
      </c>
      <c r="I600" s="24">
        <f>VLOOKUP($B600,'Tabela Principal AmoCac'!$B$2:$I$521,8,0)</f>
        <v>0</v>
      </c>
      <c r="J600" s="23">
        <v>0</v>
      </c>
      <c r="K600" s="19">
        <v>0</v>
      </c>
      <c r="L600" s="19">
        <v>0</v>
      </c>
      <c r="M600" s="21">
        <v>0</v>
      </c>
      <c r="N600" s="20">
        <f>$G600*M600</f>
        <v>0</v>
      </c>
      <c r="O600" s="20">
        <f>$I600*M600</f>
        <v>0</v>
      </c>
      <c r="P600" s="19">
        <v>0</v>
      </c>
      <c r="Q600" s="21">
        <v>0</v>
      </c>
      <c r="R600" s="20">
        <f>$G600*Q600</f>
        <v>0</v>
      </c>
      <c r="S600" s="20">
        <f>$I600*Q600</f>
        <v>0</v>
      </c>
      <c r="T600" s="19">
        <v>0</v>
      </c>
      <c r="U600" s="18">
        <f>IF(J600&gt;1,0,1)</f>
        <v>1</v>
      </c>
      <c r="V600" s="17">
        <f>I600/G600</f>
        <v>0</v>
      </c>
    </row>
    <row r="601" spans="1:22">
      <c r="A601" s="18">
        <v>238</v>
      </c>
      <c r="B601" s="82" t="s">
        <v>632</v>
      </c>
      <c r="C601" s="18"/>
      <c r="D601" s="18"/>
      <c r="E601" s="18"/>
      <c r="F601" s="25">
        <v>0</v>
      </c>
      <c r="G601" s="24">
        <v>52</v>
      </c>
      <c r="H601" s="23">
        <v>1.8477201443069434E-2</v>
      </c>
      <c r="I601" s="24">
        <f>VLOOKUP($B601,'Tabela Principal AmoCac'!$B$2:$I$521,8,0)</f>
        <v>0</v>
      </c>
      <c r="J601" s="23">
        <v>0</v>
      </c>
      <c r="K601" s="19">
        <v>0</v>
      </c>
      <c r="L601" s="19">
        <v>0</v>
      </c>
      <c r="M601" s="21">
        <v>0</v>
      </c>
      <c r="N601" s="20">
        <f>$G601*M601</f>
        <v>0</v>
      </c>
      <c r="O601" s="20">
        <f>$I601*M601</f>
        <v>0</v>
      </c>
      <c r="P601" s="19">
        <v>0</v>
      </c>
      <c r="Q601" s="21">
        <v>0</v>
      </c>
      <c r="R601" s="20">
        <f>$G601*Q601</f>
        <v>0</v>
      </c>
      <c r="S601" s="20">
        <f>$I601*Q601</f>
        <v>0</v>
      </c>
      <c r="T601" s="19">
        <v>0</v>
      </c>
      <c r="U601" s="18">
        <f>IF(J601&gt;1,0,1)</f>
        <v>1</v>
      </c>
      <c r="V601" s="17">
        <f>I601/G601</f>
        <v>0</v>
      </c>
    </row>
    <row r="602" spans="1:22">
      <c r="A602" s="18">
        <v>241</v>
      </c>
      <c r="B602" s="82" t="s">
        <v>627</v>
      </c>
      <c r="C602" s="18"/>
      <c r="D602" s="18"/>
      <c r="E602" s="18"/>
      <c r="F602" s="25">
        <v>0</v>
      </c>
      <c r="G602" s="24">
        <v>47</v>
      </c>
      <c r="H602" s="23">
        <v>1.670054745815891E-2</v>
      </c>
      <c r="I602" s="24">
        <f>VLOOKUP($B602,'Tabela Principal AmoCac'!$B$2:$I$521,8,0)</f>
        <v>0</v>
      </c>
      <c r="J602" s="23">
        <v>0</v>
      </c>
      <c r="K602" s="19">
        <v>0</v>
      </c>
      <c r="L602" s="19">
        <v>0</v>
      </c>
      <c r="M602" s="21">
        <v>0</v>
      </c>
      <c r="N602" s="20">
        <f>$G602*M602</f>
        <v>0</v>
      </c>
      <c r="O602" s="20">
        <f>$I602*M602</f>
        <v>0</v>
      </c>
      <c r="P602" s="19">
        <v>0</v>
      </c>
      <c r="Q602" s="21">
        <v>0</v>
      </c>
      <c r="R602" s="20">
        <f>$G602*Q602</f>
        <v>0</v>
      </c>
      <c r="S602" s="20">
        <f>$I602*Q602</f>
        <v>0</v>
      </c>
      <c r="T602" s="19">
        <v>0</v>
      </c>
      <c r="U602" s="18">
        <f>IF(J602&gt;1,0,1)</f>
        <v>1</v>
      </c>
      <c r="V602" s="17">
        <f>I602/G602</f>
        <v>0</v>
      </c>
    </row>
    <row r="603" spans="1:22">
      <c r="A603" s="18">
        <v>242</v>
      </c>
      <c r="B603" s="82" t="s">
        <v>626</v>
      </c>
      <c r="C603" s="18"/>
      <c r="D603" s="18"/>
      <c r="E603" s="18"/>
      <c r="F603" s="25">
        <v>0</v>
      </c>
      <c r="G603" s="24">
        <v>9887</v>
      </c>
      <c r="H603" s="23">
        <v>3.513155589762067</v>
      </c>
      <c r="I603" s="24">
        <f>VLOOKUP($B603,'Tabela Principal AmoCac'!$B$2:$I$521,8,0)</f>
        <v>0</v>
      </c>
      <c r="J603" s="23">
        <v>0</v>
      </c>
      <c r="K603" s="19">
        <v>0</v>
      </c>
      <c r="L603" s="19">
        <v>0</v>
      </c>
      <c r="M603" s="21">
        <v>0</v>
      </c>
      <c r="N603" s="20">
        <f>$G603*M603</f>
        <v>0</v>
      </c>
      <c r="O603" s="20">
        <f>$I603*M603</f>
        <v>0</v>
      </c>
      <c r="P603" s="19">
        <v>0</v>
      </c>
      <c r="Q603" s="21">
        <v>0</v>
      </c>
      <c r="R603" s="20">
        <f>$G603*Q603</f>
        <v>0</v>
      </c>
      <c r="S603" s="20">
        <f>$I603*Q603</f>
        <v>0</v>
      </c>
      <c r="T603" s="19">
        <v>0</v>
      </c>
      <c r="U603" s="18">
        <f>IF(J603&gt;1,0,1)</f>
        <v>1</v>
      </c>
      <c r="V603" s="17">
        <f>I603/G603</f>
        <v>0</v>
      </c>
    </row>
    <row r="604" spans="1:22">
      <c r="A604" s="18">
        <v>243</v>
      </c>
      <c r="B604" s="82" t="s">
        <v>625</v>
      </c>
      <c r="C604" s="18"/>
      <c r="D604" s="18"/>
      <c r="E604" s="18"/>
      <c r="F604" s="25">
        <v>0</v>
      </c>
      <c r="G604" s="24">
        <v>3739</v>
      </c>
      <c r="H604" s="23">
        <v>1.3285818499160886</v>
      </c>
      <c r="I604" s="24">
        <f>VLOOKUP($B604,'Tabela Principal AmoCac'!$B$2:$I$521,8,0)</f>
        <v>0</v>
      </c>
      <c r="J604" s="23">
        <v>0</v>
      </c>
      <c r="K604" s="19">
        <v>0</v>
      </c>
      <c r="L604" s="19">
        <v>0</v>
      </c>
      <c r="M604" s="21">
        <v>0</v>
      </c>
      <c r="N604" s="20">
        <f>$G604*M604</f>
        <v>0</v>
      </c>
      <c r="O604" s="20">
        <f>$I604*M604</f>
        <v>0</v>
      </c>
      <c r="P604" s="19">
        <v>0</v>
      </c>
      <c r="Q604" s="21">
        <v>0</v>
      </c>
      <c r="R604" s="20">
        <f>$G604*Q604</f>
        <v>0</v>
      </c>
      <c r="S604" s="20">
        <f>$I604*Q604</f>
        <v>0</v>
      </c>
      <c r="T604" s="19">
        <v>0</v>
      </c>
      <c r="U604" s="18">
        <f>IF(J604&gt;1,0,1)</f>
        <v>1</v>
      </c>
      <c r="V604" s="17">
        <f>I604/G604</f>
        <v>0</v>
      </c>
    </row>
    <row r="605" spans="1:22">
      <c r="A605" s="18">
        <v>248</v>
      </c>
      <c r="B605" s="82" t="s">
        <v>616</v>
      </c>
      <c r="C605" s="18"/>
      <c r="D605" s="18"/>
      <c r="E605" s="18"/>
      <c r="F605" s="25">
        <v>0</v>
      </c>
      <c r="G605" s="24">
        <v>24</v>
      </c>
      <c r="H605" s="23">
        <v>8.527939127570508E-3</v>
      </c>
      <c r="I605" s="24">
        <f>VLOOKUP($B605,'Tabela Principal AmoCac'!$B$2:$I$521,8,0)</f>
        <v>0</v>
      </c>
      <c r="J605" s="23">
        <v>0</v>
      </c>
      <c r="K605" s="19">
        <v>0</v>
      </c>
      <c r="L605" s="19">
        <v>0</v>
      </c>
      <c r="M605" s="21">
        <v>0</v>
      </c>
      <c r="N605" s="20">
        <f>$G605*M605</f>
        <v>0</v>
      </c>
      <c r="O605" s="20">
        <f>$I605*M605</f>
        <v>0</v>
      </c>
      <c r="P605" s="19">
        <v>0</v>
      </c>
      <c r="Q605" s="21">
        <v>0</v>
      </c>
      <c r="R605" s="20">
        <f>$G605*Q605</f>
        <v>0</v>
      </c>
      <c r="S605" s="20">
        <f>$I605*Q605</f>
        <v>0</v>
      </c>
      <c r="T605" s="19">
        <v>0</v>
      </c>
      <c r="U605" s="18">
        <f>IF(J605&gt;1,0,1)</f>
        <v>1</v>
      </c>
      <c r="V605" s="17">
        <f>I605/G605</f>
        <v>0</v>
      </c>
    </row>
    <row r="606" spans="1:22">
      <c r="A606" s="18">
        <v>249</v>
      </c>
      <c r="B606" s="82" t="s">
        <v>615</v>
      </c>
      <c r="C606" s="18"/>
      <c r="D606" s="18"/>
      <c r="E606" s="18"/>
      <c r="F606" s="25">
        <v>0</v>
      </c>
      <c r="G606" s="24">
        <v>237</v>
      </c>
      <c r="H606" s="23">
        <v>8.4213398884758761E-2</v>
      </c>
      <c r="I606" s="24">
        <f>VLOOKUP($B606,'Tabela Principal AmoCac'!$B$2:$I$521,8,0)</f>
        <v>0</v>
      </c>
      <c r="J606" s="23">
        <v>0</v>
      </c>
      <c r="K606" s="19">
        <v>0</v>
      </c>
      <c r="L606" s="19">
        <v>0</v>
      </c>
      <c r="M606" s="21">
        <v>0</v>
      </c>
      <c r="N606" s="20">
        <f>$G606*M606</f>
        <v>0</v>
      </c>
      <c r="O606" s="20">
        <f>$I606*M606</f>
        <v>0</v>
      </c>
      <c r="P606" s="19">
        <v>0</v>
      </c>
      <c r="Q606" s="21">
        <v>0</v>
      </c>
      <c r="R606" s="20">
        <f>$G606*Q606</f>
        <v>0</v>
      </c>
      <c r="S606" s="20">
        <f>$I606*Q606</f>
        <v>0</v>
      </c>
      <c r="T606" s="19">
        <v>0</v>
      </c>
      <c r="U606" s="18">
        <f>IF(J606&gt;1,0,1)</f>
        <v>1</v>
      </c>
      <c r="V606" s="17">
        <f>I606/G606</f>
        <v>0</v>
      </c>
    </row>
    <row r="607" spans="1:22">
      <c r="A607" s="18">
        <v>256</v>
      </c>
      <c r="B607" s="82" t="s">
        <v>597</v>
      </c>
      <c r="C607" s="18"/>
      <c r="D607" s="18"/>
      <c r="E607" s="18"/>
      <c r="F607" s="25">
        <v>0</v>
      </c>
      <c r="G607" s="24">
        <v>513</v>
      </c>
      <c r="H607" s="23">
        <v>0.18228469885181958</v>
      </c>
      <c r="I607" s="24">
        <f>VLOOKUP($B607,'Tabela Principal AmoCac'!$B$2:$I$521,8,0)</f>
        <v>0</v>
      </c>
      <c r="J607" s="23">
        <v>0</v>
      </c>
      <c r="K607" s="19">
        <v>0</v>
      </c>
      <c r="L607" s="19">
        <v>0</v>
      </c>
      <c r="M607" s="21">
        <v>0</v>
      </c>
      <c r="N607" s="20">
        <f>$G607*M607</f>
        <v>0</v>
      </c>
      <c r="O607" s="20">
        <f>$I607*M607</f>
        <v>0</v>
      </c>
      <c r="P607" s="19">
        <v>0</v>
      </c>
      <c r="Q607" s="21">
        <v>0</v>
      </c>
      <c r="R607" s="20">
        <f>$G607*Q607</f>
        <v>0</v>
      </c>
      <c r="S607" s="20">
        <f>$I607*Q607</f>
        <v>0</v>
      </c>
      <c r="T607" s="19">
        <v>0</v>
      </c>
      <c r="U607" s="18">
        <f>IF(J607&gt;1,0,1)</f>
        <v>1</v>
      </c>
      <c r="V607" s="17">
        <f>I607/G607</f>
        <v>0</v>
      </c>
    </row>
    <row r="608" spans="1:22">
      <c r="A608" s="18">
        <v>257</v>
      </c>
      <c r="B608" s="82" t="s">
        <v>596</v>
      </c>
      <c r="C608" s="18"/>
      <c r="D608" s="18"/>
      <c r="E608" s="18"/>
      <c r="F608" s="25">
        <v>0</v>
      </c>
      <c r="G608" s="24">
        <v>96</v>
      </c>
      <c r="H608" s="23">
        <v>3.4111756510282032E-2</v>
      </c>
      <c r="I608" s="24">
        <f>VLOOKUP($B608,'Tabela Principal AmoCac'!$B$2:$I$521,8,0)</f>
        <v>0</v>
      </c>
      <c r="J608" s="23">
        <v>0</v>
      </c>
      <c r="K608" s="19">
        <v>0</v>
      </c>
      <c r="L608" s="19">
        <v>0</v>
      </c>
      <c r="M608" s="21">
        <v>0</v>
      </c>
      <c r="N608" s="20">
        <f>$G608*M608</f>
        <v>0</v>
      </c>
      <c r="O608" s="20">
        <f>$I608*M608</f>
        <v>0</v>
      </c>
      <c r="P608" s="19">
        <v>0</v>
      </c>
      <c r="Q608" s="21">
        <v>0</v>
      </c>
      <c r="R608" s="20">
        <f>$G608*Q608</f>
        <v>0</v>
      </c>
      <c r="S608" s="20">
        <f>$I608*Q608</f>
        <v>0</v>
      </c>
      <c r="T608" s="19">
        <v>0</v>
      </c>
      <c r="U608" s="18">
        <f>IF(J608&gt;1,0,1)</f>
        <v>1</v>
      </c>
      <c r="V608" s="17">
        <f>I608/G608</f>
        <v>0</v>
      </c>
    </row>
    <row r="609" spans="1:22">
      <c r="A609" s="18">
        <v>259</v>
      </c>
      <c r="B609" s="82" t="s">
        <v>593</v>
      </c>
      <c r="C609" s="18"/>
      <c r="D609" s="18"/>
      <c r="E609" s="18"/>
      <c r="F609" s="25">
        <v>0</v>
      </c>
      <c r="G609" s="24">
        <v>273</v>
      </c>
      <c r="H609" s="23">
        <v>9.7005307576114516E-2</v>
      </c>
      <c r="I609" s="24">
        <f>VLOOKUP($B609,'Tabela Principal AmoCac'!$B$2:$I$521,8,0)</f>
        <v>0</v>
      </c>
      <c r="J609" s="23">
        <v>0</v>
      </c>
      <c r="K609" s="19">
        <v>0</v>
      </c>
      <c r="L609" s="19">
        <v>0</v>
      </c>
      <c r="M609" s="21">
        <v>0</v>
      </c>
      <c r="N609" s="20">
        <f>$G609*M609</f>
        <v>0</v>
      </c>
      <c r="O609" s="20">
        <f>$I609*M609</f>
        <v>0</v>
      </c>
      <c r="P609" s="19">
        <v>0</v>
      </c>
      <c r="Q609" s="21">
        <v>0</v>
      </c>
      <c r="R609" s="20">
        <f>$G609*Q609</f>
        <v>0</v>
      </c>
      <c r="S609" s="20">
        <f>$I609*Q609</f>
        <v>0</v>
      </c>
      <c r="T609" s="19">
        <v>0</v>
      </c>
      <c r="U609" s="18">
        <f>IF(J609&gt;1,0,1)</f>
        <v>1</v>
      </c>
      <c r="V609" s="17">
        <f>I609/G609</f>
        <v>0</v>
      </c>
    </row>
    <row r="610" spans="1:22">
      <c r="A610" s="18">
        <v>260</v>
      </c>
      <c r="B610" s="82" t="s">
        <v>592</v>
      </c>
      <c r="C610" s="18"/>
      <c r="D610" s="18"/>
      <c r="E610" s="18"/>
      <c r="F610" s="25">
        <v>0</v>
      </c>
      <c r="G610" s="24">
        <v>294</v>
      </c>
      <c r="H610" s="23">
        <v>0.10446725431273872</v>
      </c>
      <c r="I610" s="24">
        <f>VLOOKUP($B610,'Tabela Principal AmoCac'!$B$2:$I$521,8,0)</f>
        <v>0</v>
      </c>
      <c r="J610" s="23">
        <v>0</v>
      </c>
      <c r="K610" s="19">
        <v>0</v>
      </c>
      <c r="L610" s="19">
        <v>0</v>
      </c>
      <c r="M610" s="21">
        <v>0</v>
      </c>
      <c r="N610" s="20">
        <f>$G610*M610</f>
        <v>0</v>
      </c>
      <c r="O610" s="20">
        <f>$I610*M610</f>
        <v>0</v>
      </c>
      <c r="P610" s="19">
        <v>0</v>
      </c>
      <c r="Q610" s="21">
        <v>0</v>
      </c>
      <c r="R610" s="20">
        <f>$G610*Q610</f>
        <v>0</v>
      </c>
      <c r="S610" s="20">
        <f>$I610*Q610</f>
        <v>0</v>
      </c>
      <c r="T610" s="19">
        <v>0</v>
      </c>
      <c r="U610" s="18">
        <f>IF(J610&gt;1,0,1)</f>
        <v>1</v>
      </c>
      <c r="V610" s="17">
        <f>I610/G610</f>
        <v>0</v>
      </c>
    </row>
    <row r="611" spans="1:22">
      <c r="A611" s="18">
        <v>267</v>
      </c>
      <c r="B611" s="82" t="s">
        <v>576</v>
      </c>
      <c r="C611" s="18"/>
      <c r="D611" s="18"/>
      <c r="E611" s="18"/>
      <c r="F611" s="25">
        <v>0</v>
      </c>
      <c r="G611" s="24">
        <v>146</v>
      </c>
      <c r="H611" s="23">
        <v>5.1878296359387253E-2</v>
      </c>
      <c r="I611" s="24">
        <f>VLOOKUP($B611,'Tabela Principal AmoCac'!$B$2:$I$521,8,0)</f>
        <v>0</v>
      </c>
      <c r="J611" s="23">
        <v>0</v>
      </c>
      <c r="K611" s="19">
        <v>0</v>
      </c>
      <c r="L611" s="19">
        <v>0</v>
      </c>
      <c r="M611" s="21">
        <v>0</v>
      </c>
      <c r="N611" s="20">
        <f>$G611*M611</f>
        <v>0</v>
      </c>
      <c r="O611" s="20">
        <f>$I611*M611</f>
        <v>0</v>
      </c>
      <c r="P611" s="19">
        <v>0</v>
      </c>
      <c r="Q611" s="21">
        <v>0</v>
      </c>
      <c r="R611" s="20">
        <f>$G611*Q611</f>
        <v>0</v>
      </c>
      <c r="S611" s="20">
        <f>$I611*Q611</f>
        <v>0</v>
      </c>
      <c r="T611" s="19">
        <v>0</v>
      </c>
      <c r="U611" s="18">
        <f>IF(J611&gt;1,0,1)</f>
        <v>1</v>
      </c>
      <c r="V611" s="17">
        <f>I611/G611</f>
        <v>0</v>
      </c>
    </row>
    <row r="612" spans="1:22">
      <c r="A612" s="18">
        <v>270</v>
      </c>
      <c r="B612" s="82" t="s">
        <v>570</v>
      </c>
      <c r="C612" s="18"/>
      <c r="D612" s="18"/>
      <c r="E612" s="18"/>
      <c r="F612" s="25">
        <v>0</v>
      </c>
      <c r="G612" s="24">
        <v>539</v>
      </c>
      <c r="H612" s="23">
        <v>0.19152329957335432</v>
      </c>
      <c r="I612" s="24">
        <f>VLOOKUP($B612,'Tabela Principal AmoCac'!$B$2:$I$521,8,0)</f>
        <v>0</v>
      </c>
      <c r="J612" s="23">
        <v>0</v>
      </c>
      <c r="K612" s="19">
        <v>0</v>
      </c>
      <c r="L612" s="19">
        <v>0</v>
      </c>
      <c r="M612" s="21">
        <v>0</v>
      </c>
      <c r="N612" s="20">
        <f>$G612*M612</f>
        <v>0</v>
      </c>
      <c r="O612" s="20">
        <f>$I612*M612</f>
        <v>0</v>
      </c>
      <c r="P612" s="19">
        <v>0</v>
      </c>
      <c r="Q612" s="21">
        <v>0</v>
      </c>
      <c r="R612" s="20">
        <f>$G612*Q612</f>
        <v>0</v>
      </c>
      <c r="S612" s="20">
        <f>$I612*Q612</f>
        <v>0</v>
      </c>
      <c r="T612" s="19">
        <v>0</v>
      </c>
      <c r="U612" s="18">
        <f>IF(J612&gt;1,0,1)</f>
        <v>1</v>
      </c>
      <c r="V612" s="17">
        <f>I612/G612</f>
        <v>0</v>
      </c>
    </row>
    <row r="613" spans="1:22">
      <c r="A613" s="18">
        <v>271</v>
      </c>
      <c r="B613" s="82" t="s">
        <v>569</v>
      </c>
      <c r="C613" s="18"/>
      <c r="D613" s="18"/>
      <c r="E613" s="18"/>
      <c r="F613" s="25">
        <v>0</v>
      </c>
      <c r="G613" s="24">
        <v>21</v>
      </c>
      <c r="H613" s="23">
        <v>7.4619467366241936E-3</v>
      </c>
      <c r="I613" s="24">
        <f>VLOOKUP($B613,'Tabela Principal AmoCac'!$B$2:$I$521,8,0)</f>
        <v>0</v>
      </c>
      <c r="J613" s="23">
        <v>0</v>
      </c>
      <c r="K613" s="19">
        <v>0</v>
      </c>
      <c r="L613" s="19">
        <v>0</v>
      </c>
      <c r="M613" s="21">
        <v>0</v>
      </c>
      <c r="N613" s="20">
        <f>$G613*M613</f>
        <v>0</v>
      </c>
      <c r="O613" s="20">
        <f>$I613*M613</f>
        <v>0</v>
      </c>
      <c r="P613" s="19">
        <v>0</v>
      </c>
      <c r="Q613" s="21">
        <v>0</v>
      </c>
      <c r="R613" s="20">
        <f>$G613*Q613</f>
        <v>0</v>
      </c>
      <c r="S613" s="20">
        <f>$I613*Q613</f>
        <v>0</v>
      </c>
      <c r="T613" s="19">
        <v>0</v>
      </c>
      <c r="U613" s="18">
        <f>IF(J613&gt;1,0,1)</f>
        <v>1</v>
      </c>
      <c r="V613" s="17">
        <f>I613/G613</f>
        <v>0</v>
      </c>
    </row>
    <row r="614" spans="1:22">
      <c r="A614" s="18">
        <v>277</v>
      </c>
      <c r="B614" s="82" t="s">
        <v>556</v>
      </c>
      <c r="C614" s="18"/>
      <c r="D614" s="18"/>
      <c r="E614" s="18"/>
      <c r="F614" s="25">
        <v>0</v>
      </c>
      <c r="G614" s="24">
        <v>184</v>
      </c>
      <c r="H614" s="23">
        <v>6.5380866644707228E-2</v>
      </c>
      <c r="I614" s="24">
        <f>VLOOKUP($B614,'Tabela Principal AmoCac'!$B$2:$I$521,8,0)</f>
        <v>0</v>
      </c>
      <c r="J614" s="23">
        <v>0</v>
      </c>
      <c r="K614" s="19">
        <v>0</v>
      </c>
      <c r="L614" s="19">
        <v>0</v>
      </c>
      <c r="M614" s="21">
        <v>0</v>
      </c>
      <c r="N614" s="20">
        <f>$G614*M614</f>
        <v>0</v>
      </c>
      <c r="O614" s="20">
        <f>$I614*M614</f>
        <v>0</v>
      </c>
      <c r="P614" s="19">
        <v>0</v>
      </c>
      <c r="Q614" s="21">
        <v>0</v>
      </c>
      <c r="R614" s="20">
        <f>$G614*Q614</f>
        <v>0</v>
      </c>
      <c r="S614" s="20">
        <f>$I614*Q614</f>
        <v>0</v>
      </c>
      <c r="T614" s="19">
        <v>0</v>
      </c>
      <c r="U614" s="18">
        <f>IF(J614&gt;1,0,1)</f>
        <v>1</v>
      </c>
      <c r="V614" s="17">
        <f>I614/G614</f>
        <v>0</v>
      </c>
    </row>
    <row r="615" spans="1:22">
      <c r="A615" s="18">
        <v>278</v>
      </c>
      <c r="B615" s="82" t="s">
        <v>555</v>
      </c>
      <c r="C615" s="18"/>
      <c r="D615" s="18"/>
      <c r="E615" s="18"/>
      <c r="F615" s="25">
        <v>0</v>
      </c>
      <c r="G615" s="24">
        <v>105</v>
      </c>
      <c r="H615" s="23">
        <v>3.7309733683120967E-2</v>
      </c>
      <c r="I615" s="24">
        <f>VLOOKUP($B615,'Tabela Principal AmoCac'!$B$2:$I$521,8,0)</f>
        <v>0</v>
      </c>
      <c r="J615" s="23">
        <v>0</v>
      </c>
      <c r="K615" s="19">
        <v>0</v>
      </c>
      <c r="L615" s="19">
        <v>0</v>
      </c>
      <c r="M615" s="21">
        <v>0</v>
      </c>
      <c r="N615" s="20">
        <f>$G615*M615</f>
        <v>0</v>
      </c>
      <c r="O615" s="20">
        <f>$I615*M615</f>
        <v>0</v>
      </c>
      <c r="P615" s="19">
        <v>0</v>
      </c>
      <c r="Q615" s="21">
        <v>0</v>
      </c>
      <c r="R615" s="20">
        <f>$G615*Q615</f>
        <v>0</v>
      </c>
      <c r="S615" s="20">
        <f>$I615*Q615</f>
        <v>0</v>
      </c>
      <c r="T615" s="19">
        <v>0</v>
      </c>
      <c r="U615" s="18">
        <f>IF(J615&gt;1,0,1)</f>
        <v>1</v>
      </c>
      <c r="V615" s="17">
        <f>I615/G615</f>
        <v>0</v>
      </c>
    </row>
    <row r="616" spans="1:22">
      <c r="A616" s="18">
        <v>280</v>
      </c>
      <c r="B616" s="82" t="s">
        <v>552</v>
      </c>
      <c r="C616" s="18"/>
      <c r="D616" s="18"/>
      <c r="E616" s="18"/>
      <c r="F616" s="25">
        <v>0</v>
      </c>
      <c r="G616" s="24">
        <v>128</v>
      </c>
      <c r="H616" s="23">
        <v>4.5482342013709376E-2</v>
      </c>
      <c r="I616" s="24">
        <f>VLOOKUP($B616,'Tabela Principal AmoCac'!$B$2:$I$521,8,0)</f>
        <v>0</v>
      </c>
      <c r="J616" s="23">
        <v>0</v>
      </c>
      <c r="K616" s="19">
        <v>0</v>
      </c>
      <c r="L616" s="19">
        <v>0</v>
      </c>
      <c r="M616" s="21">
        <v>0</v>
      </c>
      <c r="N616" s="20">
        <f>$G616*M616</f>
        <v>0</v>
      </c>
      <c r="O616" s="20">
        <f>$I616*M616</f>
        <v>0</v>
      </c>
      <c r="P616" s="19">
        <v>0</v>
      </c>
      <c r="Q616" s="21">
        <v>0</v>
      </c>
      <c r="R616" s="20">
        <f>$G616*Q616</f>
        <v>0</v>
      </c>
      <c r="S616" s="20">
        <f>$I616*Q616</f>
        <v>0</v>
      </c>
      <c r="T616" s="19">
        <v>0</v>
      </c>
      <c r="U616" s="18">
        <f>IF(J616&gt;1,0,1)</f>
        <v>1</v>
      </c>
      <c r="V616" s="17">
        <f>I616/G616</f>
        <v>0</v>
      </c>
    </row>
    <row r="617" spans="1:22">
      <c r="A617" s="18">
        <v>374</v>
      </c>
      <c r="B617" s="82" t="s">
        <v>346</v>
      </c>
      <c r="C617" s="18"/>
      <c r="D617" s="18"/>
      <c r="E617" s="18"/>
      <c r="F617" s="25">
        <v>0</v>
      </c>
      <c r="G617" s="24">
        <v>3301</v>
      </c>
      <c r="H617" s="23">
        <v>1.1729469608379268</v>
      </c>
      <c r="I617" s="24">
        <f>VLOOKUP($B617,'Tabela Principal AmoCac'!$B$2:$I$521,8,0)</f>
        <v>0</v>
      </c>
      <c r="J617" s="23">
        <v>0</v>
      </c>
      <c r="K617" s="19">
        <v>0</v>
      </c>
      <c r="L617" s="19">
        <v>0</v>
      </c>
      <c r="M617" s="21">
        <v>0</v>
      </c>
      <c r="N617" s="20">
        <f>$G617*M617</f>
        <v>0</v>
      </c>
      <c r="O617" s="20">
        <f>$I617*M617</f>
        <v>0</v>
      </c>
      <c r="P617" s="19">
        <v>0</v>
      </c>
      <c r="Q617" s="21">
        <v>0</v>
      </c>
      <c r="R617" s="20">
        <f>$G617*Q617</f>
        <v>0</v>
      </c>
      <c r="S617" s="20">
        <f>$I617*Q617</f>
        <v>0</v>
      </c>
      <c r="T617" s="19">
        <v>0</v>
      </c>
      <c r="U617" s="18">
        <f>IF(J617&gt;1,0,1)</f>
        <v>1</v>
      </c>
      <c r="V617" s="17">
        <f>I617/G617</f>
        <v>0</v>
      </c>
    </row>
    <row r="618" spans="1:22">
      <c r="A618" s="18">
        <v>375</v>
      </c>
      <c r="B618" s="82" t="s">
        <v>345</v>
      </c>
      <c r="C618" s="18"/>
      <c r="D618" s="18"/>
      <c r="E618" s="18"/>
      <c r="F618" s="25">
        <v>0</v>
      </c>
      <c r="G618" s="24">
        <v>42</v>
      </c>
      <c r="H618" s="23">
        <v>1.4923893473248387E-2</v>
      </c>
      <c r="I618" s="24">
        <f>VLOOKUP($B618,'Tabela Principal AmoCac'!$B$2:$I$521,8,0)</f>
        <v>0</v>
      </c>
      <c r="J618" s="23">
        <v>0</v>
      </c>
      <c r="K618" s="19">
        <v>0</v>
      </c>
      <c r="L618" s="19">
        <v>0</v>
      </c>
      <c r="M618" s="21">
        <v>0</v>
      </c>
      <c r="N618" s="20">
        <f>$G618*M618</f>
        <v>0</v>
      </c>
      <c r="O618" s="20">
        <f>$I618*M618</f>
        <v>0</v>
      </c>
      <c r="P618" s="19">
        <v>0</v>
      </c>
      <c r="Q618" s="21">
        <v>0</v>
      </c>
      <c r="R618" s="20">
        <f>$G618*Q618</f>
        <v>0</v>
      </c>
      <c r="S618" s="20">
        <f>$I618*Q618</f>
        <v>0</v>
      </c>
      <c r="T618" s="19">
        <v>0</v>
      </c>
      <c r="U618" s="18">
        <f>IF(J618&gt;1,0,1)</f>
        <v>1</v>
      </c>
      <c r="V618" s="17">
        <f>I618/G618</f>
        <v>0</v>
      </c>
    </row>
    <row r="619" spans="1:22">
      <c r="A619" s="18">
        <v>376</v>
      </c>
      <c r="B619" s="82" t="s">
        <v>344</v>
      </c>
      <c r="C619" s="18"/>
      <c r="D619" s="18"/>
      <c r="E619" s="18"/>
      <c r="F619" s="25">
        <v>0</v>
      </c>
      <c r="G619" s="24">
        <v>6</v>
      </c>
      <c r="H619" s="23">
        <v>2.131984781892627E-3</v>
      </c>
      <c r="I619" s="24">
        <f>VLOOKUP($B619,'Tabela Principal AmoCac'!$B$2:$I$521,8,0)</f>
        <v>0</v>
      </c>
      <c r="J619" s="23">
        <v>0</v>
      </c>
      <c r="K619" s="19">
        <v>0</v>
      </c>
      <c r="L619" s="19">
        <v>0</v>
      </c>
      <c r="M619" s="21">
        <v>0</v>
      </c>
      <c r="N619" s="20">
        <f>$G619*M619</f>
        <v>0</v>
      </c>
      <c r="O619" s="20">
        <f>$I619*M619</f>
        <v>0</v>
      </c>
      <c r="P619" s="19">
        <v>0</v>
      </c>
      <c r="Q619" s="21">
        <v>0</v>
      </c>
      <c r="R619" s="20">
        <f>$G619*Q619</f>
        <v>0</v>
      </c>
      <c r="S619" s="20">
        <f>$I619*Q619</f>
        <v>0</v>
      </c>
      <c r="T619" s="19">
        <v>0</v>
      </c>
      <c r="U619" s="18">
        <f>IF(J619&gt;1,0,1)</f>
        <v>1</v>
      </c>
      <c r="V619" s="17">
        <f>I619/G619</f>
        <v>0</v>
      </c>
    </row>
    <row r="620" spans="1:22">
      <c r="A620" s="18">
        <v>383</v>
      </c>
      <c r="B620" s="82" t="s">
        <v>323</v>
      </c>
      <c r="C620" s="18"/>
      <c r="D620" s="18"/>
      <c r="E620" s="18"/>
      <c r="F620" s="25">
        <v>0</v>
      </c>
      <c r="G620" s="24">
        <v>47</v>
      </c>
      <c r="H620" s="23">
        <v>1.670054745815891E-2</v>
      </c>
      <c r="I620" s="24">
        <f>VLOOKUP($B620,'Tabela Principal AmoCac'!$B$2:$I$521,8,0)</f>
        <v>0</v>
      </c>
      <c r="J620" s="23">
        <v>0</v>
      </c>
      <c r="K620" s="19">
        <v>0</v>
      </c>
      <c r="L620" s="19">
        <v>0</v>
      </c>
      <c r="M620" s="21">
        <v>0</v>
      </c>
      <c r="N620" s="20">
        <f>$G620*M620</f>
        <v>0</v>
      </c>
      <c r="O620" s="20">
        <f>$I620*M620</f>
        <v>0</v>
      </c>
      <c r="P620" s="19">
        <v>0</v>
      </c>
      <c r="Q620" s="21">
        <v>0</v>
      </c>
      <c r="R620" s="20">
        <f>$G620*Q620</f>
        <v>0</v>
      </c>
      <c r="S620" s="20">
        <f>$I620*Q620</f>
        <v>0</v>
      </c>
      <c r="T620" s="19">
        <v>0</v>
      </c>
      <c r="U620" s="18">
        <f>IF(J620&gt;1,0,1)</f>
        <v>1</v>
      </c>
      <c r="V620" s="17">
        <f>I620/G620</f>
        <v>0</v>
      </c>
    </row>
    <row r="621" spans="1:22">
      <c r="A621" s="18">
        <v>385</v>
      </c>
      <c r="B621" s="82" t="s">
        <v>318</v>
      </c>
      <c r="C621" s="18"/>
      <c r="D621" s="18"/>
      <c r="E621" s="18"/>
      <c r="F621" s="25">
        <v>0</v>
      </c>
      <c r="G621" s="24">
        <v>1</v>
      </c>
      <c r="H621" s="23">
        <v>3.553307969821045E-4</v>
      </c>
      <c r="I621" s="24">
        <f>VLOOKUP($B621,'Tabela Principal AmoCac'!$B$2:$I$521,8,0)</f>
        <v>0</v>
      </c>
      <c r="J621" s="23">
        <v>0</v>
      </c>
      <c r="K621" s="19">
        <v>0</v>
      </c>
      <c r="L621" s="19">
        <v>0</v>
      </c>
      <c r="M621" s="21">
        <v>0</v>
      </c>
      <c r="N621" s="20">
        <f>$G621*M621</f>
        <v>0</v>
      </c>
      <c r="O621" s="20">
        <f>$I621*M621</f>
        <v>0</v>
      </c>
      <c r="P621" s="19">
        <v>0</v>
      </c>
      <c r="Q621" s="21">
        <v>0</v>
      </c>
      <c r="R621" s="20">
        <f>$G621*Q621</f>
        <v>0</v>
      </c>
      <c r="S621" s="20">
        <f>$I621*Q621</f>
        <v>0</v>
      </c>
      <c r="T621" s="19">
        <v>0</v>
      </c>
      <c r="U621" s="18">
        <f>IF(J621&gt;1,0,1)</f>
        <v>1</v>
      </c>
      <c r="V621" s="17">
        <f>I621/G621</f>
        <v>0</v>
      </c>
    </row>
    <row r="622" spans="1:22">
      <c r="A622" s="18">
        <v>402</v>
      </c>
      <c r="B622" s="82" t="s">
        <v>271</v>
      </c>
      <c r="C622" s="18"/>
      <c r="D622" s="18"/>
      <c r="E622" s="18"/>
      <c r="F622" s="25">
        <v>0</v>
      </c>
      <c r="G622" s="24">
        <v>157</v>
      </c>
      <c r="H622" s="23">
        <v>5.5786935126190401E-2</v>
      </c>
      <c r="I622" s="24">
        <f>VLOOKUP($B622,'Tabela Principal AmoCac'!$B$2:$I$521,8,0)</f>
        <v>0</v>
      </c>
      <c r="J622" s="23">
        <v>0</v>
      </c>
      <c r="K622" s="19">
        <v>0</v>
      </c>
      <c r="L622" s="19">
        <v>0</v>
      </c>
      <c r="M622" s="21">
        <v>0</v>
      </c>
      <c r="N622" s="20">
        <f>$G622*M622</f>
        <v>0</v>
      </c>
      <c r="O622" s="20">
        <f>$I622*M622</f>
        <v>0</v>
      </c>
      <c r="P622" s="19">
        <v>0</v>
      </c>
      <c r="Q622" s="21">
        <v>0</v>
      </c>
      <c r="R622" s="20">
        <f>$G622*Q622</f>
        <v>0</v>
      </c>
      <c r="S622" s="20">
        <f>$I622*Q622</f>
        <v>0</v>
      </c>
      <c r="T622" s="19">
        <v>0</v>
      </c>
      <c r="U622" s="18">
        <f>IF(J622&gt;1,0,1)</f>
        <v>1</v>
      </c>
      <c r="V622" s="17">
        <f>I622/G622</f>
        <v>0</v>
      </c>
    </row>
    <row r="623" spans="1:22">
      <c r="A623" s="18">
        <v>403</v>
      </c>
      <c r="B623" s="82" t="s">
        <v>270</v>
      </c>
      <c r="C623" s="18"/>
      <c r="D623" s="18"/>
      <c r="E623" s="18"/>
      <c r="F623" s="25">
        <v>0</v>
      </c>
      <c r="G623" s="24">
        <v>55</v>
      </c>
      <c r="H623" s="23">
        <v>1.9543193834015746E-2</v>
      </c>
      <c r="I623" s="24">
        <f>VLOOKUP($B623,'Tabela Principal AmoCac'!$B$2:$I$521,8,0)</f>
        <v>0</v>
      </c>
      <c r="J623" s="23">
        <v>0</v>
      </c>
      <c r="K623" s="19">
        <v>0</v>
      </c>
      <c r="L623" s="19">
        <v>0</v>
      </c>
      <c r="M623" s="21">
        <v>0</v>
      </c>
      <c r="N623" s="20">
        <f>$G623*M623</f>
        <v>0</v>
      </c>
      <c r="O623" s="20">
        <f>$I623*M623</f>
        <v>0</v>
      </c>
      <c r="P623" s="19">
        <v>0</v>
      </c>
      <c r="Q623" s="21">
        <v>0</v>
      </c>
      <c r="R623" s="20">
        <f>$G623*Q623</f>
        <v>0</v>
      </c>
      <c r="S623" s="20">
        <f>$I623*Q623</f>
        <v>0</v>
      </c>
      <c r="T623" s="19">
        <v>0</v>
      </c>
      <c r="U623" s="18">
        <f>IF(J623&gt;1,0,1)</f>
        <v>1</v>
      </c>
      <c r="V623" s="17">
        <f>I623/G623</f>
        <v>0</v>
      </c>
    </row>
    <row r="624" spans="1:22">
      <c r="A624" s="18">
        <v>407</v>
      </c>
      <c r="B624" s="82" t="s">
        <v>262</v>
      </c>
      <c r="C624" s="18"/>
      <c r="D624" s="18"/>
      <c r="E624" s="18"/>
      <c r="F624" s="25">
        <v>0</v>
      </c>
      <c r="G624" s="24">
        <v>157</v>
      </c>
      <c r="H624" s="23">
        <v>5.5786935126190401E-2</v>
      </c>
      <c r="I624" s="24">
        <f>VLOOKUP($B624,'Tabela Principal AmoCac'!$B$2:$I$521,8,0)</f>
        <v>0</v>
      </c>
      <c r="J624" s="23">
        <v>0</v>
      </c>
      <c r="K624" s="19">
        <v>0</v>
      </c>
      <c r="L624" s="19">
        <v>0</v>
      </c>
      <c r="M624" s="21">
        <v>0</v>
      </c>
      <c r="N624" s="20">
        <f>$G624*M624</f>
        <v>0</v>
      </c>
      <c r="O624" s="20">
        <f>$I624*M624</f>
        <v>0</v>
      </c>
      <c r="P624" s="19">
        <v>0</v>
      </c>
      <c r="Q624" s="21">
        <v>0</v>
      </c>
      <c r="R624" s="20">
        <f>$G624*Q624</f>
        <v>0</v>
      </c>
      <c r="S624" s="20">
        <f>$I624*Q624</f>
        <v>0</v>
      </c>
      <c r="T624" s="19">
        <v>0</v>
      </c>
      <c r="U624" s="18">
        <f>IF(J624&gt;1,0,1)</f>
        <v>1</v>
      </c>
      <c r="V624" s="17">
        <f>I624/G624</f>
        <v>0</v>
      </c>
    </row>
    <row r="625" spans="1:22">
      <c r="A625" s="18">
        <v>408</v>
      </c>
      <c r="B625" s="82" t="s">
        <v>261</v>
      </c>
      <c r="C625" s="18"/>
      <c r="D625" s="18"/>
      <c r="E625" s="18"/>
      <c r="F625" s="25">
        <v>0</v>
      </c>
      <c r="G625" s="24">
        <v>11</v>
      </c>
      <c r="H625" s="23">
        <v>3.9086387668031495E-3</v>
      </c>
      <c r="I625" s="24">
        <f>VLOOKUP($B625,'Tabela Principal AmoCac'!$B$2:$I$521,8,0)</f>
        <v>0</v>
      </c>
      <c r="J625" s="23">
        <v>0</v>
      </c>
      <c r="K625" s="19">
        <v>0</v>
      </c>
      <c r="L625" s="19">
        <v>0</v>
      </c>
      <c r="M625" s="21">
        <v>0</v>
      </c>
      <c r="N625" s="20">
        <f>$G625*M625</f>
        <v>0</v>
      </c>
      <c r="O625" s="20">
        <f>$I625*M625</f>
        <v>0</v>
      </c>
      <c r="P625" s="19">
        <v>0</v>
      </c>
      <c r="Q625" s="21">
        <v>0</v>
      </c>
      <c r="R625" s="20">
        <f>$G625*Q625</f>
        <v>0</v>
      </c>
      <c r="S625" s="20">
        <f>$I625*Q625</f>
        <v>0</v>
      </c>
      <c r="T625" s="19">
        <v>0</v>
      </c>
      <c r="U625" s="18">
        <f>IF(J625&gt;1,0,1)</f>
        <v>1</v>
      </c>
      <c r="V625" s="17">
        <f>I625/G625</f>
        <v>0</v>
      </c>
    </row>
    <row r="626" spans="1:22">
      <c r="A626" s="18">
        <v>409</v>
      </c>
      <c r="B626" s="82" t="s">
        <v>260</v>
      </c>
      <c r="C626" s="18"/>
      <c r="D626" s="18"/>
      <c r="E626" s="18"/>
      <c r="F626" s="25">
        <v>0</v>
      </c>
      <c r="G626" s="24">
        <v>149</v>
      </c>
      <c r="H626" s="23">
        <v>5.2944288750333565E-2</v>
      </c>
      <c r="I626" s="24">
        <f>VLOOKUP($B626,'Tabela Principal AmoCac'!$B$2:$I$521,8,0)</f>
        <v>0</v>
      </c>
      <c r="J626" s="23">
        <v>0</v>
      </c>
      <c r="K626" s="19">
        <v>0</v>
      </c>
      <c r="L626" s="19">
        <v>0</v>
      </c>
      <c r="M626" s="21">
        <v>0</v>
      </c>
      <c r="N626" s="20">
        <f>$G626*M626</f>
        <v>0</v>
      </c>
      <c r="O626" s="20">
        <f>$I626*M626</f>
        <v>0</v>
      </c>
      <c r="P626" s="19">
        <v>0</v>
      </c>
      <c r="Q626" s="21">
        <v>0</v>
      </c>
      <c r="R626" s="20">
        <f>$G626*Q626</f>
        <v>0</v>
      </c>
      <c r="S626" s="20">
        <f>$I626*Q626</f>
        <v>0</v>
      </c>
      <c r="T626" s="19">
        <v>0</v>
      </c>
      <c r="U626" s="18">
        <f>IF(J626&gt;1,0,1)</f>
        <v>1</v>
      </c>
      <c r="V626" s="17">
        <f>I626/G626</f>
        <v>0</v>
      </c>
    </row>
    <row r="627" spans="1:22">
      <c r="A627" s="18">
        <v>412</v>
      </c>
      <c r="B627" s="82" t="s">
        <v>255</v>
      </c>
      <c r="C627" s="18"/>
      <c r="D627" s="18"/>
      <c r="E627" s="18"/>
      <c r="F627" s="25">
        <v>0</v>
      </c>
      <c r="G627" s="24">
        <v>43</v>
      </c>
      <c r="H627" s="23">
        <v>1.5279224270230492E-2</v>
      </c>
      <c r="I627" s="24">
        <f>VLOOKUP($B627,'Tabela Principal AmoCac'!$B$2:$I$521,8,0)</f>
        <v>0</v>
      </c>
      <c r="J627" s="23">
        <v>0</v>
      </c>
      <c r="K627" s="19">
        <v>0</v>
      </c>
      <c r="L627" s="19">
        <v>0</v>
      </c>
      <c r="M627" s="21">
        <v>0</v>
      </c>
      <c r="N627" s="20">
        <f>$G627*M627</f>
        <v>0</v>
      </c>
      <c r="O627" s="20">
        <f>$I627*M627</f>
        <v>0</v>
      </c>
      <c r="P627" s="19">
        <v>0</v>
      </c>
      <c r="Q627" s="21">
        <v>0</v>
      </c>
      <c r="R627" s="20">
        <f>$G627*Q627</f>
        <v>0</v>
      </c>
      <c r="S627" s="20">
        <f>$I627*Q627</f>
        <v>0</v>
      </c>
      <c r="T627" s="19">
        <v>0</v>
      </c>
      <c r="U627" s="18">
        <f>IF(J627&gt;1,0,1)</f>
        <v>1</v>
      </c>
      <c r="V627" s="17">
        <f>I627/G627</f>
        <v>0</v>
      </c>
    </row>
    <row r="628" spans="1:22">
      <c r="A628" s="18">
        <v>414</v>
      </c>
      <c r="B628" s="82" t="s">
        <v>252</v>
      </c>
      <c r="C628" s="18"/>
      <c r="D628" s="18"/>
      <c r="E628" s="18"/>
      <c r="F628" s="25">
        <v>0</v>
      </c>
      <c r="G628" s="24">
        <v>2</v>
      </c>
      <c r="H628" s="23">
        <v>7.10661593964209E-4</v>
      </c>
      <c r="I628" s="24">
        <f>VLOOKUP($B628,'Tabela Principal AmoCac'!$B$2:$I$521,8,0)</f>
        <v>0</v>
      </c>
      <c r="J628" s="23">
        <v>0</v>
      </c>
      <c r="K628" s="19">
        <v>0</v>
      </c>
      <c r="L628" s="19">
        <v>0</v>
      </c>
      <c r="M628" s="21">
        <v>0</v>
      </c>
      <c r="N628" s="20">
        <f>$G628*M628</f>
        <v>0</v>
      </c>
      <c r="O628" s="20">
        <f>$I628*M628</f>
        <v>0</v>
      </c>
      <c r="P628" s="19">
        <v>0</v>
      </c>
      <c r="Q628" s="21">
        <v>0</v>
      </c>
      <c r="R628" s="20">
        <f>$G628*Q628</f>
        <v>0</v>
      </c>
      <c r="S628" s="20">
        <f>$I628*Q628</f>
        <v>0</v>
      </c>
      <c r="T628" s="19">
        <v>0</v>
      </c>
      <c r="U628" s="18">
        <f>IF(J628&gt;1,0,1)</f>
        <v>1</v>
      </c>
      <c r="V628" s="17">
        <f>I628/G628</f>
        <v>0</v>
      </c>
    </row>
    <row r="629" spans="1:22">
      <c r="A629" s="18">
        <v>415</v>
      </c>
      <c r="B629" s="82" t="s">
        <v>251</v>
      </c>
      <c r="C629" s="18"/>
      <c r="D629" s="18"/>
      <c r="E629" s="18"/>
      <c r="F629" s="25">
        <v>0</v>
      </c>
      <c r="G629" s="24">
        <v>9</v>
      </c>
      <c r="H629" s="23">
        <v>3.1979771728389401E-3</v>
      </c>
      <c r="I629" s="24">
        <f>VLOOKUP($B629,'Tabela Principal AmoCac'!$B$2:$I$521,8,0)</f>
        <v>0</v>
      </c>
      <c r="J629" s="23">
        <v>0</v>
      </c>
      <c r="K629" s="19">
        <v>0</v>
      </c>
      <c r="L629" s="19">
        <v>0</v>
      </c>
      <c r="M629" s="21">
        <v>0</v>
      </c>
      <c r="N629" s="20">
        <f>$G629*M629</f>
        <v>0</v>
      </c>
      <c r="O629" s="20">
        <f>$I629*M629</f>
        <v>0</v>
      </c>
      <c r="P629" s="19">
        <v>0</v>
      </c>
      <c r="Q629" s="21">
        <v>0</v>
      </c>
      <c r="R629" s="20">
        <f>$G629*Q629</f>
        <v>0</v>
      </c>
      <c r="S629" s="20">
        <f>$I629*Q629</f>
        <v>0</v>
      </c>
      <c r="T629" s="19">
        <v>0</v>
      </c>
      <c r="U629" s="18">
        <f>IF(J629&gt;1,0,1)</f>
        <v>1</v>
      </c>
      <c r="V629" s="17">
        <f>I629/G629</f>
        <v>0</v>
      </c>
    </row>
    <row r="630" spans="1:22">
      <c r="A630" s="18">
        <v>420</v>
      </c>
      <c r="B630" s="82" t="s">
        <v>242</v>
      </c>
      <c r="C630" s="18"/>
      <c r="D630" s="18"/>
      <c r="E630" s="18"/>
      <c r="F630" s="25">
        <v>0</v>
      </c>
      <c r="G630" s="24">
        <v>5</v>
      </c>
      <c r="H630" s="23">
        <v>1.7766539849105223E-3</v>
      </c>
      <c r="I630" s="24">
        <f>VLOOKUP($B630,'Tabela Principal AmoCac'!$B$2:$I$521,8,0)</f>
        <v>0</v>
      </c>
      <c r="J630" s="23">
        <v>0</v>
      </c>
      <c r="K630" s="19">
        <v>0</v>
      </c>
      <c r="L630" s="19">
        <v>0</v>
      </c>
      <c r="M630" s="21">
        <v>0</v>
      </c>
      <c r="N630" s="20">
        <f>$G630*M630</f>
        <v>0</v>
      </c>
      <c r="O630" s="20">
        <f>$I630*M630</f>
        <v>0</v>
      </c>
      <c r="P630" s="19">
        <v>0</v>
      </c>
      <c r="Q630" s="21">
        <v>0</v>
      </c>
      <c r="R630" s="20">
        <f>$G630*Q630</f>
        <v>0</v>
      </c>
      <c r="S630" s="20">
        <f>$I630*Q630</f>
        <v>0</v>
      </c>
      <c r="T630" s="19">
        <v>0</v>
      </c>
      <c r="U630" s="18">
        <f>IF(J630&gt;1,0,1)</f>
        <v>1</v>
      </c>
      <c r="V630" s="17">
        <f>I630/G630</f>
        <v>0</v>
      </c>
    </row>
    <row r="631" spans="1:22">
      <c r="A631" s="18">
        <v>421</v>
      </c>
      <c r="B631" s="82" t="s">
        <v>241</v>
      </c>
      <c r="C631" s="18"/>
      <c r="D631" s="18"/>
      <c r="E631" s="18"/>
      <c r="F631" s="25">
        <v>0</v>
      </c>
      <c r="G631" s="24">
        <v>347</v>
      </c>
      <c r="H631" s="23">
        <v>0.12329978655279025</v>
      </c>
      <c r="I631" s="24">
        <f>VLOOKUP($B631,'Tabela Principal AmoCac'!$B$2:$I$521,8,0)</f>
        <v>0</v>
      </c>
      <c r="J631" s="23">
        <v>0</v>
      </c>
      <c r="K631" s="19">
        <v>0</v>
      </c>
      <c r="L631" s="19">
        <v>0</v>
      </c>
      <c r="M631" s="21">
        <v>0</v>
      </c>
      <c r="N631" s="20">
        <f>$G631*M631</f>
        <v>0</v>
      </c>
      <c r="O631" s="20">
        <f>$I631*M631</f>
        <v>0</v>
      </c>
      <c r="P631" s="19">
        <v>0</v>
      </c>
      <c r="Q631" s="21">
        <v>0</v>
      </c>
      <c r="R631" s="20">
        <f>$G631*Q631</f>
        <v>0</v>
      </c>
      <c r="S631" s="20">
        <f>$I631*Q631</f>
        <v>0</v>
      </c>
      <c r="T631" s="19">
        <v>0</v>
      </c>
      <c r="U631" s="18">
        <f>IF(J631&gt;1,0,1)</f>
        <v>1</v>
      </c>
      <c r="V631" s="17">
        <f>I631/G631</f>
        <v>0</v>
      </c>
    </row>
    <row r="632" spans="1:22">
      <c r="A632" s="18">
        <v>424</v>
      </c>
      <c r="B632" s="82" t="s">
        <v>236</v>
      </c>
      <c r="C632" s="18"/>
      <c r="D632" s="18"/>
      <c r="E632" s="18"/>
      <c r="F632" s="25">
        <v>0</v>
      </c>
      <c r="G632" s="24">
        <v>19</v>
      </c>
      <c r="H632" s="23">
        <v>6.7512851426599846E-3</v>
      </c>
      <c r="I632" s="24">
        <f>VLOOKUP($B632,'Tabela Principal AmoCac'!$B$2:$I$521,8,0)</f>
        <v>0</v>
      </c>
      <c r="J632" s="23">
        <v>0</v>
      </c>
      <c r="K632" s="19">
        <v>0</v>
      </c>
      <c r="L632" s="19">
        <v>0</v>
      </c>
      <c r="M632" s="21">
        <v>0</v>
      </c>
      <c r="N632" s="20">
        <f>$G632*M632</f>
        <v>0</v>
      </c>
      <c r="O632" s="20">
        <f>$I632*M632</f>
        <v>0</v>
      </c>
      <c r="P632" s="19">
        <v>0</v>
      </c>
      <c r="Q632" s="21">
        <v>0</v>
      </c>
      <c r="R632" s="20">
        <f>$G632*Q632</f>
        <v>0</v>
      </c>
      <c r="S632" s="20">
        <f>$I632*Q632</f>
        <v>0</v>
      </c>
      <c r="T632" s="19">
        <v>0</v>
      </c>
      <c r="U632" s="18">
        <f>IF(J632&gt;1,0,1)</f>
        <v>1</v>
      </c>
      <c r="V632" s="17">
        <f>I632/G632</f>
        <v>0</v>
      </c>
    </row>
    <row r="633" spans="1:22">
      <c r="A633" s="18">
        <v>435</v>
      </c>
      <c r="B633" s="82" t="s">
        <v>212</v>
      </c>
      <c r="C633" s="18"/>
      <c r="D633" s="18"/>
      <c r="E633" s="18"/>
      <c r="F633" s="25">
        <v>0</v>
      </c>
      <c r="G633" s="24">
        <v>6</v>
      </c>
      <c r="H633" s="23">
        <v>2.131984781892627E-3</v>
      </c>
      <c r="I633" s="24">
        <f>VLOOKUP($B633,'Tabela Principal AmoCac'!$B$2:$I$521,8,0)</f>
        <v>0</v>
      </c>
      <c r="J633" s="23">
        <v>0</v>
      </c>
      <c r="K633" s="19">
        <v>0</v>
      </c>
      <c r="L633" s="19">
        <v>0</v>
      </c>
      <c r="M633" s="21">
        <v>0</v>
      </c>
      <c r="N633" s="20">
        <f>$G633*M633</f>
        <v>0</v>
      </c>
      <c r="O633" s="20">
        <f>$I633*M633</f>
        <v>0</v>
      </c>
      <c r="P633" s="19">
        <v>0</v>
      </c>
      <c r="Q633" s="21">
        <v>0</v>
      </c>
      <c r="R633" s="20">
        <f>$G633*Q633</f>
        <v>0</v>
      </c>
      <c r="S633" s="20">
        <f>$I633*Q633</f>
        <v>0</v>
      </c>
      <c r="T633" s="19">
        <v>0</v>
      </c>
      <c r="U633" s="18">
        <f>IF(J633&gt;1,0,1)</f>
        <v>1</v>
      </c>
      <c r="V633" s="17">
        <f>I633/G633</f>
        <v>0</v>
      </c>
    </row>
    <row r="634" spans="1:22">
      <c r="A634" s="18">
        <v>436</v>
      </c>
      <c r="B634" s="82" t="s">
        <v>211</v>
      </c>
      <c r="C634" s="18"/>
      <c r="D634" s="18"/>
      <c r="E634" s="18"/>
      <c r="F634" s="25">
        <v>0</v>
      </c>
      <c r="G634" s="24">
        <v>2</v>
      </c>
      <c r="H634" s="23">
        <v>7.10661593964209E-4</v>
      </c>
      <c r="I634" s="24">
        <f>VLOOKUP($B634,'Tabela Principal AmoCac'!$B$2:$I$521,8,0)</f>
        <v>0</v>
      </c>
      <c r="J634" s="23">
        <v>0</v>
      </c>
      <c r="K634" s="19">
        <v>0</v>
      </c>
      <c r="L634" s="19">
        <v>0</v>
      </c>
      <c r="M634" s="21">
        <v>0</v>
      </c>
      <c r="N634" s="20">
        <f>$G634*M634</f>
        <v>0</v>
      </c>
      <c r="O634" s="20">
        <f>$I634*M634</f>
        <v>0</v>
      </c>
      <c r="P634" s="19">
        <v>0</v>
      </c>
      <c r="Q634" s="21">
        <v>0</v>
      </c>
      <c r="R634" s="20">
        <f>$G634*Q634</f>
        <v>0</v>
      </c>
      <c r="S634" s="20">
        <f>$I634*Q634</f>
        <v>0</v>
      </c>
      <c r="T634" s="19">
        <v>0</v>
      </c>
      <c r="U634" s="18">
        <f>IF(J634&gt;1,0,1)</f>
        <v>1</v>
      </c>
      <c r="V634" s="17">
        <f>I634/G634</f>
        <v>0</v>
      </c>
    </row>
    <row r="635" spans="1:22">
      <c r="A635" s="18">
        <v>467</v>
      </c>
      <c r="B635" s="82" t="s">
        <v>142</v>
      </c>
      <c r="C635" s="18"/>
      <c r="D635" s="18"/>
      <c r="E635" s="18"/>
      <c r="F635" s="25">
        <v>0</v>
      </c>
      <c r="G635" s="24">
        <v>85</v>
      </c>
      <c r="H635" s="23">
        <v>3.0203117743478881E-2</v>
      </c>
      <c r="I635" s="24">
        <f>VLOOKUP($B635,'Tabela Principal AmoCac'!$B$2:$I$521,8,0)</f>
        <v>0</v>
      </c>
      <c r="J635" s="23">
        <v>0</v>
      </c>
      <c r="K635" s="19">
        <v>0</v>
      </c>
      <c r="L635" s="19">
        <v>0</v>
      </c>
      <c r="M635" s="21">
        <v>0</v>
      </c>
      <c r="N635" s="20">
        <f>$G635*M635</f>
        <v>0</v>
      </c>
      <c r="O635" s="20">
        <f>$I635*M635</f>
        <v>0</v>
      </c>
      <c r="P635" s="19">
        <v>0</v>
      </c>
      <c r="Q635" s="21">
        <v>0</v>
      </c>
      <c r="R635" s="20">
        <f>$G635*Q635</f>
        <v>0</v>
      </c>
      <c r="S635" s="20">
        <f>$I635*Q635</f>
        <v>0</v>
      </c>
      <c r="T635" s="19">
        <v>0</v>
      </c>
      <c r="U635" s="18">
        <f>IF(J635&gt;1,0,1)</f>
        <v>1</v>
      </c>
      <c r="V635" s="17">
        <f>I635/G635</f>
        <v>0</v>
      </c>
    </row>
    <row r="636" spans="1:22">
      <c r="A636" s="18">
        <v>470</v>
      </c>
      <c r="B636" s="82" t="s">
        <v>137</v>
      </c>
      <c r="C636" s="18"/>
      <c r="D636" s="18"/>
      <c r="E636" s="18"/>
      <c r="F636" s="25">
        <v>0</v>
      </c>
      <c r="G636" s="24">
        <v>25050</v>
      </c>
      <c r="H636" s="23">
        <v>8.9010364644017166</v>
      </c>
      <c r="I636" s="24">
        <f>VLOOKUP($B636,'Tabela Principal AmoCac'!$B$2:$I$521,8,0)</f>
        <v>0</v>
      </c>
      <c r="J636" s="23">
        <v>0</v>
      </c>
      <c r="K636" s="19">
        <v>0</v>
      </c>
      <c r="L636" s="19">
        <v>0</v>
      </c>
      <c r="M636" s="21">
        <v>0</v>
      </c>
      <c r="N636" s="20">
        <f>$G636*M636</f>
        <v>0</v>
      </c>
      <c r="O636" s="20">
        <f>$I636*M636</f>
        <v>0</v>
      </c>
      <c r="P636" s="19">
        <v>0</v>
      </c>
      <c r="Q636" s="21">
        <v>0</v>
      </c>
      <c r="R636" s="20">
        <f>$G636*Q636</f>
        <v>0</v>
      </c>
      <c r="S636" s="20">
        <f>$I636*Q636</f>
        <v>0</v>
      </c>
      <c r="T636" s="19">
        <v>0</v>
      </c>
      <c r="U636" s="18">
        <f>IF(J636&gt;1,0,1)</f>
        <v>1</v>
      </c>
      <c r="V636" s="17">
        <f>I636/G636</f>
        <v>0</v>
      </c>
    </row>
    <row r="637" spans="1:22">
      <c r="A637" s="18">
        <v>471</v>
      </c>
      <c r="B637" s="82" t="s">
        <v>136</v>
      </c>
      <c r="C637" s="18"/>
      <c r="D637" s="18"/>
      <c r="E637" s="18"/>
      <c r="F637" s="25">
        <v>0</v>
      </c>
      <c r="G637" s="24">
        <v>9</v>
      </c>
      <c r="H637" s="23">
        <v>3.1979771728389401E-3</v>
      </c>
      <c r="I637" s="24">
        <f>VLOOKUP($B637,'Tabela Principal AmoCac'!$B$2:$I$521,8,0)</f>
        <v>0</v>
      </c>
      <c r="J637" s="23">
        <v>0</v>
      </c>
      <c r="K637" s="19">
        <v>0</v>
      </c>
      <c r="L637" s="19">
        <v>0</v>
      </c>
      <c r="M637" s="21">
        <v>0</v>
      </c>
      <c r="N637" s="20">
        <f>$G637*M637</f>
        <v>0</v>
      </c>
      <c r="O637" s="20">
        <f>$I637*M637</f>
        <v>0</v>
      </c>
      <c r="P637" s="19">
        <v>0</v>
      </c>
      <c r="Q637" s="21">
        <v>0</v>
      </c>
      <c r="R637" s="20">
        <f>$G637*Q637</f>
        <v>0</v>
      </c>
      <c r="S637" s="20">
        <f>$I637*Q637</f>
        <v>0</v>
      </c>
      <c r="T637" s="19">
        <v>0</v>
      </c>
      <c r="U637" s="18">
        <f>IF(J637&gt;1,0,1)</f>
        <v>1</v>
      </c>
      <c r="V637" s="17">
        <f>I637/G637</f>
        <v>0</v>
      </c>
    </row>
    <row r="638" spans="1:22">
      <c r="A638" s="18">
        <v>481</v>
      </c>
      <c r="B638" s="82" t="s">
        <v>117</v>
      </c>
      <c r="C638" s="18"/>
      <c r="D638" s="18"/>
      <c r="E638" s="18"/>
      <c r="F638" s="25">
        <v>0</v>
      </c>
      <c r="G638" s="24">
        <v>211</v>
      </c>
      <c r="H638" s="23">
        <v>7.4974798163224041E-2</v>
      </c>
      <c r="I638" s="24">
        <f>VLOOKUP($B638,'Tabela Principal AmoCac'!$B$2:$I$521,8,0)</f>
        <v>0</v>
      </c>
      <c r="J638" s="23">
        <v>0</v>
      </c>
      <c r="K638" s="19">
        <v>0</v>
      </c>
      <c r="L638" s="19">
        <v>0</v>
      </c>
      <c r="M638" s="21">
        <v>0</v>
      </c>
      <c r="N638" s="20">
        <f>$G638*M638</f>
        <v>0</v>
      </c>
      <c r="O638" s="20">
        <f>$I638*M638</f>
        <v>0</v>
      </c>
      <c r="P638" s="19">
        <v>0</v>
      </c>
      <c r="Q638" s="21">
        <v>0</v>
      </c>
      <c r="R638" s="20">
        <f>$G638*Q638</f>
        <v>0</v>
      </c>
      <c r="S638" s="20">
        <f>$I638*Q638</f>
        <v>0</v>
      </c>
      <c r="T638" s="19">
        <v>0</v>
      </c>
      <c r="U638" s="18">
        <f>IF(J638&gt;1,0,1)</f>
        <v>1</v>
      </c>
      <c r="V638" s="17">
        <f>I638/G638</f>
        <v>0</v>
      </c>
    </row>
    <row r="639" spans="1:22">
      <c r="A639" s="18">
        <v>500</v>
      </c>
      <c r="B639" s="82" t="s">
        <v>67</v>
      </c>
      <c r="C639" s="18"/>
      <c r="D639" s="18"/>
      <c r="E639" s="18"/>
      <c r="F639" s="25">
        <v>0</v>
      </c>
      <c r="G639" s="24">
        <v>20</v>
      </c>
      <c r="H639" s="23">
        <v>7.1066159396420891E-3</v>
      </c>
      <c r="I639" s="24">
        <f>VLOOKUP($B639,'Tabela Principal AmoCac'!$B$2:$I$521,8,0)</f>
        <v>0</v>
      </c>
      <c r="J639" s="23">
        <v>0</v>
      </c>
      <c r="K639" s="19">
        <v>0</v>
      </c>
      <c r="L639" s="19">
        <v>0</v>
      </c>
      <c r="M639" s="21">
        <v>0</v>
      </c>
      <c r="N639" s="20">
        <f>$G639*M639</f>
        <v>0</v>
      </c>
      <c r="O639" s="20">
        <f>$I639*M639</f>
        <v>0</v>
      </c>
      <c r="P639" s="19">
        <v>0</v>
      </c>
      <c r="Q639" s="21">
        <v>0</v>
      </c>
      <c r="R639" s="20">
        <f>$G639*Q639</f>
        <v>0</v>
      </c>
      <c r="S639" s="20">
        <f>$I639*Q639</f>
        <v>0</v>
      </c>
      <c r="T639" s="19">
        <v>0</v>
      </c>
      <c r="U639" s="18">
        <f>IF(J639&gt;1,0,1)</f>
        <v>1</v>
      </c>
      <c r="V639" s="17">
        <f>I639/G639</f>
        <v>0</v>
      </c>
    </row>
    <row r="640" spans="1:22">
      <c r="A640" s="18">
        <v>508</v>
      </c>
      <c r="B640" s="82" t="s">
        <v>46</v>
      </c>
      <c r="C640" s="18"/>
      <c r="D640" s="18"/>
      <c r="E640" s="18"/>
      <c r="F640" s="25">
        <v>0</v>
      </c>
      <c r="G640" s="24">
        <v>638</v>
      </c>
      <c r="H640" s="23">
        <v>0.22670104847458267</v>
      </c>
      <c r="I640" s="24">
        <f>VLOOKUP($B640,'Tabela Principal AmoCac'!$B$2:$I$521,8,0)</f>
        <v>0</v>
      </c>
      <c r="J640" s="23">
        <v>0</v>
      </c>
      <c r="K640" s="19">
        <v>0</v>
      </c>
      <c r="L640" s="19">
        <v>0</v>
      </c>
      <c r="M640" s="21">
        <v>0</v>
      </c>
      <c r="N640" s="20">
        <f>$G640*M640</f>
        <v>0</v>
      </c>
      <c r="O640" s="20">
        <f>$I640*M640</f>
        <v>0</v>
      </c>
      <c r="P640" s="19">
        <v>0</v>
      </c>
      <c r="Q640" s="21">
        <v>0</v>
      </c>
      <c r="R640" s="20">
        <f>$G640*Q640</f>
        <v>0</v>
      </c>
      <c r="S640" s="20">
        <f>$I640*Q640</f>
        <v>0</v>
      </c>
      <c r="T640" s="19">
        <v>0</v>
      </c>
      <c r="U640" s="18">
        <f>IF(J640&gt;1,0,1)</f>
        <v>1</v>
      </c>
      <c r="V640" s="17">
        <f>I640/G640</f>
        <v>0</v>
      </c>
    </row>
    <row r="641" spans="1:22">
      <c r="A641" s="18">
        <v>509</v>
      </c>
      <c r="B641" s="82" t="s">
        <v>45</v>
      </c>
      <c r="C641" s="18"/>
      <c r="D641" s="18"/>
      <c r="E641" s="18"/>
      <c r="F641" s="25">
        <v>0</v>
      </c>
      <c r="G641" s="24">
        <v>55</v>
      </c>
      <c r="H641" s="23">
        <v>1.9543193834015746E-2</v>
      </c>
      <c r="I641" s="24">
        <f>VLOOKUP($B641,'Tabela Principal AmoCac'!$B$2:$I$521,8,0)</f>
        <v>0</v>
      </c>
      <c r="J641" s="23">
        <v>0</v>
      </c>
      <c r="K641" s="19">
        <v>0</v>
      </c>
      <c r="L641" s="19">
        <v>0</v>
      </c>
      <c r="M641" s="21">
        <v>0</v>
      </c>
      <c r="N641" s="20">
        <f>$G641*M641</f>
        <v>0</v>
      </c>
      <c r="O641" s="20">
        <f>$I641*M641</f>
        <v>0</v>
      </c>
      <c r="P641" s="19">
        <v>0</v>
      </c>
      <c r="Q641" s="21">
        <v>0</v>
      </c>
      <c r="R641" s="20">
        <f>$G641*Q641</f>
        <v>0</v>
      </c>
      <c r="S641" s="20">
        <f>$I641*Q641</f>
        <v>0</v>
      </c>
      <c r="T641" s="19">
        <v>0</v>
      </c>
      <c r="U641" s="18">
        <f>IF(J641&gt;1,0,1)</f>
        <v>1</v>
      </c>
      <c r="V641" s="17">
        <f>I641/G641</f>
        <v>0</v>
      </c>
    </row>
    <row r="642" spans="1:22">
      <c r="A642" s="18">
        <v>516</v>
      </c>
      <c r="B642" s="82" t="s">
        <v>28</v>
      </c>
      <c r="C642" s="18"/>
      <c r="D642" s="18"/>
      <c r="E642" s="18"/>
      <c r="F642" s="25">
        <v>0</v>
      </c>
      <c r="G642" s="24">
        <v>3</v>
      </c>
      <c r="H642" s="23">
        <v>1.0659923909463135E-3</v>
      </c>
      <c r="I642" s="24">
        <f>VLOOKUP($B642,'Tabela Principal AmoCac'!$B$2:$I$521,8,0)</f>
        <v>0</v>
      </c>
      <c r="J642" s="23">
        <v>0</v>
      </c>
      <c r="K642" s="19">
        <v>0</v>
      </c>
      <c r="L642" s="19">
        <v>0</v>
      </c>
      <c r="M642" s="21">
        <v>0</v>
      </c>
      <c r="N642" s="20">
        <f>$G642*M642</f>
        <v>0</v>
      </c>
      <c r="O642" s="20">
        <f>$I642*M642</f>
        <v>0</v>
      </c>
      <c r="P642" s="19">
        <v>0</v>
      </c>
      <c r="Q642" s="21">
        <v>0</v>
      </c>
      <c r="R642" s="20">
        <f>$G642*Q642</f>
        <v>0</v>
      </c>
      <c r="S642" s="20">
        <f>$I642*Q642</f>
        <v>0</v>
      </c>
      <c r="T642" s="19">
        <v>0</v>
      </c>
      <c r="U642" s="18">
        <f>IF(J642&gt;1,0,1)</f>
        <v>1</v>
      </c>
      <c r="V642" s="17">
        <f>I642/G642</f>
        <v>0</v>
      </c>
    </row>
    <row r="643" spans="1:22">
      <c r="A643" s="18"/>
      <c r="B643" s="85" t="s">
        <v>1134</v>
      </c>
      <c r="C643" s="18"/>
      <c r="D643" s="18"/>
      <c r="E643" s="18"/>
      <c r="F643" s="25"/>
      <c r="G643" s="24">
        <f>SUM(G540:G642)</f>
        <v>98904</v>
      </c>
      <c r="H643" s="23"/>
      <c r="I643" s="24">
        <f>SUM(I540:I642)</f>
        <v>0</v>
      </c>
      <c r="J643" s="23"/>
      <c r="K643" s="19"/>
      <c r="L643" s="19"/>
      <c r="M643" s="21"/>
      <c r="N643" s="20"/>
      <c r="O643" s="20"/>
      <c r="P643" s="19"/>
      <c r="Q643" s="21"/>
      <c r="R643" s="20"/>
      <c r="S643" s="20"/>
      <c r="T643" s="19"/>
      <c r="U643" s="18"/>
      <c r="V643" s="17"/>
    </row>
    <row r="644" spans="1:22">
      <c r="A644" s="18"/>
      <c r="B644" s="85"/>
      <c r="C644" s="18"/>
      <c r="D644" s="18"/>
      <c r="E644" s="18"/>
      <c r="F644" s="25"/>
      <c r="G644" s="24"/>
      <c r="H644" s="23"/>
      <c r="I644" s="24"/>
      <c r="J644" s="23"/>
      <c r="K644" s="19"/>
      <c r="L644" s="19"/>
      <c r="M644" s="21"/>
      <c r="N644" s="20"/>
      <c r="O644" s="20"/>
      <c r="P644" s="19"/>
      <c r="Q644" s="21"/>
      <c r="R644" s="20"/>
      <c r="S644" s="20"/>
      <c r="T644" s="19"/>
      <c r="U644" s="18"/>
      <c r="V644" s="17"/>
    </row>
    <row r="645" spans="1:22">
      <c r="A645" s="26"/>
      <c r="B645" s="84" t="s">
        <v>15</v>
      </c>
      <c r="C645" s="18"/>
      <c r="D645" s="18" t="s">
        <v>19</v>
      </c>
      <c r="E645" s="18" t="s">
        <v>19</v>
      </c>
      <c r="F645" s="32"/>
      <c r="G645" s="83">
        <v>2814279</v>
      </c>
      <c r="H645" s="18"/>
      <c r="I645" s="83">
        <f>'Tabela Principal AmoCac'!I521</f>
        <v>306896</v>
      </c>
      <c r="J645" s="30"/>
      <c r="K645" s="26"/>
      <c r="L645" s="26"/>
      <c r="M645" s="27"/>
      <c r="N645" s="28"/>
      <c r="O645" s="28"/>
      <c r="P645" s="26"/>
      <c r="Q645" s="27"/>
      <c r="R645" s="27"/>
      <c r="S645" s="27"/>
      <c r="T645" s="26"/>
      <c r="U645" s="26"/>
      <c r="V645" s="26"/>
    </row>
    <row r="646" spans="1:22">
      <c r="A646" s="18"/>
      <c r="B646" s="82"/>
      <c r="C646" s="18"/>
      <c r="D646" s="18"/>
      <c r="E646" s="18"/>
      <c r="F646" s="25"/>
      <c r="G646" s="24"/>
      <c r="H646" s="23"/>
      <c r="I646" s="24"/>
      <c r="J646" s="23"/>
      <c r="K646" s="19"/>
      <c r="L646" s="19"/>
      <c r="M646" s="21"/>
      <c r="N646" s="20"/>
      <c r="O646" s="20"/>
      <c r="P646" s="19"/>
      <c r="Q646" s="21"/>
      <c r="R646" s="20"/>
      <c r="S646" s="20"/>
      <c r="T646" s="19"/>
      <c r="U646" s="18"/>
      <c r="V646" s="17"/>
    </row>
    <row r="647" spans="1:22">
      <c r="K647" s="16"/>
    </row>
    <row r="649" spans="1:22">
      <c r="N649" s="15"/>
    </row>
  </sheetData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pane xSplit="1" ySplit="2" topLeftCell="B3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ColWidth="8.85546875" defaultRowHeight="15"/>
  <cols>
    <col min="1" max="1" width="22.28515625" bestFit="1" customWidth="1"/>
    <col min="2" max="2" width="10.7109375" bestFit="1" customWidth="1"/>
    <col min="3" max="3" width="12.7109375" customWidth="1"/>
    <col min="4" max="4" width="11.7109375" customWidth="1"/>
    <col min="5" max="5" width="12.7109375" customWidth="1"/>
    <col min="6" max="6" width="11.28515625" customWidth="1"/>
    <col min="7" max="7" width="10.85546875" customWidth="1"/>
    <col min="8" max="8" width="9.140625" bestFit="1" customWidth="1"/>
  </cols>
  <sheetData>
    <row r="1" spans="1:8" s="70" customFormat="1" ht="60">
      <c r="A1" s="80" t="s">
        <v>1170</v>
      </c>
      <c r="B1" s="77" t="s">
        <v>1132</v>
      </c>
      <c r="C1" s="77" t="s">
        <v>1169</v>
      </c>
      <c r="D1" s="77" t="s">
        <v>1168</v>
      </c>
      <c r="E1" s="77" t="s">
        <v>1167</v>
      </c>
      <c r="F1" s="77" t="s">
        <v>1128</v>
      </c>
      <c r="G1" s="76" t="s">
        <v>1166</v>
      </c>
    </row>
    <row r="2" spans="1:8">
      <c r="A2" s="105" t="s">
        <v>1125</v>
      </c>
      <c r="B2" s="104">
        <v>2814279</v>
      </c>
      <c r="C2" s="99">
        <f>B2/B$2</f>
        <v>1</v>
      </c>
      <c r="D2" s="104">
        <f>SUM(D3:D24)</f>
        <v>306895</v>
      </c>
      <c r="E2" s="99">
        <f>D2/D$2</f>
        <v>1</v>
      </c>
      <c r="F2" s="99">
        <f>D2/B2</f>
        <v>0.10904924493982296</v>
      </c>
      <c r="G2" s="103" t="s">
        <v>1124</v>
      </c>
      <c r="H2" s="94"/>
    </row>
    <row r="3" spans="1:8">
      <c r="A3" s="100" t="s">
        <v>1165</v>
      </c>
      <c r="B3" s="52">
        <f>SUMIF('Tabela Principal AmoCac'!$K$2:$K$520,RIGHT(A3,LEN(A3)-6),'Tabela Principal AmoCac'!$G$2:$G$520)</f>
        <v>419990</v>
      </c>
      <c r="C3" s="99">
        <f>B3/B$2</f>
        <v>0.14923538142451406</v>
      </c>
      <c r="D3" s="52">
        <f>SUMIF('Tabela Principal AmoCac'!$K$4:$K$522,RIGHT(A3,LEN(A3)-6),'Tabela Principal AmoCac'!$I$4:$I$522)</f>
        <v>39295</v>
      </c>
      <c r="E3" s="99">
        <f>D3/D$2</f>
        <v>0.12804053503641311</v>
      </c>
      <c r="F3" s="99">
        <f>D3/B3</f>
        <v>9.3561751470273097E-2</v>
      </c>
      <c r="G3" s="98">
        <f>(D3/$D$2)/(B3/$B$2)</f>
        <v>0.85797706826767695</v>
      </c>
    </row>
    <row r="4" spans="1:8">
      <c r="A4" s="100" t="s">
        <v>1164</v>
      </c>
      <c r="B4" s="52">
        <f>SUMIF('Tabela Principal AmoCac'!$K$2:$K$520,RIGHT(A4,LEN(A4)-6),'Tabela Principal AmoCac'!$G$2:$G$520)</f>
        <v>599576</v>
      </c>
      <c r="C4" s="99">
        <f>B4/B$2</f>
        <v>0.21304781793134228</v>
      </c>
      <c r="D4" s="52">
        <f>SUMIF('Tabela Principal AmoCac'!$K$4:$K$522,RIGHT(A4,LEN(A4)-6),'Tabela Principal AmoCac'!$I$4:$I$522)</f>
        <v>78218</v>
      </c>
      <c r="E4" s="99">
        <f>D4/D$2</f>
        <v>0.25486892911256293</v>
      </c>
      <c r="F4" s="99">
        <f>D4/B4</f>
        <v>0.13045552190214418</v>
      </c>
      <c r="G4" s="98">
        <f>(D4/$D$2)/(B4/$B$2)</f>
        <v>1.1962991763412385</v>
      </c>
    </row>
    <row r="5" spans="1:8">
      <c r="A5" s="100" t="s">
        <v>1111</v>
      </c>
      <c r="B5" s="52">
        <f>SUMIF('Tabela Principal AmoCac'!$K$2:$K$520,RIGHT(A5,LEN(A5)-6),'Tabela Principal AmoCac'!$G$2:$G$520)</f>
        <v>131943</v>
      </c>
      <c r="C5" s="99">
        <f>B5/B$2</f>
        <v>4.6883411346209811E-2</v>
      </c>
      <c r="D5" s="52">
        <f>SUMIF('Tabela Principal AmoCac'!$K$4:$K$522,RIGHT(A5,LEN(A5)-6),'Tabela Principal AmoCac'!$I$4:$I$522)</f>
        <v>15947</v>
      </c>
      <c r="E5" s="99">
        <f>D5/D$2</f>
        <v>5.1962397562684302E-2</v>
      </c>
      <c r="F5" s="99">
        <f>D5/B5</f>
        <v>0.12086279681377564</v>
      </c>
      <c r="G5" s="98">
        <f>(D5/$D$2)/(B5/$B$2)</f>
        <v>1.10833226658719</v>
      </c>
    </row>
    <row r="6" spans="1:8">
      <c r="A6" s="102" t="s">
        <v>1163</v>
      </c>
      <c r="B6" s="52">
        <f>SUMIF('Tabela Principal AmoCac'!$K$2:$K$520,RIGHT(A6,LEN(A6)-6),'Tabela Principal AmoCac'!$G$2:$G$520)</f>
        <v>254</v>
      </c>
      <c r="C6" s="99">
        <f>B6/B$2</f>
        <v>9.0254022433454542E-5</v>
      </c>
      <c r="D6" s="52">
        <f>SUMIF('Tabela Principal AmoCac'!$K$4:$K$522,RIGHT(A6,LEN(A6)-6),'Tabela Principal AmoCac'!$I$4:$I$522)</f>
        <v>15</v>
      </c>
      <c r="E6" s="99">
        <f>D6/D$2</f>
        <v>4.8876651623519443E-5</v>
      </c>
      <c r="F6" s="99">
        <f>D6/B6</f>
        <v>5.905511811023622E-2</v>
      </c>
      <c r="G6" s="98">
        <f>(D6/$D$2)/(B6/$B$2)</f>
        <v>0.54154541045034121</v>
      </c>
    </row>
    <row r="7" spans="1:8">
      <c r="A7" s="100" t="s">
        <v>1162</v>
      </c>
      <c r="B7" s="52">
        <f>SUMIF('Tabela Principal AmoCac'!$K$2:$K$520,RIGHT(A7,LEN(A7)-6),'Tabela Principal AmoCac'!$G$2:$G$520)</f>
        <v>17111</v>
      </c>
      <c r="C7" s="99">
        <f>B7/B$2</f>
        <v>6.08006526716079E-3</v>
      </c>
      <c r="D7" s="52">
        <f>SUMIF('Tabela Principal AmoCac'!$K$4:$K$522,RIGHT(A7,LEN(A7)-6),'Tabela Principal AmoCac'!$I$4:$I$522)</f>
        <v>1302</v>
      </c>
      <c r="E7" s="99">
        <f>D7/D$2</f>
        <v>4.242493360921488E-3</v>
      </c>
      <c r="F7" s="99">
        <f>D7/B7</f>
        <v>7.6091403190929816E-2</v>
      </c>
      <c r="G7" s="98">
        <f>(D7/$D$2)/(B7/$B$2)</f>
        <v>0.69777102292564808</v>
      </c>
    </row>
    <row r="8" spans="1:8">
      <c r="A8" s="100" t="s">
        <v>1161</v>
      </c>
      <c r="B8" s="52">
        <f>SUMIF('Tabela Principal AmoCac'!$K$2:$K$520,RIGHT(A8,LEN(A8)-6),'Tabela Principal AmoCac'!$G$2:$G$520)</f>
        <v>27112</v>
      </c>
      <c r="C8" s="99">
        <f>B8/B$2</f>
        <v>9.6337285677788164E-3</v>
      </c>
      <c r="D8" s="52">
        <f>SUMIF('Tabela Principal AmoCac'!$K$4:$K$522,RIGHT(A8,LEN(A8)-6),'Tabela Principal AmoCac'!$I$4:$I$522)</f>
        <v>925</v>
      </c>
      <c r="E8" s="99">
        <f>D8/D$2</f>
        <v>3.0140601834503658E-3</v>
      </c>
      <c r="F8" s="99">
        <f>D8/B8</f>
        <v>3.4117733844791977E-2</v>
      </c>
      <c r="G8" s="98">
        <f>(D8/$D$2)/(B8/$B$2)</f>
        <v>0.31286538355785304</v>
      </c>
    </row>
    <row r="9" spans="1:8">
      <c r="A9" s="100" t="s">
        <v>1160</v>
      </c>
      <c r="B9" s="52">
        <f>SUMIF('Tabela Principal AmoCac'!$K$2:$K$520,RIGHT(A9,LEN(A9)-6),'Tabela Principal AmoCac'!$G$2:$G$520)</f>
        <v>218301</v>
      </c>
      <c r="C9" s="99">
        <f>B9/B$2</f>
        <v>7.7569068311990383E-2</v>
      </c>
      <c r="D9" s="52">
        <f>SUMIF('Tabela Principal AmoCac'!$K$4:$K$522,RIGHT(A9,LEN(A9)-6),'Tabela Principal AmoCac'!$I$4:$I$522)</f>
        <v>46535</v>
      </c>
      <c r="E9" s="99">
        <f>D9/D$2</f>
        <v>0.15163166555336516</v>
      </c>
      <c r="F9" s="99">
        <f>D9/B9</f>
        <v>0.21316897311510255</v>
      </c>
      <c r="G9" s="101">
        <f>(D9/$D$2)/(B9/$B$2)</f>
        <v>1.9547954984258384</v>
      </c>
    </row>
    <row r="10" spans="1:8">
      <c r="A10" s="100" t="s">
        <v>1159</v>
      </c>
      <c r="B10" s="52">
        <f>SUMIF('Tabela Principal AmoCac'!$K$2:$K$520,RIGHT(A10,LEN(A10)-6),'Tabela Principal AmoCac'!$G$2:$G$520)</f>
        <v>9180</v>
      </c>
      <c r="C10" s="99">
        <f>B10/B$2</f>
        <v>3.2619367162957189E-3</v>
      </c>
      <c r="D10" s="52">
        <f>SUMIF('Tabela Principal AmoCac'!$K$4:$K$522,RIGHT(A10,LEN(A10)-6),'Tabela Principal AmoCac'!$I$4:$I$522)</f>
        <v>677</v>
      </c>
      <c r="E10" s="99">
        <f>D10/D$2</f>
        <v>2.205966209941511E-3</v>
      </c>
      <c r="F10" s="99">
        <f>D10/B10</f>
        <v>7.3747276688453156E-2</v>
      </c>
      <c r="G10" s="98">
        <f>(D10/$D$2)/(B10/$B$2)</f>
        <v>0.6762749868570791</v>
      </c>
    </row>
    <row r="11" spans="1:8">
      <c r="A11" s="100" t="s">
        <v>1158</v>
      </c>
      <c r="B11" s="52">
        <f>SUMIF('Tabela Principal AmoCac'!$K$2:$K$520,RIGHT(A11,LEN(A11)-6),'Tabela Principal AmoCac'!$G$2:$G$520)</f>
        <v>4847</v>
      </c>
      <c r="C11" s="99">
        <f>B11/B$2</f>
        <v>1.7222883729722605E-3</v>
      </c>
      <c r="D11" s="52">
        <f>SUMIF('Tabela Principal AmoCac'!$K$4:$K$522,RIGHT(A11,LEN(A11)-6),'Tabela Principal AmoCac'!$I$4:$I$522)</f>
        <v>458</v>
      </c>
      <c r="E11" s="99">
        <f>D11/D$2</f>
        <v>1.4923670962381271E-3</v>
      </c>
      <c r="F11" s="99">
        <f>D11/B11</f>
        <v>9.4491438002888381E-2</v>
      </c>
      <c r="G11" s="98">
        <f>(D11/$D$2)/(B11/$B$2)</f>
        <v>0.86650245084257072</v>
      </c>
    </row>
    <row r="12" spans="1:8">
      <c r="A12" s="100" t="s">
        <v>1157</v>
      </c>
      <c r="B12" s="52">
        <f>SUMIF('Tabela Principal AmoCac'!$K$2:$K$520,RIGHT(A12,LEN(A12)-6),'Tabela Principal AmoCac'!$G$2:$G$520)</f>
        <v>81087</v>
      </c>
      <c r="C12" s="99">
        <f>B12/B$2</f>
        <v>2.8812708334887905E-2</v>
      </c>
      <c r="D12" s="52">
        <f>SUMIF('Tabela Principal AmoCac'!$K$4:$K$522,RIGHT(A12,LEN(A12)-6),'Tabela Principal AmoCac'!$I$4:$I$522)</f>
        <v>6206</v>
      </c>
      <c r="E12" s="99">
        <f>D12/D$2</f>
        <v>2.022189999837078E-2</v>
      </c>
      <c r="F12" s="99">
        <f>D12/B12</f>
        <v>7.6535079605855441E-2</v>
      </c>
      <c r="G12" s="98">
        <f>(D12/$D$2)/(B12/$B$2)</f>
        <v>0.70183961060977618</v>
      </c>
    </row>
    <row r="13" spans="1:8">
      <c r="A13" s="100" t="s">
        <v>1156</v>
      </c>
      <c r="B13" s="52">
        <f>SUMIF('Tabela Principal AmoCac'!$K$2:$K$520,RIGHT(A13,LEN(A13)-6),'Tabela Principal AmoCac'!$G$2:$G$520)</f>
        <v>106535</v>
      </c>
      <c r="C13" s="99">
        <f>B13/B$2</f>
        <v>3.7855166456488502E-2</v>
      </c>
      <c r="D13" s="52">
        <f>SUMIF('Tabela Principal AmoCac'!$K$4:$K$522,RIGHT(A13,LEN(A13)-6),'Tabela Principal AmoCac'!$I$4:$I$522)</f>
        <v>9260</v>
      </c>
      <c r="E13" s="99">
        <f>D13/D$2</f>
        <v>3.0173186268919336E-2</v>
      </c>
      <c r="F13" s="99">
        <f>D13/B13</f>
        <v>8.69197916177782E-2</v>
      </c>
      <c r="G13" s="98">
        <f>(D13/$D$2)/(B13/$B$2)</f>
        <v>0.79706917425923907</v>
      </c>
    </row>
    <row r="14" spans="1:8">
      <c r="A14" s="100" t="s">
        <v>1155</v>
      </c>
      <c r="B14" s="52">
        <f>SUMIF('Tabela Principal AmoCac'!$K$2:$K$520,RIGHT(A14,LEN(A14)-6),'Tabela Principal AmoCac'!$G$2:$G$520)</f>
        <v>28007</v>
      </c>
      <c r="C14" s="99">
        <f>B14/B$2</f>
        <v>9.9517496310778004E-3</v>
      </c>
      <c r="D14" s="52">
        <f>SUMIF('Tabela Principal AmoCac'!$K$4:$K$522,RIGHT(A14,LEN(A14)-6),'Tabela Principal AmoCac'!$I$4:$I$522)</f>
        <v>3229</v>
      </c>
      <c r="E14" s="99">
        <f>D14/D$2</f>
        <v>1.0521513872822953E-2</v>
      </c>
      <c r="F14" s="99">
        <f>D14/B14</f>
        <v>0.11529260542007355</v>
      </c>
      <c r="G14" s="98">
        <f>(D14/$D$2)/(B14/$B$2)</f>
        <v>1.0572526704214769</v>
      </c>
    </row>
    <row r="15" spans="1:8">
      <c r="A15" s="100" t="s">
        <v>1154</v>
      </c>
      <c r="B15" s="52">
        <f>SUMIF('Tabela Principal AmoCac'!$K$2:$K$520,RIGHT(A15,LEN(A15)-6),'Tabela Principal AmoCac'!$G$2:$G$520)</f>
        <v>647147</v>
      </c>
      <c r="C15" s="99">
        <f>B15/B$2</f>
        <v>0.22995125927457796</v>
      </c>
      <c r="D15" s="52">
        <f>SUMIF('Tabela Principal AmoCac'!$K$4:$K$522,RIGHT(A15,LEN(A15)-6),'Tabela Principal AmoCac'!$I$4:$I$522)</f>
        <v>62542</v>
      </c>
      <c r="E15" s="99">
        <f>D15/D$2</f>
        <v>0.20378956972254353</v>
      </c>
      <c r="F15" s="99">
        <f>D15/B15</f>
        <v>9.6642648424546507E-2</v>
      </c>
      <c r="G15" s="98">
        <f>(D15/$D$2)/(B15/$B$2)</f>
        <v>0.88622941385680543</v>
      </c>
    </row>
    <row r="16" spans="1:8">
      <c r="A16" s="100" t="s">
        <v>1153</v>
      </c>
      <c r="B16" s="52">
        <f>SUMIF('Tabela Principal AmoCac'!$K$2:$K$520,RIGHT(A16,LEN(A16)-6),'Tabela Principal AmoCac'!$G$2:$G$520)</f>
        <v>19735</v>
      </c>
      <c r="C16" s="99">
        <f>B16/B$2</f>
        <v>7.0124532784418322E-3</v>
      </c>
      <c r="D16" s="52">
        <f>SUMIF('Tabela Principal AmoCac'!$K$4:$K$522,RIGHT(A16,LEN(A16)-6),'Tabela Principal AmoCac'!$I$4:$I$522)</f>
        <v>746</v>
      </c>
      <c r="E16" s="99">
        <f>D16/D$2</f>
        <v>2.4307988074097004E-3</v>
      </c>
      <c r="F16" s="99">
        <f>D16/B16</f>
        <v>3.780086141373195E-2</v>
      </c>
      <c r="G16" s="98">
        <f>(D16/$D$2)/(B16/$B$2)</f>
        <v>0.34664028563051247</v>
      </c>
    </row>
    <row r="17" spans="1:7">
      <c r="A17" s="100" t="s">
        <v>1152</v>
      </c>
      <c r="B17" s="52">
        <f>SUMIF('Tabela Principal AmoCac'!$K$2:$K$520,RIGHT(A17,LEN(A17)-6),'Tabela Principal AmoCac'!$G$2:$G$520)</f>
        <v>64050</v>
      </c>
      <c r="C17" s="99">
        <f>B17/B$2</f>
        <v>2.2758937546703793E-2</v>
      </c>
      <c r="D17" s="52">
        <f>SUMIF('Tabela Principal AmoCac'!$K$4:$K$522,RIGHT(A17,LEN(A17)-6),'Tabela Principal AmoCac'!$I$4:$I$522)</f>
        <v>5858</v>
      </c>
      <c r="E17" s="99">
        <f>D17/D$2</f>
        <v>1.9087961680705128E-2</v>
      </c>
      <c r="F17" s="99">
        <f>D17/B17</f>
        <v>9.1459797033567519E-2</v>
      </c>
      <c r="G17" s="98">
        <f>(D17/$D$2)/(B17/$B$2)</f>
        <v>0.83870179095727004</v>
      </c>
    </row>
    <row r="18" spans="1:7">
      <c r="A18" s="100" t="s">
        <v>1151</v>
      </c>
      <c r="B18" s="52">
        <f>SUMIF('Tabela Principal AmoCac'!$K$2:$K$520,RIGHT(A18,LEN(A18)-6),'Tabela Principal AmoCac'!$G$2:$G$520)</f>
        <v>42764</v>
      </c>
      <c r="C18" s="99">
        <f>B18/B$2</f>
        <v>1.5195366202142716E-2</v>
      </c>
      <c r="D18" s="52">
        <f>SUMIF('Tabela Principal AmoCac'!$K$4:$K$522,RIGHT(A18,LEN(A18)-6),'Tabela Principal AmoCac'!$I$4:$I$522)</f>
        <v>4299</v>
      </c>
      <c r="E18" s="99">
        <f>D18/D$2</f>
        <v>1.4008048355300673E-2</v>
      </c>
      <c r="F18" s="99">
        <f>D18/B18</f>
        <v>0.10052848190066412</v>
      </c>
      <c r="G18" s="98">
        <f>(D18/$D$2)/(B18/$B$2)</f>
        <v>0.92186316334550611</v>
      </c>
    </row>
    <row r="19" spans="1:7">
      <c r="A19" s="100" t="s">
        <v>1150</v>
      </c>
      <c r="B19" s="52">
        <f>SUMIF('Tabela Principal AmoCac'!$K$2:$K$520,RIGHT(A19,LEN(A19)-6),'Tabela Principal AmoCac'!$G$2:$G$520)</f>
        <v>46410</v>
      </c>
      <c r="C19" s="99">
        <f>B19/B$2</f>
        <v>1.6490902287939469E-2</v>
      </c>
      <c r="D19" s="52">
        <f>SUMIF('Tabela Principal AmoCac'!$K$4:$K$522,RIGHT(A19,LEN(A19)-6),'Tabela Principal AmoCac'!$I$4:$I$522)</f>
        <v>4311</v>
      </c>
      <c r="E19" s="99">
        <f>D19/D$2</f>
        <v>1.4047149676599488E-2</v>
      </c>
      <c r="F19" s="99">
        <f>D19/B19</f>
        <v>9.2889463477698775E-2</v>
      </c>
      <c r="G19" s="98">
        <f>(D19/$D$2)/(B19/$B$2)</f>
        <v>0.85181207379251733</v>
      </c>
    </row>
    <row r="20" spans="1:7">
      <c r="A20" s="100" t="s">
        <v>1149</v>
      </c>
      <c r="B20" s="52">
        <f>SUMIF('Tabela Principal AmoCac'!$K$2:$K$520,RIGHT(A20,LEN(A20)-6),'Tabela Principal AmoCac'!$G$2:$G$520)</f>
        <v>35899</v>
      </c>
      <c r="C20" s="99">
        <f>B20/B$2</f>
        <v>1.2756020280860569E-2</v>
      </c>
      <c r="D20" s="52">
        <f>SUMIF('Tabela Principal AmoCac'!$K$4:$K$522,RIGHT(A20,LEN(A20)-6),'Tabela Principal AmoCac'!$I$4:$I$522)</f>
        <v>2843</v>
      </c>
      <c r="E20" s="99">
        <f>D20/D$2</f>
        <v>9.2637547043777184E-3</v>
      </c>
      <c r="F20" s="99">
        <f>D20/B20</f>
        <v>7.9194406529429787E-2</v>
      </c>
      <c r="G20" s="98">
        <f>(D20/$D$2)/(B20/$B$2)</f>
        <v>0.72622608779301434</v>
      </c>
    </row>
    <row r="21" spans="1:7">
      <c r="A21" s="100" t="s">
        <v>1148</v>
      </c>
      <c r="B21" s="52">
        <f>SUMIF('Tabela Principal AmoCac'!$K$2:$K$520,RIGHT(A21,LEN(A21)-6),'Tabela Principal AmoCac'!$G$2:$G$520)</f>
        <v>4107</v>
      </c>
      <c r="C21" s="99">
        <f>B21/B$2</f>
        <v>1.4593435832055031E-3</v>
      </c>
      <c r="D21" s="52">
        <f>SUMIF('Tabela Principal AmoCac'!$K$4:$K$522,RIGHT(A21,LEN(A21)-6),'Tabela Principal AmoCac'!$I$4:$I$522)</f>
        <v>271</v>
      </c>
      <c r="E21" s="99">
        <f>D21/D$2</f>
        <v>8.8303817266491801E-4</v>
      </c>
      <c r="F21" s="99">
        <f>D21/B21</f>
        <v>6.5984903822741664E-2</v>
      </c>
      <c r="G21" s="98">
        <f>(D21/$D$2)/(B21/$B$2)</f>
        <v>0.60509271622333882</v>
      </c>
    </row>
    <row r="22" spans="1:7">
      <c r="A22" s="100" t="s">
        <v>1147</v>
      </c>
      <c r="B22" s="52">
        <f>SUMIF('Tabela Principal AmoCac'!$K$2:$K$520,RIGHT(A22,LEN(A22)-6),'Tabela Principal AmoCac'!$G$2:$G$520)</f>
        <v>96568</v>
      </c>
      <c r="C22" s="99">
        <f>B22/B$2</f>
        <v>3.4313584402967862E-2</v>
      </c>
      <c r="D22" s="52">
        <f>SUMIF('Tabela Principal AmoCac'!$K$4:$K$522,RIGHT(A22,LEN(A22)-6),'Tabela Principal AmoCac'!$I$4:$I$522)</f>
        <v>10948</v>
      </c>
      <c r="E22" s="99">
        <f>D22/D$2</f>
        <v>3.5673438798286057E-2</v>
      </c>
      <c r="F22" s="99">
        <f>D22/B22</f>
        <v>0.11337088890729849</v>
      </c>
      <c r="G22" s="98">
        <f>(D22/$D$2)/(B22/$B$2)</f>
        <v>1.0396302053247628</v>
      </c>
    </row>
    <row r="23" spans="1:7">
      <c r="A23" s="100" t="s">
        <v>1146</v>
      </c>
      <c r="B23" s="52">
        <f>SUMIF('Tabela Principal AmoCac'!$K$2:$K$520,RIGHT(A23,LEN(A23)-6),'Tabela Principal AmoCac'!$G$2:$G$520)</f>
        <v>114752</v>
      </c>
      <c r="C23" s="99">
        <f>B23/B$2</f>
        <v>4.077491961529045E-2</v>
      </c>
      <c r="D23" s="52">
        <f>SUMIF('Tabela Principal AmoCac'!$K$4:$K$522,RIGHT(A23,LEN(A23)-6),'Tabela Principal AmoCac'!$I$4:$I$522)</f>
        <v>13010</v>
      </c>
      <c r="E23" s="99">
        <f>D23/D$2</f>
        <v>4.2392349174799199E-2</v>
      </c>
      <c r="F23" s="99">
        <f>D23/B23</f>
        <v>0.11337493028443948</v>
      </c>
      <c r="G23" s="98">
        <f>(D23/$D$2)/(B23/$B$2)</f>
        <v>1.0396672654359378</v>
      </c>
    </row>
    <row r="24" spans="1:7" ht="15.75" thickBot="1">
      <c r="A24" s="97" t="s">
        <v>1099</v>
      </c>
      <c r="B24" s="52">
        <f>'Cadeias AmoCac'!G643</f>
        <v>98904</v>
      </c>
      <c r="C24" s="96">
        <f>B24/B$2</f>
        <v>3.5143637144718062E-2</v>
      </c>
      <c r="D24" s="42">
        <f>SUMIF('Tabela Principal AmoCac'!$K$4:$K$522,RIGHT(A24,LEN(A24)-6),'Tabela Principal AmoCac'!$I$4:$I$522)</f>
        <v>0</v>
      </c>
      <c r="E24" s="96">
        <f>D24/D$2</f>
        <v>0</v>
      </c>
      <c r="F24" s="96"/>
      <c r="G24" s="95"/>
    </row>
    <row r="25" spans="1:7">
      <c r="B25" s="94"/>
      <c r="C25" s="94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pane xSplit="1" ySplit="2" topLeftCell="B3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ColWidth="8.85546875" defaultRowHeight="15"/>
  <cols>
    <col min="1" max="1" width="26.42578125" customWidth="1"/>
    <col min="2" max="2" width="10.140625" bestFit="1" customWidth="1"/>
    <col min="3" max="3" width="12.7109375" customWidth="1"/>
    <col min="4" max="4" width="11.7109375" customWidth="1"/>
    <col min="5" max="5" width="12.140625" customWidth="1"/>
    <col min="6" max="6" width="10.28515625" customWidth="1"/>
    <col min="7" max="7" width="11.28515625" customWidth="1"/>
    <col min="8" max="8" width="10.85546875" customWidth="1"/>
  </cols>
  <sheetData>
    <row r="1" spans="1:6" s="70" customFormat="1" ht="60">
      <c r="A1" s="80" t="s">
        <v>1175</v>
      </c>
      <c r="B1" s="77" t="s">
        <v>1132</v>
      </c>
      <c r="C1" s="77" t="s">
        <v>1174</v>
      </c>
      <c r="D1" s="77" t="s">
        <v>1130</v>
      </c>
      <c r="E1" s="77" t="s">
        <v>1173</v>
      </c>
      <c r="F1" s="76" t="s">
        <v>1172</v>
      </c>
    </row>
    <row r="2" spans="1:6">
      <c r="A2" s="54" t="s">
        <v>1125</v>
      </c>
      <c r="B2" s="104">
        <f>SUM(B3:B10)</f>
        <v>2814279</v>
      </c>
      <c r="C2" s="51">
        <f>(B2/B$2)</f>
        <v>1</v>
      </c>
      <c r="D2" s="104">
        <f>SUM(D3:D10)</f>
        <v>306896</v>
      </c>
      <c r="E2" s="51">
        <f>(D2/D$2)</f>
        <v>1</v>
      </c>
      <c r="F2" s="103" t="s">
        <v>1124</v>
      </c>
    </row>
    <row r="3" spans="1:6">
      <c r="A3" s="54" t="s">
        <v>95</v>
      </c>
      <c r="B3" s="52">
        <f>SUMIF('Tabela Principal AmoCac'!$X$3:$X$522,A3,'Tabela Principal AmoCac'!$Z$3:$Z$522)+SUMIF('Tabela Principal AmoCac'!$AB$3:$AB$522,A3,'Tabela Principal AmoCac'!$AD$3:$AD$522)+SUMIF('Tabela Principal AmoCac'!$AF$3:$AF$522,A3,'Tabela Principal AmoCac'!$AH$3:$AH$522)</f>
        <v>519908.94999999995</v>
      </c>
      <c r="C3" s="51">
        <f>(B3/B$2)</f>
        <v>0.18473966156162908</v>
      </c>
      <c r="D3" s="52">
        <f>SUMIF('Tabela Principal AmoCac'!$X$3:$X$522,A3,'Tabela Principal AmoCac'!$AA$3:$AA$522)+SUMIF('Tabela Principal AmoCac'!$AB$3:$AB$522,A3,'Tabela Principal AmoCac'!$AE$3:$AE$522)+SUMIF('Tabela Principal AmoCac'!$AF$3:$AF$522,A3,'Tabela Principal AmoCac'!$AI$3:$AI$522)</f>
        <v>83647.05</v>
      </c>
      <c r="E3" s="51">
        <f>(D3/D$2)</f>
        <v>0.27255829336322401</v>
      </c>
      <c r="F3" s="98">
        <f>E3/C3</f>
        <v>1.4753642561605467</v>
      </c>
    </row>
    <row r="4" spans="1:6">
      <c r="A4" s="108" t="s">
        <v>35</v>
      </c>
      <c r="B4" s="52">
        <f>SUMIF('Tabela Principal AmoCac'!$X$3:$X$522,A4,'Tabela Principal AmoCac'!$Z$3:$Z$522)+SUMIF('Tabela Principal AmoCac'!$AB$3:$AB$522,A4,'Tabela Principal AmoCac'!$AD$3:$AD$522)+SUMIF('Tabela Principal AmoCac'!$AF$3:$AF$522,A4,'Tabela Principal AmoCac'!$AH$3:$AH$522)</f>
        <v>65105.5</v>
      </c>
      <c r="C4" s="17">
        <f>(B4/B$2)</f>
        <v>2.3133989202918401E-2</v>
      </c>
      <c r="D4" s="52">
        <f>SUMIF('Tabela Principal AmoCac'!$X$3:$X$522,A4,'Tabela Principal AmoCac'!$AA$3:$AA$522)+SUMIF('Tabela Principal AmoCac'!$AB$3:$AB$522,A4,'Tabela Principal AmoCac'!$AE$3:$AE$522)+SUMIF('Tabela Principal AmoCac'!$AF$3:$AF$522,A4,'Tabela Principal AmoCac'!$AI$3:$AI$522)</f>
        <v>11914.800000000001</v>
      </c>
      <c r="E4" s="17">
        <f>(D4/D$2)</f>
        <v>3.8823575413169283E-2</v>
      </c>
      <c r="F4" s="98">
        <f>E4/C4</f>
        <v>1.6782049594918806</v>
      </c>
    </row>
    <row r="5" spans="1:6">
      <c r="A5" s="54" t="s">
        <v>16</v>
      </c>
      <c r="B5" s="52">
        <f>SUMIF('Tabela Principal AmoCac'!$X$3:$X$522,A5,'Tabela Principal AmoCac'!$Z$3:$Z$522)+SUMIF('Tabela Principal AmoCac'!$AB$3:$AB$522,A5,'Tabela Principal AmoCac'!$AD$3:$AD$522)+SUMIF('Tabela Principal AmoCac'!$AF$3:$AF$522,A5,'Tabela Principal AmoCac'!$AH$3:$AH$522)</f>
        <v>420019</v>
      </c>
      <c r="C5" s="51">
        <f>(B5/B$2)</f>
        <v>0.14924568601762653</v>
      </c>
      <c r="D5" s="52">
        <f>SUMIF('Tabela Principal AmoCac'!$X$3:$X$522,A5,'Tabela Principal AmoCac'!$AA$3:$AA$522)+SUMIF('Tabela Principal AmoCac'!$AB$3:$AB$522,A5,'Tabela Principal AmoCac'!$AE$3:$AE$522)+SUMIF('Tabela Principal AmoCac'!$AF$3:$AF$522,A5,'Tabela Principal AmoCac'!$AI$3:$AI$522)</f>
        <v>39300</v>
      </c>
      <c r="E5" s="51">
        <f>(D5/D$2)</f>
        <v>0.12805640998905166</v>
      </c>
      <c r="F5" s="98">
        <f>E5/C5</f>
        <v>0.85802419759005744</v>
      </c>
    </row>
    <row r="6" spans="1:6">
      <c r="A6" s="54" t="s">
        <v>100</v>
      </c>
      <c r="B6" s="52">
        <f>SUMIF('Tabela Principal AmoCac'!$X$3:$X$522,A6,'Tabela Principal AmoCac'!$Z$3:$Z$522)+SUMIF('Tabela Principal AmoCac'!$AB$3:$AB$522,A6,'Tabela Principal AmoCac'!$AD$3:$AD$522)+SUMIF('Tabela Principal AmoCac'!$AF$3:$AF$522,A6,'Tabela Principal AmoCac'!$AH$3:$AH$522)</f>
        <v>503885</v>
      </c>
      <c r="C6" s="51">
        <f>(B6/B$2)</f>
        <v>0.17904585863732772</v>
      </c>
      <c r="D6" s="52">
        <f>SUMIF('Tabela Principal AmoCac'!$X$3:$X$522,A6,'Tabela Principal AmoCac'!$AA$3:$AA$522)+SUMIF('Tabela Principal AmoCac'!$AB$3:$AB$522,A6,'Tabela Principal AmoCac'!$AE$3:$AE$522)+SUMIF('Tabela Principal AmoCac'!$AF$3:$AF$522,A6,'Tabela Principal AmoCac'!$AI$3:$AI$522)</f>
        <v>53328</v>
      </c>
      <c r="E6" s="51">
        <f>(D6/D$2)</f>
        <v>0.17376570564621241</v>
      </c>
      <c r="F6" s="98">
        <f>E6/C6</f>
        <v>0.97050949387323893</v>
      </c>
    </row>
    <row r="7" spans="1:6">
      <c r="A7" s="54" t="s">
        <v>419</v>
      </c>
      <c r="B7" s="52">
        <f>SUMIF('Tabela Principal AmoCac'!$X$3:$X$522,A7,'Tabela Principal AmoCac'!$Z$3:$Z$522)+SUMIF('Tabela Principal AmoCac'!$AB$3:$AB$522,A7,'Tabela Principal AmoCac'!$AD$3:$AD$522)+SUMIF('Tabela Principal AmoCac'!$AF$3:$AF$522,A7,'Tabela Principal AmoCac'!$AH$3:$AH$522)</f>
        <v>84063</v>
      </c>
      <c r="C7" s="51">
        <f>(B7/B$2)</f>
        <v>2.9870172786706648E-2</v>
      </c>
      <c r="D7" s="52">
        <f>SUMIF('Tabela Principal AmoCac'!$X$3:$X$522,A7,'Tabela Principal AmoCac'!$AA$3:$AA$522)+SUMIF('Tabela Principal AmoCac'!$AB$3:$AB$522,A7,'Tabela Principal AmoCac'!$AE$3:$AE$522)+SUMIF('Tabela Principal AmoCac'!$AF$3:$AF$522,A7,'Tabela Principal AmoCac'!$AI$3:$AI$522)</f>
        <v>4331</v>
      </c>
      <c r="E7" s="51">
        <f>(D7/D$2)</f>
        <v>1.4112272561388875E-2</v>
      </c>
      <c r="F7" s="98">
        <f>E7/C7</f>
        <v>0.47245366346422235</v>
      </c>
    </row>
    <row r="8" spans="1:6">
      <c r="A8" s="54" t="s">
        <v>47</v>
      </c>
      <c r="B8" s="52">
        <f>SUMIF('Tabela Principal AmoCac'!$X$3:$X$522,A8,'Tabela Principal AmoCac'!$Z$3:$Z$522)+SUMIF('Tabela Principal AmoCac'!$AB$3:$AB$522,A8,'Tabela Principal AmoCac'!$AD$3:$AD$522)+SUMIF('Tabela Principal AmoCac'!$AF$3:$AF$522,A8,'Tabela Principal AmoCac'!$AH$3:$AH$522)</f>
        <v>470117.35</v>
      </c>
      <c r="C8" s="51">
        <f>(B8/B$2)</f>
        <v>0.16704717265061494</v>
      </c>
      <c r="D8" s="52">
        <f>SUMIF('Tabela Principal AmoCac'!$X$3:$X$522,A8,'Tabela Principal AmoCac'!$AA$3:$AA$522)+SUMIF('Tabela Principal AmoCac'!$AB$3:$AB$522,A8,'Tabela Principal AmoCac'!$AE$3:$AE$522)+SUMIF('Tabela Principal AmoCac'!$AF$3:$AF$522,A8,'Tabela Principal AmoCac'!$AI$3:$AI$522)</f>
        <v>39059.549999999996</v>
      </c>
      <c r="E8" s="51">
        <f>(D8/D$2)</f>
        <v>0.12727291981648506</v>
      </c>
      <c r="F8" s="98">
        <f>E8/C8</f>
        <v>0.76189807823135602</v>
      </c>
    </row>
    <row r="9" spans="1:6">
      <c r="A9" s="54" t="s">
        <v>22</v>
      </c>
      <c r="B9" s="52">
        <f>SUMIF('Tabela Principal AmoCac'!$X$3:$X$522,A9,'Tabela Principal AmoCac'!$Z$3:$Z$522)+SUMIF('Tabela Principal AmoCac'!$AB$3:$AB$522,A9,'Tabela Principal AmoCac'!$AD$3:$AD$522)+SUMIF('Tabela Principal AmoCac'!$AF$3:$AF$522,A9,'Tabela Principal AmoCac'!$AH$3:$AH$522)</f>
        <v>652276.20000000007</v>
      </c>
      <c r="C9" s="51">
        <f>(B9/B$2)</f>
        <v>0.23177382199845861</v>
      </c>
      <c r="D9" s="52">
        <f>SUMIF('Tabela Principal AmoCac'!$X$3:$X$522,A9,'Tabela Principal AmoCac'!$AA$3:$AA$522)+SUMIF('Tabela Principal AmoCac'!$AB$3:$AB$522,A9,'Tabela Principal AmoCac'!$AE$3:$AE$522)+SUMIF('Tabela Principal AmoCac'!$AF$3:$AF$522,A9,'Tabela Principal AmoCac'!$AI$3:$AI$522)</f>
        <v>75315.599999999991</v>
      </c>
      <c r="E9" s="51">
        <f>(D9/D$2)</f>
        <v>0.24541082321046867</v>
      </c>
      <c r="F9" s="98">
        <f>E9/C9</f>
        <v>1.0588375386591362</v>
      </c>
    </row>
    <row r="10" spans="1:6" ht="15.75" thickBot="1">
      <c r="A10" s="44" t="s">
        <v>1171</v>
      </c>
      <c r="B10" s="42">
        <f>SUMIF('Tabela Principal AmoCac'!$X$2:$X$522,0,'Tabela Principal AmoCac'!$G$2:$G$522)</f>
        <v>98904</v>
      </c>
      <c r="C10" s="41">
        <f>(B10/B$2)</f>
        <v>3.5143637144718062E-2</v>
      </c>
      <c r="D10" s="42">
        <f>SUMIF('Tabela Principal AmoCac'!$X$3:$X$522,0,'Tabela Principal AmoCac'!$I$3:$I$522)</f>
        <v>0</v>
      </c>
      <c r="E10" s="41">
        <v>0</v>
      </c>
      <c r="F10" s="95">
        <f>E10/C10</f>
        <v>0</v>
      </c>
    </row>
    <row r="11" spans="1:6">
      <c r="B11" s="107"/>
      <c r="C11" s="16"/>
      <c r="D11" s="94"/>
    </row>
    <row r="12" spans="1:6">
      <c r="B12" s="106"/>
      <c r="C12" s="106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pane xSplit="1" ySplit="2" topLeftCell="B10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ColWidth="8.85546875" defaultRowHeight="15"/>
  <cols>
    <col min="1" max="1" width="24.42578125" bestFit="1" customWidth="1"/>
    <col min="2" max="2" width="10.140625" bestFit="1" customWidth="1"/>
    <col min="8" max="8" width="13.140625" bestFit="1" customWidth="1"/>
  </cols>
  <sheetData>
    <row r="1" spans="1:8" ht="105">
      <c r="A1" s="80" t="s">
        <v>0</v>
      </c>
      <c r="B1" s="77" t="s">
        <v>1132</v>
      </c>
      <c r="C1" s="77" t="s">
        <v>1131</v>
      </c>
      <c r="D1" s="77" t="s">
        <v>1130</v>
      </c>
      <c r="E1" s="77" t="s">
        <v>1129</v>
      </c>
      <c r="F1" s="77" t="s">
        <v>1128</v>
      </c>
      <c r="G1" s="77" t="s">
        <v>1127</v>
      </c>
      <c r="H1" s="76" t="s">
        <v>1126</v>
      </c>
    </row>
    <row r="2" spans="1:8">
      <c r="A2" s="69" t="s">
        <v>1200</v>
      </c>
      <c r="B2" s="52">
        <f>'Síntese Cadeia AmoCac'!C2</f>
        <v>2814279</v>
      </c>
      <c r="C2" s="50">
        <f>B2/B$2</f>
        <v>1</v>
      </c>
      <c r="D2" s="52">
        <f>'Síntese Cadeia AmoCac'!E2</f>
        <v>306896</v>
      </c>
      <c r="E2" s="50">
        <f>D2/D$2</f>
        <v>1</v>
      </c>
      <c r="F2" s="50">
        <f>D2/B2</f>
        <v>0.10904960027061994</v>
      </c>
      <c r="G2" s="66" t="s">
        <v>1124</v>
      </c>
      <c r="H2" s="144"/>
    </row>
    <row r="3" spans="1:8">
      <c r="A3" s="54" t="s">
        <v>1123</v>
      </c>
      <c r="B3" s="52">
        <f>'Síntese Cadeia AmoCac'!C3</f>
        <v>216330.13333333333</v>
      </c>
      <c r="C3" s="51">
        <f>B3/B$2</f>
        <v>7.6868758688578259E-2</v>
      </c>
      <c r="D3" s="52">
        <f>'Síntese Cadeia AmoCac'!E3</f>
        <v>51720.183333333327</v>
      </c>
      <c r="E3" s="51">
        <f>D3/D$2</f>
        <v>0.16852674304433204</v>
      </c>
      <c r="F3" s="50">
        <f>D3/B3</f>
        <v>0.23907988469475047</v>
      </c>
      <c r="G3" s="55">
        <f>(D3/$D$2)/(B3/$B$2)</f>
        <v>2.1923957914696106</v>
      </c>
      <c r="H3" s="138" t="s">
        <v>95</v>
      </c>
    </row>
    <row r="4" spans="1:8">
      <c r="A4" s="56" t="s">
        <v>1199</v>
      </c>
      <c r="B4" s="52">
        <f>'Síntese Cadeia AmoCac'!C4</f>
        <v>92085.233333333337</v>
      </c>
      <c r="C4" s="51">
        <f>B4/B$2</f>
        <v>3.2720719350616385E-2</v>
      </c>
      <c r="D4" s="52">
        <f>'Síntese Cadeia AmoCac'!E4</f>
        <v>32122.033333333329</v>
      </c>
      <c r="E4" s="51">
        <f>D4/D$2</f>
        <v>0.10466748779173835</v>
      </c>
      <c r="F4" s="50">
        <f>D4/B4</f>
        <v>0.34882936352082505</v>
      </c>
      <c r="G4" s="55">
        <f>(D4/$D$2)/(B4/$B$2)</f>
        <v>3.19881377515518</v>
      </c>
      <c r="H4" s="138" t="s">
        <v>95</v>
      </c>
    </row>
    <row r="5" spans="1:8">
      <c r="A5" s="56" t="s">
        <v>1198</v>
      </c>
      <c r="B5" s="52">
        <f>'Síntese Cadeia AmoCac'!C5</f>
        <v>46114.9</v>
      </c>
      <c r="C5" s="51">
        <f>B5/B$2</f>
        <v>1.638604416975005E-2</v>
      </c>
      <c r="D5" s="52">
        <f>'Síntese Cadeia AmoCac'!E5</f>
        <v>6540.15</v>
      </c>
      <c r="E5" s="51">
        <f>D5/D$2</f>
        <v>2.131063943485741E-2</v>
      </c>
      <c r="F5" s="50">
        <f>D5/B5</f>
        <v>0.14182292491147111</v>
      </c>
      <c r="G5" s="55">
        <f>(D5/$D$2)/(B5/$B$2)</f>
        <v>1.3005359447400098</v>
      </c>
      <c r="H5" s="138" t="s">
        <v>95</v>
      </c>
    </row>
    <row r="6" spans="1:8">
      <c r="A6" s="56" t="s">
        <v>1197</v>
      </c>
      <c r="B6" s="52">
        <f>'Síntese Cadeia AmoCac'!C6</f>
        <v>78130</v>
      </c>
      <c r="C6" s="51">
        <f>B6/B$2</f>
        <v>2.7761995168211824E-2</v>
      </c>
      <c r="D6" s="52">
        <f>'Síntese Cadeia AmoCac'!E6</f>
        <v>13058</v>
      </c>
      <c r="E6" s="51">
        <f>D6/D$2</f>
        <v>4.25486158177363E-2</v>
      </c>
      <c r="F6" s="50">
        <f>D6/B6</f>
        <v>0.16713170357097146</v>
      </c>
      <c r="G6" s="55">
        <f>(D6/$D$2)/(B6/$B$2)</f>
        <v>1.5326209647372724</v>
      </c>
      <c r="H6" s="138" t="s">
        <v>95</v>
      </c>
    </row>
    <row r="7" spans="1:8">
      <c r="A7" s="69" t="s">
        <v>1196</v>
      </c>
      <c r="B7" s="52">
        <f>'Síntese Cadeia AmoCac'!C10</f>
        <v>7623</v>
      </c>
      <c r="C7" s="51">
        <f>B7/B$2</f>
        <v>2.7086866653945824E-3</v>
      </c>
      <c r="D7" s="52">
        <f>'Síntese Cadeia AmoCac'!E10</f>
        <v>2577.5</v>
      </c>
      <c r="E7" s="51">
        <f>D7/D$2</f>
        <v>8.3986106042437825E-3</v>
      </c>
      <c r="F7" s="50">
        <f>D7/B7</f>
        <v>0.33812147448511087</v>
      </c>
      <c r="G7" s="55">
        <f>(D7/$D$2)/(B7/$B$2)</f>
        <v>3.1006209435524843</v>
      </c>
      <c r="H7" s="138" t="s">
        <v>95</v>
      </c>
    </row>
    <row r="8" spans="1:8">
      <c r="A8" s="69" t="s">
        <v>1195</v>
      </c>
      <c r="B8" s="52">
        <f>'Síntese Cadeia AmoCac'!C8</f>
        <v>30382.333333333332</v>
      </c>
      <c r="C8" s="51">
        <f>B8/B$2</f>
        <v>1.0795778717509292E-2</v>
      </c>
      <c r="D8" s="52">
        <f>'Síntese Cadeia AmoCac'!E8</f>
        <v>2794.333333333333</v>
      </c>
      <c r="E8" s="51">
        <f>D8/D$2</f>
        <v>9.105147454946734E-3</v>
      </c>
      <c r="F8" s="50">
        <f>D8/B8</f>
        <v>9.1972308468737302E-2</v>
      </c>
      <c r="G8" s="55">
        <f>(D8/$D$2)/(B8/$B$2)</f>
        <v>0.84339885923925217</v>
      </c>
      <c r="H8" s="138" t="s">
        <v>95</v>
      </c>
    </row>
    <row r="9" spans="1:8">
      <c r="A9" s="143" t="s">
        <v>531</v>
      </c>
      <c r="B9" s="52">
        <f>'Síntese Cadeia AmoCac'!C9</f>
        <v>20594</v>
      </c>
      <c r="C9" s="51">
        <f>B9/B$2</f>
        <v>7.3176824330494598E-3</v>
      </c>
      <c r="D9" s="52">
        <f>'Síntese Cadeia AmoCac'!E9</f>
        <v>1849</v>
      </c>
      <c r="E9" s="51">
        <f>D9/D$2</f>
        <v>6.0248422918513112E-3</v>
      </c>
      <c r="F9" s="50">
        <f>D9/B9</f>
        <v>8.9783432067592497E-2</v>
      </c>
      <c r="G9" s="55">
        <f>(D9/$D$2)/(B9/$B$2)</f>
        <v>0.82332655823390388</v>
      </c>
      <c r="H9" s="138" t="s">
        <v>95</v>
      </c>
    </row>
    <row r="10" spans="1:8">
      <c r="A10" s="143" t="s">
        <v>1194</v>
      </c>
      <c r="B10" s="52">
        <f>'Síntese Cadeia AmoCac'!C7</f>
        <v>87826</v>
      </c>
      <c r="C10" s="51">
        <f>B10/B$2</f>
        <v>3.1207282575750308E-2</v>
      </c>
      <c r="D10" s="52">
        <f>'Síntese Cadeia AmoCac'!E7</f>
        <v>6315</v>
      </c>
      <c r="E10" s="51">
        <f>D10/D$2</f>
        <v>2.0577003284500288E-2</v>
      </c>
      <c r="F10" s="50">
        <f>D10/B10</f>
        <v>7.1903536538154983E-2</v>
      </c>
      <c r="G10" s="55">
        <f>(D10/$D$2)/(B10/$B$2)</f>
        <v>0.65936542967344736</v>
      </c>
      <c r="H10" s="138" t="s">
        <v>95</v>
      </c>
    </row>
    <row r="11" spans="1:8">
      <c r="A11" s="69" t="s">
        <v>36</v>
      </c>
      <c r="B11" s="52">
        <f>'Síntese Cadeia AmoCac'!C11</f>
        <v>65105.5</v>
      </c>
      <c r="C11" s="51">
        <f>B11/B$2</f>
        <v>2.3133989202918401E-2</v>
      </c>
      <c r="D11" s="52">
        <f>'Síntese Cadeia AmoCac'!E11</f>
        <v>11914.800000000001</v>
      </c>
      <c r="E11" s="51">
        <f>D11/D$2</f>
        <v>3.8823575413169283E-2</v>
      </c>
      <c r="F11" s="50">
        <f>D11/B11</f>
        <v>0.18300758000476153</v>
      </c>
      <c r="G11" s="55">
        <f>(D11/$D$2)/(B11/$B$2)</f>
        <v>1.6782049594918806</v>
      </c>
      <c r="H11" s="138" t="s">
        <v>1193</v>
      </c>
    </row>
    <row r="12" spans="1:8">
      <c r="A12" s="69" t="s">
        <v>1192</v>
      </c>
      <c r="B12" s="52">
        <f>'Síntese Cadeia AmoCac'!C12</f>
        <v>420019</v>
      </c>
      <c r="C12" s="51">
        <f>B12/B$2</f>
        <v>0.14924568601762653</v>
      </c>
      <c r="D12" s="52">
        <f>'Síntese Cadeia AmoCac'!E12</f>
        <v>39300</v>
      </c>
      <c r="E12" s="51">
        <f>D12/D$2</f>
        <v>0.12805640998905166</v>
      </c>
      <c r="F12" s="50">
        <f>D12/B12</f>
        <v>9.3567195769715186E-2</v>
      </c>
      <c r="G12" s="55">
        <f>(D12/$D$2)/(B12/$B$2)</f>
        <v>0.85802419759005744</v>
      </c>
      <c r="H12" s="138" t="s">
        <v>1191</v>
      </c>
    </row>
    <row r="13" spans="1:8" s="141" customFormat="1" ht="14.25">
      <c r="A13" s="54" t="s">
        <v>1190</v>
      </c>
      <c r="B13" s="104">
        <f>SUM(B7:B12)+B3</f>
        <v>847879.96666666656</v>
      </c>
      <c r="C13" s="140">
        <f>B13/B$2</f>
        <v>0.30127786430082681</v>
      </c>
      <c r="D13" s="104">
        <f>SUM(D7:D12)+D3</f>
        <v>116470.81666666665</v>
      </c>
      <c r="E13" s="140">
        <f>D13/D$2</f>
        <v>0.37951233208209506</v>
      </c>
      <c r="F13" s="140">
        <f>D13/B13</f>
        <v>0.13736710530448906</v>
      </c>
      <c r="G13" s="139">
        <f>(D13/$D$2)/(B13/$B$2)</f>
        <v>1.2596754592735393</v>
      </c>
      <c r="H13" s="142" t="s">
        <v>1189</v>
      </c>
    </row>
    <row r="14" spans="1:8">
      <c r="A14" s="69" t="s">
        <v>1188</v>
      </c>
      <c r="B14" s="52">
        <f>'Síntese Cadeia AmoCac'!C19</f>
        <v>85033</v>
      </c>
      <c r="C14" s="51">
        <f>B14/B$2</f>
        <v>3.0214843659779288E-2</v>
      </c>
      <c r="D14" s="52">
        <f>'Síntese Cadeia AmoCac'!E19</f>
        <v>4514</v>
      </c>
      <c r="E14" s="51">
        <f>D14/D$2</f>
        <v>1.4708565768208122E-2</v>
      </c>
      <c r="F14" s="50">
        <f>D14/B14</f>
        <v>5.3085272776451496E-2</v>
      </c>
      <c r="G14" s="55">
        <f>(D14/$D$2)/(B14/$B$2)</f>
        <v>0.48679933392432334</v>
      </c>
      <c r="H14" s="138" t="s">
        <v>419</v>
      </c>
    </row>
    <row r="15" spans="1:8">
      <c r="A15" s="69" t="s">
        <v>100</v>
      </c>
      <c r="B15" s="52">
        <f>'Síntese Cadeia AmoCac'!C13+'Síntese Cadeia AmoCac'!C14+'Síntese Cadeia AmoCac'!C15+'Síntese Cadeia AmoCac'!C16+'Síntese Cadeia AmoCac'!C17+'Síntese Cadeia AmoCac'!C18</f>
        <v>783591.6</v>
      </c>
      <c r="C15" s="51">
        <f>B15/B$2</f>
        <v>0.27843422773648241</v>
      </c>
      <c r="D15" s="52">
        <f>'Síntese Cadeia AmoCac'!E13+'Síntese Cadeia AmoCac'!E14+'Síntese Cadeia AmoCac'!E15+'Síntese Cadeia AmoCac'!E16+'Síntese Cadeia AmoCac'!E17+'Síntese Cadeia AmoCac'!E18</f>
        <v>82850.899999999994</v>
      </c>
      <c r="E15" s="51">
        <f>D15/D$2</f>
        <v>0.26996409207027788</v>
      </c>
      <c r="F15" s="50">
        <f>D15/B15</f>
        <v>0.10573224623643235</v>
      </c>
      <c r="G15" s="55">
        <f>(D15/$D$2)/(B15/$B$2)</f>
        <v>0.96957940216236316</v>
      </c>
      <c r="H15" s="138" t="s">
        <v>100</v>
      </c>
    </row>
    <row r="16" spans="1:8">
      <c r="A16" s="54" t="s">
        <v>1187</v>
      </c>
      <c r="B16" s="104">
        <f>SUM(B14:B15)</f>
        <v>868624.6</v>
      </c>
      <c r="C16" s="140">
        <f>B16/B$2</f>
        <v>0.30864907139626169</v>
      </c>
      <c r="D16" s="104">
        <f>SUM(D14:D15)</f>
        <v>87364.9</v>
      </c>
      <c r="E16" s="140">
        <f>D16/D$2</f>
        <v>0.284672657838486</v>
      </c>
      <c r="F16" s="140">
        <f>D16/B16</f>
        <v>0.10057843169534918</v>
      </c>
      <c r="G16" s="139">
        <f>(D16/$D$2)/(B16/$B$2)</f>
        <v>0.92231820608009096</v>
      </c>
      <c r="H16" s="138"/>
    </row>
    <row r="17" spans="1:9">
      <c r="A17" s="137" t="s">
        <v>1186</v>
      </c>
      <c r="B17" s="136">
        <f>'Síntese Cadeia AmoCac'!C20+'Síntese Cadeia AmoCac'!C22+'Síntese Cadeia AmoCac'!C21+'Síntese Cadeia AmoCac'!C23</f>
        <v>372925.93333333335</v>
      </c>
      <c r="C17" s="135">
        <f>B17/B$2</f>
        <v>0.13251206910662849</v>
      </c>
      <c r="D17" s="136">
        <f>'Síntese Cadeia AmoCac'!E20+'Síntese Cadeia AmoCac'!E22+'Síntese Cadeia AmoCac'!E21+'Síntese Cadeia AmoCac'!E23</f>
        <v>30632.883333333335</v>
      </c>
      <c r="E17" s="135">
        <f>D17/D$2</f>
        <v>9.9815192551657023E-2</v>
      </c>
      <c r="F17" s="134">
        <f>D17/B17</f>
        <v>8.2142003532783725E-2</v>
      </c>
      <c r="G17" s="133">
        <f>(D17/$D$2)/(B17/$B$2)</f>
        <v>0.75325359587690632</v>
      </c>
      <c r="H17" s="132" t="s">
        <v>1183</v>
      </c>
      <c r="I17" s="126"/>
    </row>
    <row r="18" spans="1:9">
      <c r="A18" s="137" t="s">
        <v>1185</v>
      </c>
      <c r="B18" s="136">
        <f>'Síntese Cadeia AmoCac'!C24</f>
        <v>625944.5</v>
      </c>
      <c r="C18" s="135">
        <f>B18/B$2</f>
        <v>0.2224173580515649</v>
      </c>
      <c r="D18" s="136">
        <f>'Síntese Cadeia AmoCac'!E24</f>
        <v>72427.399999999994</v>
      </c>
      <c r="E18" s="135">
        <f>D18/D$2</f>
        <v>0.23599981752776183</v>
      </c>
      <c r="F18" s="134">
        <f>D18/B18</f>
        <v>0.1157089805885346</v>
      </c>
      <c r="G18" s="133">
        <f>(D18/$D$2)/(B18/$B$2)</f>
        <v>1.0610674436347185</v>
      </c>
      <c r="H18" s="132" t="s">
        <v>1183</v>
      </c>
      <c r="I18" s="126"/>
    </row>
    <row r="19" spans="1:9">
      <c r="A19" s="131" t="s">
        <v>1184</v>
      </c>
      <c r="B19" s="130">
        <f>SUM(B17:B18)</f>
        <v>998870.43333333335</v>
      </c>
      <c r="C19" s="129">
        <f>B19/B$2</f>
        <v>0.35492942715819342</v>
      </c>
      <c r="D19" s="130">
        <f>SUM(D17:D18)</f>
        <v>103060.28333333333</v>
      </c>
      <c r="E19" s="129">
        <f>D19/D$2</f>
        <v>0.33581501007941883</v>
      </c>
      <c r="F19" s="129">
        <f>D19/B19</f>
        <v>0.10317682843951098</v>
      </c>
      <c r="G19" s="128">
        <f>(D19/$D$2)/(B19/$B$2)</f>
        <v>0.94614586558286351</v>
      </c>
      <c r="H19" s="127" t="s">
        <v>1183</v>
      </c>
      <c r="I19" s="126"/>
    </row>
    <row r="20" spans="1:9" ht="15.75" thickBot="1">
      <c r="A20" s="125" t="s">
        <v>1171</v>
      </c>
      <c r="B20" s="124">
        <f>'Síntese Cadeia AmoCac'!C25</f>
        <v>98904</v>
      </c>
      <c r="C20" s="123">
        <f>B20/B$2</f>
        <v>3.5143637144718062E-2</v>
      </c>
      <c r="D20" s="124">
        <v>0</v>
      </c>
      <c r="E20" s="123">
        <f>D20/D$2</f>
        <v>0</v>
      </c>
      <c r="F20" s="122">
        <f>D20/B20</f>
        <v>0</v>
      </c>
      <c r="G20" s="121">
        <f>(D20/$D$2)/(B20/$B$2)</f>
        <v>0</v>
      </c>
      <c r="H20" s="120"/>
    </row>
    <row r="21" spans="1:9">
      <c r="A21" s="64" t="s">
        <v>1182</v>
      </c>
      <c r="B21" s="119">
        <f>B19/B13</f>
        <v>1.1780800025978522</v>
      </c>
      <c r="C21" s="117" t="s">
        <v>1176</v>
      </c>
      <c r="D21" s="118">
        <f>D19/D13</f>
        <v>0.88485928306218053</v>
      </c>
      <c r="E21" s="117" t="s">
        <v>1176</v>
      </c>
      <c r="F21" s="117" t="s">
        <v>1176</v>
      </c>
      <c r="G21" s="117" t="s">
        <v>1176</v>
      </c>
      <c r="H21" s="116" t="s">
        <v>1176</v>
      </c>
    </row>
    <row r="22" spans="1:9">
      <c r="A22" s="69" t="s">
        <v>1181</v>
      </c>
      <c r="B22" s="51">
        <f>(B19+B15)/B13</f>
        <v>2.102257516875718</v>
      </c>
      <c r="C22" s="114" t="s">
        <v>1176</v>
      </c>
      <c r="D22" s="115">
        <f>(D19+D15)/D13</f>
        <v>1.5962039990275103</v>
      </c>
      <c r="E22" s="114" t="s">
        <v>1176</v>
      </c>
      <c r="F22" s="114" t="s">
        <v>1176</v>
      </c>
      <c r="G22" s="114" t="s">
        <v>1176</v>
      </c>
      <c r="H22" s="48" t="s">
        <v>1176</v>
      </c>
    </row>
    <row r="23" spans="1:9">
      <c r="A23" s="69" t="s">
        <v>1180</v>
      </c>
      <c r="B23" s="113">
        <f>B2/B13</f>
        <v>3.3191950637352408</v>
      </c>
      <c r="C23" s="113" t="s">
        <v>1176</v>
      </c>
      <c r="D23" s="113">
        <f>D2/D13</f>
        <v>2.6349604886717692</v>
      </c>
      <c r="E23" s="113" t="s">
        <v>1176</v>
      </c>
      <c r="F23" s="113" t="s">
        <v>1176</v>
      </c>
      <c r="G23" s="113" t="s">
        <v>1176</v>
      </c>
      <c r="H23" s="112" t="s">
        <v>1176</v>
      </c>
    </row>
    <row r="24" spans="1:9">
      <c r="A24" s="69" t="s">
        <v>1179</v>
      </c>
      <c r="B24" s="113">
        <f>(B2-B15-B20)/B13</f>
        <v>2.2783689625249237</v>
      </c>
      <c r="C24" s="113" t="s">
        <v>1176</v>
      </c>
      <c r="D24" s="113">
        <f>(D2-D15-D20)/D13</f>
        <v>1.9236157727064394</v>
      </c>
      <c r="E24" s="113" t="s">
        <v>1176</v>
      </c>
      <c r="F24" s="113" t="s">
        <v>1176</v>
      </c>
      <c r="G24" s="113" t="s">
        <v>1176</v>
      </c>
      <c r="H24" s="112" t="s">
        <v>1176</v>
      </c>
    </row>
    <row r="25" spans="1:9">
      <c r="A25" s="69" t="s">
        <v>1178</v>
      </c>
      <c r="B25" s="113">
        <f>B2/(B3+B7+B8+B9+B11+B12/2)</f>
        <v>5.1164572512743511</v>
      </c>
      <c r="C25" s="113" t="s">
        <v>1176</v>
      </c>
      <c r="D25" s="113">
        <f>D2/(D3+D7+D8+D9+D11+D12/2)</f>
        <v>3.3908980803996207</v>
      </c>
      <c r="E25" s="113" t="s">
        <v>1176</v>
      </c>
      <c r="F25" s="113" t="s">
        <v>1176</v>
      </c>
      <c r="G25" s="113" t="s">
        <v>1176</v>
      </c>
      <c r="H25" s="112" t="s">
        <v>1176</v>
      </c>
    </row>
    <row r="26" spans="1:9" ht="15.75" thickBot="1">
      <c r="A26" s="111" t="s">
        <v>1177</v>
      </c>
      <c r="B26" s="110">
        <f>(B2-B15-B20)/(B3+B7+B8+B9+B11/2+B12/2)</f>
        <v>3.7329745342461678</v>
      </c>
      <c r="C26" s="110" t="s">
        <v>1176</v>
      </c>
      <c r="D26" s="110">
        <f>(D2-D15-D20)/(D3+D7+D8+D9+D11/2+D12/2)</f>
        <v>2.6499029648692418</v>
      </c>
      <c r="E26" s="110" t="s">
        <v>1176</v>
      </c>
      <c r="F26" s="110" t="s">
        <v>1176</v>
      </c>
      <c r="G26" s="110" t="s">
        <v>1176</v>
      </c>
      <c r="H26" s="109" t="s">
        <v>1176</v>
      </c>
    </row>
    <row r="27" spans="1:9">
      <c r="B27" s="94">
        <f>B13+B16+B19+B20</f>
        <v>2814279</v>
      </c>
      <c r="D27" s="94">
        <f>D13+D16+D19+D20</f>
        <v>306896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H440"/>
  <sheetViews>
    <sheetView workbookViewId="0">
      <pane xSplit="3" ySplit="4" topLeftCell="D429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RowHeight="15"/>
  <cols>
    <col min="1" max="1" width="60" style="147" customWidth="1"/>
    <col min="2" max="3" width="9.140625" style="146"/>
    <col min="4" max="4" width="12.5703125" style="146" bestFit="1" customWidth="1"/>
    <col min="5" max="5" width="10.85546875" style="146" bestFit="1" customWidth="1"/>
    <col min="6" max="6" width="12.28515625" style="146" bestFit="1" customWidth="1"/>
    <col min="7" max="16384" width="9.140625" style="145"/>
  </cols>
  <sheetData>
    <row r="1" spans="1:60">
      <c r="A1" s="147" t="s">
        <v>1698</v>
      </c>
      <c r="G1" s="145">
        <v>3</v>
      </c>
      <c r="H1" s="145">
        <v>2</v>
      </c>
      <c r="I1" s="145">
        <v>3</v>
      </c>
      <c r="J1" s="145">
        <v>3</v>
      </c>
      <c r="K1" s="145">
        <v>2</v>
      </c>
      <c r="L1" s="145">
        <v>3</v>
      </c>
      <c r="M1" s="145">
        <v>3</v>
      </c>
      <c r="N1" s="145">
        <v>3</v>
      </c>
      <c r="O1" s="145">
        <v>3</v>
      </c>
      <c r="P1" s="145">
        <v>3</v>
      </c>
      <c r="Q1" s="145">
        <v>3</v>
      </c>
      <c r="R1" s="145">
        <v>3</v>
      </c>
      <c r="S1" s="145">
        <v>3</v>
      </c>
      <c r="T1" s="145">
        <v>2</v>
      </c>
      <c r="U1" s="145">
        <v>2</v>
      </c>
      <c r="V1" s="145">
        <v>2</v>
      </c>
      <c r="W1" s="145">
        <v>1</v>
      </c>
      <c r="X1" s="145">
        <v>2</v>
      </c>
      <c r="Y1" s="145">
        <v>3</v>
      </c>
      <c r="Z1" s="145">
        <v>3</v>
      </c>
      <c r="AA1" s="145">
        <v>3</v>
      </c>
      <c r="AB1" s="145">
        <v>2</v>
      </c>
      <c r="AC1" s="145">
        <v>1</v>
      </c>
      <c r="AD1" s="145">
        <v>2</v>
      </c>
      <c r="AE1" s="145">
        <v>3</v>
      </c>
      <c r="AF1" s="145">
        <v>2</v>
      </c>
      <c r="AG1" s="145">
        <v>2</v>
      </c>
      <c r="AH1" s="145">
        <v>1</v>
      </c>
      <c r="AI1" s="145">
        <v>1</v>
      </c>
      <c r="AJ1" s="145">
        <v>2</v>
      </c>
      <c r="AK1" s="145">
        <v>1</v>
      </c>
      <c r="AL1" s="145">
        <v>2</v>
      </c>
      <c r="AM1" s="145">
        <v>3</v>
      </c>
      <c r="AN1" s="145">
        <v>2</v>
      </c>
      <c r="AO1" s="145">
        <v>2</v>
      </c>
      <c r="AP1" s="145">
        <v>2</v>
      </c>
      <c r="AQ1" s="145">
        <v>2</v>
      </c>
      <c r="AR1" s="145">
        <v>2</v>
      </c>
      <c r="AS1" s="145">
        <v>3</v>
      </c>
      <c r="AT1" s="145">
        <v>1</v>
      </c>
      <c r="AU1" s="145">
        <v>1</v>
      </c>
      <c r="AV1" s="145">
        <v>3</v>
      </c>
      <c r="AW1" s="145">
        <v>3</v>
      </c>
      <c r="AX1" s="145">
        <v>1</v>
      </c>
      <c r="AY1" s="145">
        <v>2</v>
      </c>
      <c r="AZ1" s="145">
        <v>1</v>
      </c>
      <c r="BA1" s="145">
        <v>2</v>
      </c>
      <c r="BB1" s="145">
        <v>1</v>
      </c>
      <c r="BC1" s="145">
        <v>2</v>
      </c>
      <c r="BD1" s="145">
        <v>2</v>
      </c>
      <c r="BE1" s="145">
        <v>3</v>
      </c>
      <c r="BF1" s="145">
        <v>2</v>
      </c>
      <c r="BG1" s="145">
        <v>3</v>
      </c>
      <c r="BH1" s="145">
        <v>2</v>
      </c>
    </row>
    <row r="2" spans="1:60" ht="15.75" thickBot="1">
      <c r="A2" s="147" t="s">
        <v>1697</v>
      </c>
      <c r="G2" s="145">
        <v>4101051</v>
      </c>
      <c r="H2" s="145">
        <v>4102000</v>
      </c>
      <c r="I2" s="145">
        <v>4103057</v>
      </c>
      <c r="J2" s="145">
        <v>4103354</v>
      </c>
      <c r="K2" s="145">
        <v>4103370</v>
      </c>
      <c r="L2" s="145">
        <v>4103453</v>
      </c>
      <c r="M2" s="145">
        <v>4104055</v>
      </c>
      <c r="N2" s="145">
        <v>4104600</v>
      </c>
      <c r="O2" s="145">
        <v>4104808</v>
      </c>
      <c r="P2" s="145">
        <v>4105003</v>
      </c>
      <c r="Q2" s="145">
        <v>4105300</v>
      </c>
      <c r="R2" s="145">
        <v>4106308</v>
      </c>
      <c r="S2" s="145">
        <v>4107124</v>
      </c>
      <c r="T2" s="145">
        <v>4107157</v>
      </c>
      <c r="U2" s="145">
        <v>4107538</v>
      </c>
      <c r="V2" s="145">
        <v>4108205</v>
      </c>
      <c r="W2" s="145">
        <v>4108304</v>
      </c>
      <c r="X2" s="145">
        <v>4108809</v>
      </c>
      <c r="Y2" s="145">
        <v>4109302</v>
      </c>
      <c r="Z2" s="145">
        <v>4109757</v>
      </c>
      <c r="AA2" s="145">
        <v>4110052</v>
      </c>
      <c r="AB2" s="145">
        <v>4110656</v>
      </c>
      <c r="AC2" s="145">
        <v>4110953</v>
      </c>
      <c r="AD2" s="145">
        <v>4112751</v>
      </c>
      <c r="AE2" s="145">
        <v>4113452</v>
      </c>
      <c r="AF2" s="145">
        <v>4114609</v>
      </c>
      <c r="AG2" s="145">
        <v>4115358</v>
      </c>
      <c r="AH2" s="145">
        <v>4115606</v>
      </c>
      <c r="AI2" s="145">
        <v>4115804</v>
      </c>
      <c r="AJ2" s="145">
        <v>4115853</v>
      </c>
      <c r="AK2" s="145">
        <v>4116059</v>
      </c>
      <c r="AL2" s="145">
        <v>4116703</v>
      </c>
      <c r="AM2" s="145">
        <v>4117057</v>
      </c>
      <c r="AN2" s="145">
        <v>4117222</v>
      </c>
      <c r="AO2" s="145">
        <v>4117453</v>
      </c>
      <c r="AP2" s="145">
        <v>4117909</v>
      </c>
      <c r="AQ2" s="145">
        <v>4118451</v>
      </c>
      <c r="AR2" s="145">
        <v>4120853</v>
      </c>
      <c r="AS2" s="145">
        <v>4120903</v>
      </c>
      <c r="AT2" s="145">
        <v>4121257</v>
      </c>
      <c r="AU2" s="145">
        <v>4123501</v>
      </c>
      <c r="AV2" s="145">
        <v>4123824</v>
      </c>
      <c r="AW2" s="145">
        <v>4124020</v>
      </c>
      <c r="AX2" s="145">
        <v>4124053</v>
      </c>
      <c r="AY2" s="145">
        <v>4125456</v>
      </c>
      <c r="AZ2" s="145">
        <v>4125704</v>
      </c>
      <c r="BA2" s="145">
        <v>4125753</v>
      </c>
      <c r="BB2" s="145">
        <v>4126355</v>
      </c>
      <c r="BC2" s="145">
        <v>4127403</v>
      </c>
      <c r="BD2" s="145">
        <v>4127700</v>
      </c>
      <c r="BE2" s="145">
        <v>4127858</v>
      </c>
      <c r="BF2" s="145">
        <v>4127957</v>
      </c>
      <c r="BG2" s="145">
        <v>4128005</v>
      </c>
      <c r="BH2" s="145">
        <v>4128559</v>
      </c>
    </row>
    <row r="3" spans="1:60" ht="15.75" thickBot="1">
      <c r="A3" s="162" t="s">
        <v>1696</v>
      </c>
      <c r="B3" s="161" t="s">
        <v>1695</v>
      </c>
      <c r="C3" s="161" t="s">
        <v>1694</v>
      </c>
      <c r="D3" s="161" t="s">
        <v>1693</v>
      </c>
      <c r="E3" s="161" t="s">
        <v>1692</v>
      </c>
      <c r="F3" s="161" t="s">
        <v>1691</v>
      </c>
      <c r="G3" s="160" t="s">
        <v>1690</v>
      </c>
      <c r="H3" s="160" t="s">
        <v>1689</v>
      </c>
      <c r="I3" s="160" t="s">
        <v>1688</v>
      </c>
      <c r="J3" s="160" t="s">
        <v>1687</v>
      </c>
      <c r="K3" s="160" t="s">
        <v>1686</v>
      </c>
      <c r="L3" s="160" t="s">
        <v>1685</v>
      </c>
      <c r="M3" s="160" t="s">
        <v>1684</v>
      </c>
      <c r="N3" s="160" t="s">
        <v>1683</v>
      </c>
      <c r="O3" s="160" t="s">
        <v>1682</v>
      </c>
      <c r="P3" s="160" t="s">
        <v>1681</v>
      </c>
      <c r="Q3" s="160" t="s">
        <v>1680</v>
      </c>
      <c r="R3" s="160" t="s">
        <v>1679</v>
      </c>
      <c r="S3" s="160" t="s">
        <v>1678</v>
      </c>
      <c r="T3" s="160" t="s">
        <v>1677</v>
      </c>
      <c r="U3" s="160" t="s">
        <v>1676</v>
      </c>
      <c r="V3" s="160" t="s">
        <v>1675</v>
      </c>
      <c r="W3" s="160" t="s">
        <v>1674</v>
      </c>
      <c r="X3" s="160" t="s">
        <v>1673</v>
      </c>
      <c r="Y3" s="160" t="s">
        <v>1672</v>
      </c>
      <c r="Z3" s="160" t="s">
        <v>1671</v>
      </c>
      <c r="AA3" s="160" t="s">
        <v>1670</v>
      </c>
      <c r="AB3" s="160" t="s">
        <v>1669</v>
      </c>
      <c r="AC3" s="160" t="s">
        <v>1668</v>
      </c>
      <c r="AD3" s="160" t="s">
        <v>1667</v>
      </c>
      <c r="AE3" s="160" t="s">
        <v>1666</v>
      </c>
      <c r="AF3" s="160" t="s">
        <v>1665</v>
      </c>
      <c r="AG3" s="160" t="s">
        <v>1664</v>
      </c>
      <c r="AH3" s="160" t="s">
        <v>1663</v>
      </c>
      <c r="AI3" s="160" t="s">
        <v>1662</v>
      </c>
      <c r="AJ3" s="160" t="s">
        <v>1661</v>
      </c>
      <c r="AK3" s="160" t="s">
        <v>1660</v>
      </c>
      <c r="AL3" s="160" t="s">
        <v>1659</v>
      </c>
      <c r="AM3" s="160" t="s">
        <v>1658</v>
      </c>
      <c r="AN3" s="160" t="s">
        <v>1657</v>
      </c>
      <c r="AO3" s="160" t="s">
        <v>1656</v>
      </c>
      <c r="AP3" s="160" t="s">
        <v>1655</v>
      </c>
      <c r="AQ3" s="160" t="s">
        <v>1654</v>
      </c>
      <c r="AR3" s="160" t="s">
        <v>1653</v>
      </c>
      <c r="AS3" s="160" t="s">
        <v>1652</v>
      </c>
      <c r="AT3" s="160" t="s">
        <v>1651</v>
      </c>
      <c r="AU3" s="160" t="s">
        <v>1650</v>
      </c>
      <c r="AV3" s="160" t="s">
        <v>1649</v>
      </c>
      <c r="AW3" s="160" t="s">
        <v>1648</v>
      </c>
      <c r="AX3" s="160" t="s">
        <v>1647</v>
      </c>
      <c r="AY3" s="160" t="s">
        <v>1646</v>
      </c>
      <c r="AZ3" s="160" t="s">
        <v>1645</v>
      </c>
      <c r="BA3" s="160" t="s">
        <v>1644</v>
      </c>
      <c r="BB3" s="160" t="s">
        <v>1643</v>
      </c>
      <c r="BC3" s="160" t="s">
        <v>1642</v>
      </c>
      <c r="BD3" s="160" t="s">
        <v>1641</v>
      </c>
      <c r="BE3" s="160" t="s">
        <v>1640</v>
      </c>
      <c r="BF3" s="160" t="s">
        <v>1639</v>
      </c>
      <c r="BG3" s="160" t="s">
        <v>1638</v>
      </c>
      <c r="BH3" s="159" t="s">
        <v>1637</v>
      </c>
    </row>
    <row r="4" spans="1:60" ht="15.75" thickBot="1">
      <c r="A4" s="158" t="s">
        <v>15</v>
      </c>
      <c r="B4" s="157">
        <v>287834</v>
      </c>
      <c r="C4" s="157">
        <f>SUM(G4:BH4)</f>
        <v>37099</v>
      </c>
      <c r="D4" s="157">
        <f>SUMIF(G$1:BH$1,1,$G4:$BH4)</f>
        <v>11029</v>
      </c>
      <c r="E4" s="157">
        <f>SUMIF(G$1:BH$1,2,$G4:$BH4)</f>
        <v>11782</v>
      </c>
      <c r="F4" s="157">
        <f>SUMIF(G$1:BH$1,3,$G4:$BH4)</f>
        <v>14288</v>
      </c>
      <c r="G4" s="157">
        <v>49</v>
      </c>
      <c r="H4" s="157">
        <v>927</v>
      </c>
      <c r="I4" s="157">
        <v>117</v>
      </c>
      <c r="J4" s="157">
        <v>108</v>
      </c>
      <c r="K4" s="157">
        <v>62</v>
      </c>
      <c r="L4" s="157">
        <v>387</v>
      </c>
      <c r="M4" s="157">
        <v>78</v>
      </c>
      <c r="N4" s="157">
        <v>334</v>
      </c>
      <c r="O4" s="157">
        <v>9508</v>
      </c>
      <c r="P4" s="157">
        <v>198</v>
      </c>
      <c r="Q4" s="157">
        <v>369</v>
      </c>
      <c r="R4" s="157">
        <v>484</v>
      </c>
      <c r="S4" s="157">
        <v>36</v>
      </c>
      <c r="T4" s="157">
        <v>96</v>
      </c>
      <c r="U4" s="157">
        <v>168</v>
      </c>
      <c r="V4" s="157">
        <v>151</v>
      </c>
      <c r="W4" s="157">
        <v>6376</v>
      </c>
      <c r="X4" s="157">
        <v>762</v>
      </c>
      <c r="Y4" s="157">
        <v>467</v>
      </c>
      <c r="Z4" s="157">
        <v>125</v>
      </c>
      <c r="AA4" s="157">
        <v>39</v>
      </c>
      <c r="AB4" s="157">
        <v>32</v>
      </c>
      <c r="AC4" s="157">
        <v>261</v>
      </c>
      <c r="AD4" s="157">
        <v>157</v>
      </c>
      <c r="AE4" s="157">
        <v>95</v>
      </c>
      <c r="AF4" s="157">
        <v>1845</v>
      </c>
      <c r="AG4" s="157">
        <v>186</v>
      </c>
      <c r="AH4" s="157">
        <v>463</v>
      </c>
      <c r="AI4" s="157">
        <v>1494</v>
      </c>
      <c r="AJ4" s="157">
        <v>133</v>
      </c>
      <c r="AK4" s="157">
        <v>328</v>
      </c>
      <c r="AL4" s="157">
        <v>316</v>
      </c>
      <c r="AM4" s="157">
        <v>153</v>
      </c>
      <c r="AN4" s="157">
        <v>266</v>
      </c>
      <c r="AO4" s="157">
        <v>100</v>
      </c>
      <c r="AP4" s="157">
        <v>1143</v>
      </c>
      <c r="AQ4" s="157">
        <v>226</v>
      </c>
      <c r="AR4" s="157">
        <v>166</v>
      </c>
      <c r="AS4" s="157">
        <v>606</v>
      </c>
      <c r="AT4" s="157">
        <v>70</v>
      </c>
      <c r="AU4" s="157">
        <v>674</v>
      </c>
      <c r="AV4" s="157">
        <v>58</v>
      </c>
      <c r="AW4" s="157">
        <v>272</v>
      </c>
      <c r="AX4" s="157">
        <v>465</v>
      </c>
      <c r="AY4" s="157">
        <v>79</v>
      </c>
      <c r="AZ4" s="157">
        <v>803</v>
      </c>
      <c r="BA4" s="157">
        <v>120</v>
      </c>
      <c r="BB4" s="157">
        <v>95</v>
      </c>
      <c r="BC4" s="157">
        <v>504</v>
      </c>
      <c r="BD4" s="157">
        <v>3956</v>
      </c>
      <c r="BE4" s="157">
        <v>206</v>
      </c>
      <c r="BF4" s="157">
        <v>189</v>
      </c>
      <c r="BG4" s="157">
        <v>599</v>
      </c>
      <c r="BH4" s="156">
        <v>198</v>
      </c>
    </row>
    <row r="5" spans="1:60">
      <c r="A5" s="155" t="s">
        <v>1636</v>
      </c>
      <c r="B5" s="154">
        <v>3761</v>
      </c>
      <c r="C5" s="154">
        <f>SUM(G5:BH5)</f>
        <v>732</v>
      </c>
      <c r="D5" s="154">
        <f>SUMIF(G$1:BH$1,1,$G5:$BH5)</f>
        <v>58</v>
      </c>
      <c r="E5" s="154">
        <f>SUMIF(G$1:BH$1,2,$G5:$BH5)</f>
        <v>315</v>
      </c>
      <c r="F5" s="154">
        <f>SUMIF(G$1:BH$1,3,$G5:$BH5)</f>
        <v>359</v>
      </c>
      <c r="G5" s="153">
        <v>1</v>
      </c>
      <c r="H5" s="153">
        <v>25</v>
      </c>
      <c r="I5" s="153">
        <v>3</v>
      </c>
      <c r="J5" s="153">
        <v>2</v>
      </c>
      <c r="K5" s="153">
        <v>9</v>
      </c>
      <c r="L5" s="153">
        <v>20</v>
      </c>
      <c r="M5" s="153">
        <v>9</v>
      </c>
      <c r="N5" s="153">
        <v>0</v>
      </c>
      <c r="O5" s="153">
        <v>184</v>
      </c>
      <c r="P5" s="153">
        <v>13</v>
      </c>
      <c r="Q5" s="153">
        <v>5</v>
      </c>
      <c r="R5" s="153">
        <v>15</v>
      </c>
      <c r="S5" s="153">
        <v>3</v>
      </c>
      <c r="T5" s="153">
        <v>2</v>
      </c>
      <c r="U5" s="153">
        <v>0</v>
      </c>
      <c r="V5" s="153">
        <v>6</v>
      </c>
      <c r="W5" s="153">
        <v>8</v>
      </c>
      <c r="X5" s="153">
        <v>3</v>
      </c>
      <c r="Y5" s="153">
        <v>11</v>
      </c>
      <c r="Z5" s="153">
        <v>2</v>
      </c>
      <c r="AA5" s="153">
        <v>1</v>
      </c>
      <c r="AB5" s="153">
        <v>1</v>
      </c>
      <c r="AC5" s="153">
        <v>3</v>
      </c>
      <c r="AD5" s="153">
        <v>4</v>
      </c>
      <c r="AE5" s="153">
        <v>9</v>
      </c>
      <c r="AF5" s="153">
        <v>54</v>
      </c>
      <c r="AG5" s="153">
        <v>6</v>
      </c>
      <c r="AH5" s="153">
        <v>6</v>
      </c>
      <c r="AI5" s="153">
        <v>0</v>
      </c>
      <c r="AJ5" s="153">
        <v>8</v>
      </c>
      <c r="AK5" s="153">
        <v>4</v>
      </c>
      <c r="AL5" s="153">
        <v>11</v>
      </c>
      <c r="AM5" s="153">
        <v>13</v>
      </c>
      <c r="AN5" s="153">
        <v>3</v>
      </c>
      <c r="AO5" s="153">
        <v>15</v>
      </c>
      <c r="AP5" s="153">
        <v>12</v>
      </c>
      <c r="AQ5" s="153">
        <v>4</v>
      </c>
      <c r="AR5" s="153">
        <v>4</v>
      </c>
      <c r="AS5" s="153">
        <v>5</v>
      </c>
      <c r="AT5" s="153">
        <v>2</v>
      </c>
      <c r="AU5" s="153">
        <v>11</v>
      </c>
      <c r="AV5" s="153">
        <v>0</v>
      </c>
      <c r="AW5" s="153">
        <v>22</v>
      </c>
      <c r="AX5" s="153">
        <v>5</v>
      </c>
      <c r="AY5" s="153">
        <v>4</v>
      </c>
      <c r="AZ5" s="153">
        <v>18</v>
      </c>
      <c r="BA5" s="153">
        <v>9</v>
      </c>
      <c r="BB5" s="153">
        <v>1</v>
      </c>
      <c r="BC5" s="153">
        <v>12</v>
      </c>
      <c r="BD5" s="153">
        <v>105</v>
      </c>
      <c r="BE5" s="153">
        <v>6</v>
      </c>
      <c r="BF5" s="153">
        <v>13</v>
      </c>
      <c r="BG5" s="153">
        <v>35</v>
      </c>
      <c r="BH5" s="152">
        <v>5</v>
      </c>
    </row>
    <row r="6" spans="1:60">
      <c r="A6" s="155" t="s">
        <v>1635</v>
      </c>
      <c r="B6" s="154">
        <v>11</v>
      </c>
      <c r="C6" s="154">
        <f>SUM(G6:BH6)</f>
        <v>1</v>
      </c>
      <c r="D6" s="154">
        <f>SUMIF(G$1:BH$1,1,$G6:$BH6)</f>
        <v>1</v>
      </c>
      <c r="E6" s="154">
        <f>SUMIF(G$1:BH$1,2,$G6:$BH6)</f>
        <v>0</v>
      </c>
      <c r="F6" s="154">
        <f>SUMIF(G$1:BH$1,3,$G6:$BH6)</f>
        <v>0</v>
      </c>
      <c r="G6" s="153">
        <v>0</v>
      </c>
      <c r="H6" s="153">
        <v>0</v>
      </c>
      <c r="I6" s="153">
        <v>0</v>
      </c>
      <c r="J6" s="153">
        <v>0</v>
      </c>
      <c r="K6" s="153">
        <v>0</v>
      </c>
      <c r="L6" s="153">
        <v>0</v>
      </c>
      <c r="M6" s="153">
        <v>0</v>
      </c>
      <c r="N6" s="153">
        <v>0</v>
      </c>
      <c r="O6" s="153">
        <v>0</v>
      </c>
      <c r="P6" s="153">
        <v>0</v>
      </c>
      <c r="Q6" s="153">
        <v>0</v>
      </c>
      <c r="R6" s="153">
        <v>0</v>
      </c>
      <c r="S6" s="153">
        <v>0</v>
      </c>
      <c r="T6" s="153">
        <v>0</v>
      </c>
      <c r="U6" s="153">
        <v>0</v>
      </c>
      <c r="V6" s="153">
        <v>0</v>
      </c>
      <c r="W6" s="153">
        <v>0</v>
      </c>
      <c r="X6" s="153">
        <v>0</v>
      </c>
      <c r="Y6" s="153">
        <v>0</v>
      </c>
      <c r="Z6" s="153">
        <v>0</v>
      </c>
      <c r="AA6" s="153">
        <v>0</v>
      </c>
      <c r="AB6" s="153">
        <v>0</v>
      </c>
      <c r="AC6" s="153">
        <v>0</v>
      </c>
      <c r="AD6" s="153">
        <v>0</v>
      </c>
      <c r="AE6" s="153">
        <v>0</v>
      </c>
      <c r="AF6" s="153">
        <v>0</v>
      </c>
      <c r="AG6" s="153">
        <v>0</v>
      </c>
      <c r="AH6" s="153">
        <v>0</v>
      </c>
      <c r="AI6" s="153">
        <v>1</v>
      </c>
      <c r="AJ6" s="153">
        <v>0</v>
      </c>
      <c r="AK6" s="153">
        <v>0</v>
      </c>
      <c r="AL6" s="153">
        <v>0</v>
      </c>
      <c r="AM6" s="153">
        <v>0</v>
      </c>
      <c r="AN6" s="153">
        <v>0</v>
      </c>
      <c r="AO6" s="153">
        <v>0</v>
      </c>
      <c r="AP6" s="153">
        <v>0</v>
      </c>
      <c r="AQ6" s="153">
        <v>0</v>
      </c>
      <c r="AR6" s="153">
        <v>0</v>
      </c>
      <c r="AS6" s="153">
        <v>0</v>
      </c>
      <c r="AT6" s="153">
        <v>0</v>
      </c>
      <c r="AU6" s="153">
        <v>0</v>
      </c>
      <c r="AV6" s="153">
        <v>0</v>
      </c>
      <c r="AW6" s="153">
        <v>0</v>
      </c>
      <c r="AX6" s="153">
        <v>0</v>
      </c>
      <c r="AY6" s="153">
        <v>0</v>
      </c>
      <c r="AZ6" s="153">
        <v>0</v>
      </c>
      <c r="BA6" s="153">
        <v>0</v>
      </c>
      <c r="BB6" s="153">
        <v>0</v>
      </c>
      <c r="BC6" s="153">
        <v>0</v>
      </c>
      <c r="BD6" s="153">
        <v>0</v>
      </c>
      <c r="BE6" s="153">
        <v>0</v>
      </c>
      <c r="BF6" s="153">
        <v>0</v>
      </c>
      <c r="BG6" s="153">
        <v>0</v>
      </c>
      <c r="BH6" s="152">
        <v>0</v>
      </c>
    </row>
    <row r="7" spans="1:60">
      <c r="A7" s="155" t="s">
        <v>1634</v>
      </c>
      <c r="B7" s="154">
        <v>5189</v>
      </c>
      <c r="C7" s="154">
        <f>SUM(G7:BH7)</f>
        <v>854</v>
      </c>
      <c r="D7" s="154">
        <f>SUMIF(G$1:BH$1,1,$G7:$BH7)</f>
        <v>122</v>
      </c>
      <c r="E7" s="154">
        <f>SUMIF(G$1:BH$1,2,$G7:$BH7)</f>
        <v>303</v>
      </c>
      <c r="F7" s="154">
        <f>SUMIF(G$1:BH$1,3,$G7:$BH7)</f>
        <v>429</v>
      </c>
      <c r="G7" s="153">
        <v>5</v>
      </c>
      <c r="H7" s="153">
        <v>48</v>
      </c>
      <c r="I7" s="153">
        <v>3</v>
      </c>
      <c r="J7" s="153">
        <v>25</v>
      </c>
      <c r="K7" s="153">
        <v>8</v>
      </c>
      <c r="L7" s="153">
        <v>22</v>
      </c>
      <c r="M7" s="153">
        <v>12</v>
      </c>
      <c r="N7" s="153">
        <v>0</v>
      </c>
      <c r="O7" s="153">
        <v>99</v>
      </c>
      <c r="P7" s="153">
        <v>18</v>
      </c>
      <c r="Q7" s="153">
        <v>24</v>
      </c>
      <c r="R7" s="153">
        <v>105</v>
      </c>
      <c r="S7" s="153">
        <v>3</v>
      </c>
      <c r="T7" s="153">
        <v>0</v>
      </c>
      <c r="U7" s="153">
        <v>1</v>
      </c>
      <c r="V7" s="153">
        <v>4</v>
      </c>
      <c r="W7" s="153">
        <v>1</v>
      </c>
      <c r="X7" s="153">
        <v>11</v>
      </c>
      <c r="Y7" s="153">
        <v>23</v>
      </c>
      <c r="Z7" s="153">
        <v>7</v>
      </c>
      <c r="AA7" s="153">
        <v>9</v>
      </c>
      <c r="AB7" s="153">
        <v>1</v>
      </c>
      <c r="AC7" s="153">
        <v>7</v>
      </c>
      <c r="AD7" s="153">
        <v>5</v>
      </c>
      <c r="AE7" s="153">
        <v>7</v>
      </c>
      <c r="AF7" s="153">
        <v>3</v>
      </c>
      <c r="AG7" s="153">
        <v>8</v>
      </c>
      <c r="AH7" s="153">
        <v>2</v>
      </c>
      <c r="AI7" s="153">
        <v>3</v>
      </c>
      <c r="AJ7" s="153">
        <v>1</v>
      </c>
      <c r="AK7" s="153">
        <v>9</v>
      </c>
      <c r="AL7" s="153">
        <v>13</v>
      </c>
      <c r="AM7" s="153">
        <v>7</v>
      </c>
      <c r="AN7" s="153">
        <v>7</v>
      </c>
      <c r="AO7" s="153">
        <v>7</v>
      </c>
      <c r="AP7" s="153">
        <v>82</v>
      </c>
      <c r="AQ7" s="153">
        <v>0</v>
      </c>
      <c r="AR7" s="153">
        <v>1</v>
      </c>
      <c r="AS7" s="153">
        <v>2</v>
      </c>
      <c r="AT7" s="153">
        <v>0</v>
      </c>
      <c r="AU7" s="153">
        <v>11</v>
      </c>
      <c r="AV7" s="153">
        <v>2</v>
      </c>
      <c r="AW7" s="153">
        <v>11</v>
      </c>
      <c r="AX7" s="153">
        <v>12</v>
      </c>
      <c r="AY7" s="153">
        <v>1</v>
      </c>
      <c r="AZ7" s="153">
        <v>76</v>
      </c>
      <c r="BA7" s="153">
        <v>7</v>
      </c>
      <c r="BB7" s="153">
        <v>1</v>
      </c>
      <c r="BC7" s="153">
        <v>24</v>
      </c>
      <c r="BD7" s="153">
        <v>42</v>
      </c>
      <c r="BE7" s="153">
        <v>3</v>
      </c>
      <c r="BF7" s="153">
        <v>12</v>
      </c>
      <c r="BG7" s="153">
        <v>42</v>
      </c>
      <c r="BH7" s="152">
        <v>17</v>
      </c>
    </row>
    <row r="8" spans="1:60">
      <c r="A8" s="155" t="s">
        <v>1633</v>
      </c>
      <c r="B8" s="154">
        <v>1611</v>
      </c>
      <c r="C8" s="154">
        <f>SUM(G8:BH8)</f>
        <v>305</v>
      </c>
      <c r="D8" s="154">
        <f>SUMIF(G$1:BH$1,1,$G8:$BH8)</f>
        <v>29</v>
      </c>
      <c r="E8" s="154">
        <f>SUMIF(G$1:BH$1,2,$G8:$BH8)</f>
        <v>222</v>
      </c>
      <c r="F8" s="154">
        <f>SUMIF(G$1:BH$1,3,$G8:$BH8)</f>
        <v>54</v>
      </c>
      <c r="G8" s="153">
        <v>0</v>
      </c>
      <c r="H8" s="153">
        <v>49</v>
      </c>
      <c r="I8" s="153">
        <v>1</v>
      </c>
      <c r="J8" s="153">
        <v>1</v>
      </c>
      <c r="K8" s="153">
        <v>0</v>
      </c>
      <c r="L8" s="153">
        <v>0</v>
      </c>
      <c r="M8" s="153">
        <v>0</v>
      </c>
      <c r="N8" s="153">
        <v>2</v>
      </c>
      <c r="O8" s="153">
        <v>23</v>
      </c>
      <c r="P8" s="153">
        <v>2</v>
      </c>
      <c r="Q8" s="153">
        <v>7</v>
      </c>
      <c r="R8" s="153">
        <v>2</v>
      </c>
      <c r="S8" s="153">
        <v>0</v>
      </c>
      <c r="T8" s="153">
        <v>0</v>
      </c>
      <c r="U8" s="153">
        <v>3</v>
      </c>
      <c r="V8" s="153">
        <v>0</v>
      </c>
      <c r="W8" s="153">
        <v>8</v>
      </c>
      <c r="X8" s="153">
        <v>7</v>
      </c>
      <c r="Y8" s="153">
        <v>2</v>
      </c>
      <c r="Z8" s="153">
        <v>0</v>
      </c>
      <c r="AA8" s="153">
        <v>1</v>
      </c>
      <c r="AB8" s="153">
        <v>0</v>
      </c>
      <c r="AC8" s="153">
        <v>0</v>
      </c>
      <c r="AD8" s="153">
        <v>0</v>
      </c>
      <c r="AE8" s="153">
        <v>3</v>
      </c>
      <c r="AF8" s="153">
        <v>7</v>
      </c>
      <c r="AG8" s="153">
        <v>8</v>
      </c>
      <c r="AH8" s="153">
        <v>0</v>
      </c>
      <c r="AI8" s="153">
        <v>5</v>
      </c>
      <c r="AJ8" s="153">
        <v>0</v>
      </c>
      <c r="AK8" s="153">
        <v>1</v>
      </c>
      <c r="AL8" s="153">
        <v>33</v>
      </c>
      <c r="AM8" s="153">
        <v>4</v>
      </c>
      <c r="AN8" s="153">
        <v>0</v>
      </c>
      <c r="AO8" s="153">
        <v>0</v>
      </c>
      <c r="AP8" s="153">
        <v>62</v>
      </c>
      <c r="AQ8" s="153">
        <v>2</v>
      </c>
      <c r="AR8" s="153">
        <v>2</v>
      </c>
      <c r="AS8" s="153">
        <v>1</v>
      </c>
      <c r="AT8" s="153">
        <v>3</v>
      </c>
      <c r="AU8" s="153">
        <v>5</v>
      </c>
      <c r="AV8" s="153">
        <v>0</v>
      </c>
      <c r="AW8" s="153">
        <v>4</v>
      </c>
      <c r="AX8" s="153">
        <v>4</v>
      </c>
      <c r="AY8" s="153">
        <v>0</v>
      </c>
      <c r="AZ8" s="153">
        <v>2</v>
      </c>
      <c r="BA8" s="153">
        <v>2</v>
      </c>
      <c r="BB8" s="153">
        <v>1</v>
      </c>
      <c r="BC8" s="153">
        <v>11</v>
      </c>
      <c r="BD8" s="153">
        <v>17</v>
      </c>
      <c r="BE8" s="153">
        <v>1</v>
      </c>
      <c r="BF8" s="153">
        <v>14</v>
      </c>
      <c r="BG8" s="153">
        <v>0</v>
      </c>
      <c r="BH8" s="152">
        <v>5</v>
      </c>
    </row>
    <row r="9" spans="1:60">
      <c r="A9" s="155" t="s">
        <v>1632</v>
      </c>
      <c r="B9" s="154">
        <v>365</v>
      </c>
      <c r="C9" s="154">
        <f>SUM(G9:BH9)</f>
        <v>34</v>
      </c>
      <c r="D9" s="154">
        <f>SUMIF(G$1:BH$1,1,$G9:$BH9)</f>
        <v>13</v>
      </c>
      <c r="E9" s="154">
        <f>SUMIF(G$1:BH$1,2,$G9:$BH9)</f>
        <v>8</v>
      </c>
      <c r="F9" s="154">
        <f>SUMIF(G$1:BH$1,3,$G9:$BH9)</f>
        <v>13</v>
      </c>
      <c r="G9" s="153">
        <v>0</v>
      </c>
      <c r="H9" s="153">
        <v>0</v>
      </c>
      <c r="I9" s="153">
        <v>0</v>
      </c>
      <c r="J9" s="153">
        <v>0</v>
      </c>
      <c r="K9" s="153">
        <v>0</v>
      </c>
      <c r="L9" s="153">
        <v>2</v>
      </c>
      <c r="M9" s="153">
        <v>0</v>
      </c>
      <c r="N9" s="153">
        <v>0</v>
      </c>
      <c r="O9" s="153">
        <v>11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  <c r="U9" s="153">
        <v>0</v>
      </c>
      <c r="V9" s="153">
        <v>0</v>
      </c>
      <c r="W9" s="153">
        <v>2</v>
      </c>
      <c r="X9" s="153">
        <v>0</v>
      </c>
      <c r="Y9" s="153">
        <v>0</v>
      </c>
      <c r="Z9" s="153">
        <v>0</v>
      </c>
      <c r="AA9" s="153">
        <v>0</v>
      </c>
      <c r="AB9" s="153">
        <v>0</v>
      </c>
      <c r="AC9" s="153">
        <v>0</v>
      </c>
      <c r="AD9" s="153">
        <v>0</v>
      </c>
      <c r="AE9" s="153">
        <v>0</v>
      </c>
      <c r="AF9" s="153">
        <v>2</v>
      </c>
      <c r="AG9" s="153">
        <v>0</v>
      </c>
      <c r="AH9" s="153">
        <v>4</v>
      </c>
      <c r="AI9" s="153">
        <v>4</v>
      </c>
      <c r="AJ9" s="153">
        <v>0</v>
      </c>
      <c r="AK9" s="153">
        <v>0</v>
      </c>
      <c r="AL9" s="153">
        <v>0</v>
      </c>
      <c r="AM9" s="153">
        <v>0</v>
      </c>
      <c r="AN9" s="153">
        <v>0</v>
      </c>
      <c r="AO9" s="153">
        <v>0</v>
      </c>
      <c r="AP9" s="153">
        <v>0</v>
      </c>
      <c r="AQ9" s="153">
        <v>0</v>
      </c>
      <c r="AR9" s="153">
        <v>0</v>
      </c>
      <c r="AS9" s="153">
        <v>0</v>
      </c>
      <c r="AT9" s="153">
        <v>0</v>
      </c>
      <c r="AU9" s="153">
        <v>0</v>
      </c>
      <c r="AV9" s="153">
        <v>0</v>
      </c>
      <c r="AW9" s="153">
        <v>0</v>
      </c>
      <c r="AX9" s="153">
        <v>1</v>
      </c>
      <c r="AY9" s="153">
        <v>0</v>
      </c>
      <c r="AZ9" s="153">
        <v>2</v>
      </c>
      <c r="BA9" s="153">
        <v>0</v>
      </c>
      <c r="BB9" s="153">
        <v>0</v>
      </c>
      <c r="BC9" s="153">
        <v>0</v>
      </c>
      <c r="BD9" s="153">
        <v>5</v>
      </c>
      <c r="BE9" s="153">
        <v>0</v>
      </c>
      <c r="BF9" s="153">
        <v>0</v>
      </c>
      <c r="BG9" s="153">
        <v>0</v>
      </c>
      <c r="BH9" s="152">
        <v>1</v>
      </c>
    </row>
    <row r="10" spans="1:60">
      <c r="A10" s="155" t="s">
        <v>1631</v>
      </c>
      <c r="B10" s="154">
        <v>140</v>
      </c>
      <c r="C10" s="154">
        <f>SUM(G10:BH10)</f>
        <v>13</v>
      </c>
      <c r="D10" s="154">
        <f>SUMIF(G$1:BH$1,1,$G10:$BH10)</f>
        <v>7</v>
      </c>
      <c r="E10" s="154">
        <f>SUMIF(G$1:BH$1,2,$G10:$BH10)</f>
        <v>3</v>
      </c>
      <c r="F10" s="154">
        <f>SUMIF(G$1:BH$1,3,$G10:$BH10)</f>
        <v>3</v>
      </c>
      <c r="G10" s="153">
        <v>0</v>
      </c>
      <c r="H10" s="153">
        <v>1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2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4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53">
        <v>0</v>
      </c>
      <c r="AH10" s="153">
        <v>0</v>
      </c>
      <c r="AI10" s="153">
        <v>0</v>
      </c>
      <c r="AJ10" s="153">
        <v>0</v>
      </c>
      <c r="AK10" s="153">
        <v>0</v>
      </c>
      <c r="AL10" s="153">
        <v>0</v>
      </c>
      <c r="AM10" s="153">
        <v>0</v>
      </c>
      <c r="AN10" s="153">
        <v>0</v>
      </c>
      <c r="AO10" s="153">
        <v>0</v>
      </c>
      <c r="AP10" s="153">
        <v>0</v>
      </c>
      <c r="AQ10" s="153">
        <v>0</v>
      </c>
      <c r="AR10" s="153">
        <v>0</v>
      </c>
      <c r="AS10" s="153">
        <v>0</v>
      </c>
      <c r="AT10" s="153">
        <v>0</v>
      </c>
      <c r="AU10" s="153">
        <v>0</v>
      </c>
      <c r="AV10" s="153">
        <v>0</v>
      </c>
      <c r="AW10" s="153">
        <v>1</v>
      </c>
      <c r="AX10" s="153">
        <v>1</v>
      </c>
      <c r="AY10" s="153">
        <v>0</v>
      </c>
      <c r="AZ10" s="153">
        <v>2</v>
      </c>
      <c r="BA10" s="153">
        <v>0</v>
      </c>
      <c r="BB10" s="153">
        <v>0</v>
      </c>
      <c r="BC10" s="153">
        <v>0</v>
      </c>
      <c r="BD10" s="153">
        <v>2</v>
      </c>
      <c r="BE10" s="153">
        <v>0</v>
      </c>
      <c r="BF10" s="153">
        <v>0</v>
      </c>
      <c r="BG10" s="153">
        <v>0</v>
      </c>
      <c r="BH10" s="152">
        <v>0</v>
      </c>
    </row>
    <row r="11" spans="1:60">
      <c r="A11" s="155" t="s">
        <v>1630</v>
      </c>
      <c r="B11" s="154">
        <v>644</v>
      </c>
      <c r="C11" s="154">
        <f>SUM(G11:BH11)</f>
        <v>1</v>
      </c>
      <c r="D11" s="154">
        <f>SUMIF(G$1:BH$1,1,$G11:$BH11)</f>
        <v>0</v>
      </c>
      <c r="E11" s="154">
        <f>SUMIF(G$1:BH$1,2,$G11:$BH11)</f>
        <v>0</v>
      </c>
      <c r="F11" s="154">
        <f>SUMIF(G$1:BH$1,3,$G11:$BH11)</f>
        <v>1</v>
      </c>
      <c r="G11" s="153">
        <v>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1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53">
        <v>0</v>
      </c>
      <c r="AH11" s="153">
        <v>0</v>
      </c>
      <c r="AI11" s="153">
        <v>0</v>
      </c>
      <c r="AJ11" s="153">
        <v>0</v>
      </c>
      <c r="AK11" s="153">
        <v>0</v>
      </c>
      <c r="AL11" s="153">
        <v>0</v>
      </c>
      <c r="AM11" s="153">
        <v>0</v>
      </c>
      <c r="AN11" s="153">
        <v>0</v>
      </c>
      <c r="AO11" s="153">
        <v>0</v>
      </c>
      <c r="AP11" s="153">
        <v>0</v>
      </c>
      <c r="AQ11" s="153">
        <v>0</v>
      </c>
      <c r="AR11" s="153">
        <v>0</v>
      </c>
      <c r="AS11" s="153">
        <v>0</v>
      </c>
      <c r="AT11" s="153">
        <v>0</v>
      </c>
      <c r="AU11" s="153">
        <v>0</v>
      </c>
      <c r="AV11" s="153">
        <v>0</v>
      </c>
      <c r="AW11" s="153">
        <v>0</v>
      </c>
      <c r="AX11" s="153">
        <v>0</v>
      </c>
      <c r="AY11" s="153">
        <v>0</v>
      </c>
      <c r="AZ11" s="153">
        <v>0</v>
      </c>
      <c r="BA11" s="153">
        <v>0</v>
      </c>
      <c r="BB11" s="153">
        <v>0</v>
      </c>
      <c r="BC11" s="153">
        <v>0</v>
      </c>
      <c r="BD11" s="153">
        <v>0</v>
      </c>
      <c r="BE11" s="153">
        <v>0</v>
      </c>
      <c r="BF11" s="153">
        <v>0</v>
      </c>
      <c r="BG11" s="153">
        <v>0</v>
      </c>
      <c r="BH11" s="152">
        <v>0</v>
      </c>
    </row>
    <row r="12" spans="1:60">
      <c r="A12" s="155" t="s">
        <v>1629</v>
      </c>
      <c r="B12" s="154">
        <v>90</v>
      </c>
      <c r="C12" s="154">
        <f>SUM(G12:BH12)</f>
        <v>1</v>
      </c>
      <c r="D12" s="154">
        <f>SUMIF(G$1:BH$1,1,$G12:$BH12)</f>
        <v>0</v>
      </c>
      <c r="E12" s="154">
        <f>SUMIF(G$1:BH$1,2,$G12:$BH12)</f>
        <v>0</v>
      </c>
      <c r="F12" s="154">
        <f>SUMIF(G$1:BH$1,3,$G12:$BH12)</f>
        <v>1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0</v>
      </c>
      <c r="AI12" s="153">
        <v>0</v>
      </c>
      <c r="AJ12" s="153">
        <v>0</v>
      </c>
      <c r="AK12" s="153">
        <v>0</v>
      </c>
      <c r="AL12" s="153">
        <v>0</v>
      </c>
      <c r="AM12" s="153">
        <v>0</v>
      </c>
      <c r="AN12" s="153">
        <v>0</v>
      </c>
      <c r="AO12" s="153">
        <v>0</v>
      </c>
      <c r="AP12" s="153">
        <v>0</v>
      </c>
      <c r="AQ12" s="153">
        <v>0</v>
      </c>
      <c r="AR12" s="153">
        <v>0</v>
      </c>
      <c r="AS12" s="153">
        <v>0</v>
      </c>
      <c r="AT12" s="153">
        <v>0</v>
      </c>
      <c r="AU12" s="153">
        <v>0</v>
      </c>
      <c r="AV12" s="153">
        <v>0</v>
      </c>
      <c r="AW12" s="153">
        <v>1</v>
      </c>
      <c r="AX12" s="153">
        <v>0</v>
      </c>
      <c r="AY12" s="153">
        <v>0</v>
      </c>
      <c r="AZ12" s="153">
        <v>0</v>
      </c>
      <c r="BA12" s="153">
        <v>0</v>
      </c>
      <c r="BB12" s="153">
        <v>0</v>
      </c>
      <c r="BC12" s="153">
        <v>0</v>
      </c>
      <c r="BD12" s="153">
        <v>0</v>
      </c>
      <c r="BE12" s="153">
        <v>0</v>
      </c>
      <c r="BF12" s="153">
        <v>0</v>
      </c>
      <c r="BG12" s="153">
        <v>0</v>
      </c>
      <c r="BH12" s="152">
        <v>0</v>
      </c>
    </row>
    <row r="13" spans="1:60">
      <c r="A13" s="155" t="s">
        <v>1628</v>
      </c>
      <c r="B13" s="154">
        <v>537</v>
      </c>
      <c r="C13" s="154">
        <f>SUM(G13:BH13)</f>
        <v>22</v>
      </c>
      <c r="D13" s="154">
        <f>SUMIF(G$1:BH$1,1,$G13:$BH13)</f>
        <v>6</v>
      </c>
      <c r="E13" s="154">
        <f>SUMIF(G$1:BH$1,2,$G13:$BH13)</f>
        <v>8</v>
      </c>
      <c r="F13" s="154">
        <f>SUMIF(G$1:BH$1,3,$G13:$BH13)</f>
        <v>8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3</v>
      </c>
      <c r="P13" s="153">
        <v>1</v>
      </c>
      <c r="Q13" s="153">
        <v>0</v>
      </c>
      <c r="R13" s="153">
        <v>1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1</v>
      </c>
      <c r="Z13" s="153">
        <v>0</v>
      </c>
      <c r="AA13" s="153">
        <v>0</v>
      </c>
      <c r="AB13" s="153">
        <v>0</v>
      </c>
      <c r="AC13" s="153">
        <v>1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3</v>
      </c>
      <c r="AL13" s="153">
        <v>1</v>
      </c>
      <c r="AM13" s="153">
        <v>1</v>
      </c>
      <c r="AN13" s="153">
        <v>0</v>
      </c>
      <c r="AO13" s="153">
        <v>0</v>
      </c>
      <c r="AP13" s="153">
        <v>0</v>
      </c>
      <c r="AQ13" s="153">
        <v>0</v>
      </c>
      <c r="AR13" s="153">
        <v>0</v>
      </c>
      <c r="AS13" s="153">
        <v>1</v>
      </c>
      <c r="AT13" s="153">
        <v>0</v>
      </c>
      <c r="AU13" s="153">
        <v>0</v>
      </c>
      <c r="AV13" s="153">
        <v>0</v>
      </c>
      <c r="AW13" s="153">
        <v>0</v>
      </c>
      <c r="AX13" s="153">
        <v>0</v>
      </c>
      <c r="AY13" s="153">
        <v>1</v>
      </c>
      <c r="AZ13" s="153">
        <v>2</v>
      </c>
      <c r="BA13" s="153">
        <v>0</v>
      </c>
      <c r="BB13" s="153">
        <v>0</v>
      </c>
      <c r="BC13" s="153">
        <v>1</v>
      </c>
      <c r="BD13" s="153">
        <v>4</v>
      </c>
      <c r="BE13" s="153">
        <v>0</v>
      </c>
      <c r="BF13" s="153">
        <v>0</v>
      </c>
      <c r="BG13" s="153">
        <v>0</v>
      </c>
      <c r="BH13" s="152">
        <v>1</v>
      </c>
    </row>
    <row r="14" spans="1:60">
      <c r="A14" s="155" t="s">
        <v>1627</v>
      </c>
      <c r="B14" s="154">
        <v>7772</v>
      </c>
      <c r="C14" s="154">
        <f>SUM(G14:BH14)</f>
        <v>590</v>
      </c>
      <c r="D14" s="154">
        <f>SUMIF(G$1:BH$1,1,$G14:$BH14)</f>
        <v>86</v>
      </c>
      <c r="E14" s="154">
        <f>SUMIF(G$1:BH$1,2,$G14:$BH14)</f>
        <v>180</v>
      </c>
      <c r="F14" s="154">
        <f>SUMIF(G$1:BH$1,3,$G14:$BH14)</f>
        <v>324</v>
      </c>
      <c r="G14" s="153">
        <v>2</v>
      </c>
      <c r="H14" s="153">
        <v>6</v>
      </c>
      <c r="I14" s="153">
        <v>5</v>
      </c>
      <c r="J14" s="153">
        <v>8</v>
      </c>
      <c r="K14" s="153">
        <v>9</v>
      </c>
      <c r="L14" s="153">
        <v>1</v>
      </c>
      <c r="M14" s="153">
        <v>9</v>
      </c>
      <c r="N14" s="153">
        <v>7</v>
      </c>
      <c r="O14" s="153">
        <v>72</v>
      </c>
      <c r="P14" s="153">
        <v>26</v>
      </c>
      <c r="Q14" s="153">
        <v>14</v>
      </c>
      <c r="R14" s="153">
        <v>8</v>
      </c>
      <c r="S14" s="153">
        <v>3</v>
      </c>
      <c r="T14" s="153">
        <v>23</v>
      </c>
      <c r="U14" s="153">
        <v>5</v>
      </c>
      <c r="V14" s="153">
        <v>5</v>
      </c>
      <c r="W14" s="153">
        <v>10</v>
      </c>
      <c r="X14" s="153">
        <v>28</v>
      </c>
      <c r="Y14" s="153">
        <v>68</v>
      </c>
      <c r="Z14" s="153">
        <v>3</v>
      </c>
      <c r="AA14" s="153">
        <v>4</v>
      </c>
      <c r="AB14" s="153">
        <v>0</v>
      </c>
      <c r="AC14" s="153">
        <v>3</v>
      </c>
      <c r="AD14" s="153">
        <v>4</v>
      </c>
      <c r="AE14" s="153">
        <v>17</v>
      </c>
      <c r="AF14" s="153">
        <v>13</v>
      </c>
      <c r="AG14" s="153">
        <v>0</v>
      </c>
      <c r="AH14" s="153">
        <v>23</v>
      </c>
      <c r="AI14" s="153">
        <v>18</v>
      </c>
      <c r="AJ14" s="153">
        <v>1</v>
      </c>
      <c r="AK14" s="153">
        <v>5</v>
      </c>
      <c r="AL14" s="153">
        <v>2</v>
      </c>
      <c r="AM14" s="153">
        <v>27</v>
      </c>
      <c r="AN14" s="153">
        <v>8</v>
      </c>
      <c r="AO14" s="153">
        <v>5</v>
      </c>
      <c r="AP14" s="153">
        <v>2</v>
      </c>
      <c r="AQ14" s="153">
        <v>5</v>
      </c>
      <c r="AR14" s="153">
        <v>1</v>
      </c>
      <c r="AS14" s="153">
        <v>12</v>
      </c>
      <c r="AT14" s="153">
        <v>12</v>
      </c>
      <c r="AU14" s="153">
        <v>5</v>
      </c>
      <c r="AV14" s="153">
        <v>1</v>
      </c>
      <c r="AW14" s="153">
        <v>7</v>
      </c>
      <c r="AX14" s="153">
        <v>6</v>
      </c>
      <c r="AY14" s="153">
        <v>14</v>
      </c>
      <c r="AZ14" s="153">
        <v>4</v>
      </c>
      <c r="BA14" s="153">
        <v>7</v>
      </c>
      <c r="BB14" s="153">
        <v>0</v>
      </c>
      <c r="BC14" s="153">
        <v>9</v>
      </c>
      <c r="BD14" s="153">
        <v>24</v>
      </c>
      <c r="BE14" s="153">
        <v>16</v>
      </c>
      <c r="BF14" s="153">
        <v>2</v>
      </c>
      <c r="BG14" s="153">
        <v>14</v>
      </c>
      <c r="BH14" s="152">
        <v>7</v>
      </c>
    </row>
    <row r="15" spans="1:60">
      <c r="A15" s="155" t="s">
        <v>1626</v>
      </c>
      <c r="B15" s="154">
        <v>120</v>
      </c>
      <c r="C15" s="154">
        <f>SUM(G15:BH15)</f>
        <v>5</v>
      </c>
      <c r="D15" s="154">
        <f>SUMIF(G$1:BH$1,1,$G15:$BH15)</f>
        <v>3</v>
      </c>
      <c r="E15" s="154">
        <f>SUMIF(G$1:BH$1,2,$G15:$BH15)</f>
        <v>0</v>
      </c>
      <c r="F15" s="154">
        <f>SUMIF(G$1:BH$1,3,$G15:$BH15)</f>
        <v>2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1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2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53">
        <v>0</v>
      </c>
      <c r="AH15" s="153">
        <v>0</v>
      </c>
      <c r="AI15" s="153">
        <v>0</v>
      </c>
      <c r="AJ15" s="153">
        <v>0</v>
      </c>
      <c r="AK15" s="153">
        <v>0</v>
      </c>
      <c r="AL15" s="153">
        <v>0</v>
      </c>
      <c r="AM15" s="153">
        <v>0</v>
      </c>
      <c r="AN15" s="153">
        <v>0</v>
      </c>
      <c r="AO15" s="153">
        <v>0</v>
      </c>
      <c r="AP15" s="153">
        <v>0</v>
      </c>
      <c r="AQ15" s="153">
        <v>0</v>
      </c>
      <c r="AR15" s="153">
        <v>0</v>
      </c>
      <c r="AS15" s="153">
        <v>0</v>
      </c>
      <c r="AT15" s="153">
        <v>0</v>
      </c>
      <c r="AU15" s="153">
        <v>0</v>
      </c>
      <c r="AV15" s="153">
        <v>0</v>
      </c>
      <c r="AW15" s="153">
        <v>1</v>
      </c>
      <c r="AX15" s="153">
        <v>1</v>
      </c>
      <c r="AY15" s="153">
        <v>0</v>
      </c>
      <c r="AZ15" s="153">
        <v>0</v>
      </c>
      <c r="BA15" s="153">
        <v>0</v>
      </c>
      <c r="BB15" s="153">
        <v>0</v>
      </c>
      <c r="BC15" s="153">
        <v>0</v>
      </c>
      <c r="BD15" s="153">
        <v>0</v>
      </c>
      <c r="BE15" s="153">
        <v>0</v>
      </c>
      <c r="BF15" s="153">
        <v>0</v>
      </c>
      <c r="BG15" s="153">
        <v>0</v>
      </c>
      <c r="BH15" s="152">
        <v>0</v>
      </c>
    </row>
    <row r="16" spans="1:60">
      <c r="A16" s="155" t="s">
        <v>1625</v>
      </c>
      <c r="B16" s="154">
        <v>81</v>
      </c>
      <c r="C16" s="154">
        <f>SUM(G16:BH16)</f>
        <v>9</v>
      </c>
      <c r="D16" s="154">
        <f>SUMIF(G$1:BH$1,1,$G16:$BH16)</f>
        <v>1</v>
      </c>
      <c r="E16" s="154">
        <f>SUMIF(G$1:BH$1,2,$G16:$BH16)</f>
        <v>2</v>
      </c>
      <c r="F16" s="154">
        <f>SUMIF(G$1:BH$1,3,$G16:$BH16)</f>
        <v>6</v>
      </c>
      <c r="G16" s="153">
        <v>0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1</v>
      </c>
      <c r="O16" s="153">
        <v>5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53">
        <v>0</v>
      </c>
      <c r="AH16" s="153">
        <v>0</v>
      </c>
      <c r="AI16" s="153">
        <v>0</v>
      </c>
      <c r="AJ16" s="153">
        <v>0</v>
      </c>
      <c r="AK16" s="153">
        <v>0</v>
      </c>
      <c r="AL16" s="153">
        <v>0</v>
      </c>
      <c r="AM16" s="153">
        <v>0</v>
      </c>
      <c r="AN16" s="153">
        <v>0</v>
      </c>
      <c r="AO16" s="153">
        <v>0</v>
      </c>
      <c r="AP16" s="153">
        <v>0</v>
      </c>
      <c r="AQ16" s="153">
        <v>0</v>
      </c>
      <c r="AR16" s="153">
        <v>0</v>
      </c>
      <c r="AS16" s="153">
        <v>0</v>
      </c>
      <c r="AT16" s="153">
        <v>0</v>
      </c>
      <c r="AU16" s="153">
        <v>0</v>
      </c>
      <c r="AV16" s="153">
        <v>0</v>
      </c>
      <c r="AW16" s="153">
        <v>0</v>
      </c>
      <c r="AX16" s="153">
        <v>1</v>
      </c>
      <c r="AY16" s="153">
        <v>0</v>
      </c>
      <c r="AZ16" s="153">
        <v>0</v>
      </c>
      <c r="BA16" s="153">
        <v>0</v>
      </c>
      <c r="BB16" s="153">
        <v>0</v>
      </c>
      <c r="BC16" s="153">
        <v>0</v>
      </c>
      <c r="BD16" s="153">
        <v>2</v>
      </c>
      <c r="BE16" s="153">
        <v>0</v>
      </c>
      <c r="BF16" s="153">
        <v>0</v>
      </c>
      <c r="BG16" s="153">
        <v>0</v>
      </c>
      <c r="BH16" s="152">
        <v>0</v>
      </c>
    </row>
    <row r="17" spans="1:60">
      <c r="A17" s="155" t="s">
        <v>1624</v>
      </c>
      <c r="B17" s="154">
        <v>630</v>
      </c>
      <c r="C17" s="154">
        <f>SUM(G17:BH17)</f>
        <v>300</v>
      </c>
      <c r="D17" s="154">
        <f>SUMIF(G$1:BH$1,1,$G17:$BH17)</f>
        <v>44</v>
      </c>
      <c r="E17" s="154">
        <f>SUMIF(G$1:BH$1,2,$G17:$BH17)</f>
        <v>213</v>
      </c>
      <c r="F17" s="154">
        <f>SUMIF(G$1:BH$1,3,$G17:$BH17)</f>
        <v>43</v>
      </c>
      <c r="G17" s="153">
        <v>0</v>
      </c>
      <c r="H17" s="153">
        <v>7</v>
      </c>
      <c r="I17" s="153">
        <v>0</v>
      </c>
      <c r="J17" s="153">
        <v>0</v>
      </c>
      <c r="K17" s="153">
        <v>0</v>
      </c>
      <c r="L17" s="153">
        <v>1</v>
      </c>
      <c r="M17" s="153">
        <v>0</v>
      </c>
      <c r="N17" s="153">
        <v>1</v>
      </c>
      <c r="O17" s="153">
        <v>10</v>
      </c>
      <c r="P17" s="153">
        <v>7</v>
      </c>
      <c r="Q17" s="153">
        <v>6</v>
      </c>
      <c r="R17" s="153">
        <v>1</v>
      </c>
      <c r="S17" s="153">
        <v>1</v>
      </c>
      <c r="T17" s="153">
        <v>1</v>
      </c>
      <c r="U17" s="153">
        <v>17</v>
      </c>
      <c r="V17" s="153">
        <v>1</v>
      </c>
      <c r="W17" s="153">
        <v>0</v>
      </c>
      <c r="X17" s="153">
        <v>0</v>
      </c>
      <c r="Y17" s="153">
        <v>11</v>
      </c>
      <c r="Z17" s="153">
        <v>0</v>
      </c>
      <c r="AA17" s="153">
        <v>0</v>
      </c>
      <c r="AB17" s="153">
        <v>0</v>
      </c>
      <c r="AC17" s="153">
        <v>2</v>
      </c>
      <c r="AD17" s="153">
        <v>1</v>
      </c>
      <c r="AE17" s="153">
        <v>0</v>
      </c>
      <c r="AF17" s="153">
        <v>42</v>
      </c>
      <c r="AG17" s="153">
        <v>3</v>
      </c>
      <c r="AH17" s="153">
        <v>9</v>
      </c>
      <c r="AI17" s="153">
        <v>11</v>
      </c>
      <c r="AJ17" s="153">
        <v>4</v>
      </c>
      <c r="AK17" s="153">
        <v>0</v>
      </c>
      <c r="AL17" s="153">
        <v>1</v>
      </c>
      <c r="AM17" s="153">
        <v>0</v>
      </c>
      <c r="AN17" s="153">
        <v>17</v>
      </c>
      <c r="AO17" s="153">
        <v>6</v>
      </c>
      <c r="AP17" s="153">
        <v>2</v>
      </c>
      <c r="AQ17" s="153">
        <v>8</v>
      </c>
      <c r="AR17" s="153">
        <v>10</v>
      </c>
      <c r="AS17" s="153">
        <v>4</v>
      </c>
      <c r="AT17" s="153">
        <v>1</v>
      </c>
      <c r="AU17" s="153">
        <v>9</v>
      </c>
      <c r="AV17" s="153">
        <v>0</v>
      </c>
      <c r="AW17" s="153">
        <v>0</v>
      </c>
      <c r="AX17" s="153">
        <v>0</v>
      </c>
      <c r="AY17" s="153">
        <v>1</v>
      </c>
      <c r="AZ17" s="153">
        <v>8</v>
      </c>
      <c r="BA17" s="153">
        <v>5</v>
      </c>
      <c r="BB17" s="153">
        <v>4</v>
      </c>
      <c r="BC17" s="153">
        <v>0</v>
      </c>
      <c r="BD17" s="153">
        <v>83</v>
      </c>
      <c r="BE17" s="153">
        <v>1</v>
      </c>
      <c r="BF17" s="153">
        <v>3</v>
      </c>
      <c r="BG17" s="153">
        <v>0</v>
      </c>
      <c r="BH17" s="152">
        <v>1</v>
      </c>
    </row>
    <row r="18" spans="1:60">
      <c r="A18" s="155" t="s">
        <v>1623</v>
      </c>
      <c r="B18" s="154">
        <v>922</v>
      </c>
      <c r="C18" s="154">
        <f>SUM(G18:BH18)</f>
        <v>189</v>
      </c>
      <c r="D18" s="154">
        <f>SUMIF(G$1:BH$1,1,$G18:$BH18)</f>
        <v>35</v>
      </c>
      <c r="E18" s="154">
        <f>SUMIF(G$1:BH$1,2,$G18:$BH18)</f>
        <v>93</v>
      </c>
      <c r="F18" s="154">
        <f>SUMIF(G$1:BH$1,3,$G18:$BH18)</f>
        <v>61</v>
      </c>
      <c r="G18" s="153">
        <v>3</v>
      </c>
      <c r="H18" s="153">
        <v>6</v>
      </c>
      <c r="I18" s="153">
        <v>0</v>
      </c>
      <c r="J18" s="153">
        <v>2</v>
      </c>
      <c r="K18" s="153">
        <v>0</v>
      </c>
      <c r="L18" s="153">
        <v>13</v>
      </c>
      <c r="M18" s="153">
        <v>0</v>
      </c>
      <c r="N18" s="153">
        <v>0</v>
      </c>
      <c r="O18" s="153">
        <v>16</v>
      </c>
      <c r="P18" s="153">
        <v>0</v>
      </c>
      <c r="Q18" s="153">
        <v>6</v>
      </c>
      <c r="R18" s="153">
        <v>6</v>
      </c>
      <c r="S18" s="153">
        <v>0</v>
      </c>
      <c r="T18" s="153">
        <v>0</v>
      </c>
      <c r="U18" s="153">
        <v>4</v>
      </c>
      <c r="V18" s="153">
        <v>0</v>
      </c>
      <c r="W18" s="153">
        <v>0</v>
      </c>
      <c r="X18" s="153">
        <v>0</v>
      </c>
      <c r="Y18" s="153">
        <v>0</v>
      </c>
      <c r="Z18" s="153">
        <v>0</v>
      </c>
      <c r="AA18" s="153">
        <v>0</v>
      </c>
      <c r="AB18" s="153">
        <v>2</v>
      </c>
      <c r="AC18" s="153">
        <v>2</v>
      </c>
      <c r="AD18" s="153">
        <v>1</v>
      </c>
      <c r="AE18" s="153">
        <v>0</v>
      </c>
      <c r="AF18" s="153">
        <v>9</v>
      </c>
      <c r="AG18" s="153">
        <v>1</v>
      </c>
      <c r="AH18" s="153">
        <v>7</v>
      </c>
      <c r="AI18" s="153">
        <v>10</v>
      </c>
      <c r="AJ18" s="153">
        <v>2</v>
      </c>
      <c r="AK18" s="153">
        <v>1</v>
      </c>
      <c r="AL18" s="153">
        <v>9</v>
      </c>
      <c r="AM18" s="153">
        <v>0</v>
      </c>
      <c r="AN18" s="153">
        <v>9</v>
      </c>
      <c r="AO18" s="153">
        <v>2</v>
      </c>
      <c r="AP18" s="153">
        <v>6</v>
      </c>
      <c r="AQ18" s="153">
        <v>5</v>
      </c>
      <c r="AR18" s="153">
        <v>1</v>
      </c>
      <c r="AS18" s="153">
        <v>5</v>
      </c>
      <c r="AT18" s="153">
        <v>0</v>
      </c>
      <c r="AU18" s="153">
        <v>4</v>
      </c>
      <c r="AV18" s="153">
        <v>0</v>
      </c>
      <c r="AW18" s="153">
        <v>1</v>
      </c>
      <c r="AX18" s="153">
        <v>1</v>
      </c>
      <c r="AY18" s="153">
        <v>2</v>
      </c>
      <c r="AZ18" s="153">
        <v>6</v>
      </c>
      <c r="BA18" s="153">
        <v>3</v>
      </c>
      <c r="BB18" s="153">
        <v>4</v>
      </c>
      <c r="BC18" s="153">
        <v>2</v>
      </c>
      <c r="BD18" s="153">
        <v>20</v>
      </c>
      <c r="BE18" s="153">
        <v>0</v>
      </c>
      <c r="BF18" s="153">
        <v>5</v>
      </c>
      <c r="BG18" s="153">
        <v>9</v>
      </c>
      <c r="BH18" s="152">
        <v>4</v>
      </c>
    </row>
    <row r="19" spans="1:60">
      <c r="A19" s="155" t="s">
        <v>1622</v>
      </c>
      <c r="B19" s="154">
        <v>123</v>
      </c>
      <c r="C19" s="154">
        <f>SUM(G19:BH19)</f>
        <v>12</v>
      </c>
      <c r="D19" s="154">
        <f>SUMIF(G$1:BH$1,1,$G19:$BH19)</f>
        <v>4</v>
      </c>
      <c r="E19" s="154">
        <f>SUMIF(G$1:BH$1,2,$G19:$BH19)</f>
        <v>3</v>
      </c>
      <c r="F19" s="154">
        <f>SUMIF(G$1:BH$1,3,$G19:$BH19)</f>
        <v>5</v>
      </c>
      <c r="G19" s="153">
        <v>0</v>
      </c>
      <c r="H19" s="153">
        <v>0</v>
      </c>
      <c r="I19" s="153">
        <v>1</v>
      </c>
      <c r="J19" s="153">
        <v>0</v>
      </c>
      <c r="K19" s="153">
        <v>0</v>
      </c>
      <c r="L19" s="153">
        <v>0</v>
      </c>
      <c r="M19" s="153">
        <v>0</v>
      </c>
      <c r="N19" s="153">
        <v>0</v>
      </c>
      <c r="O19" s="153">
        <v>2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3">
        <v>0</v>
      </c>
      <c r="W19" s="153">
        <v>1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53">
        <v>0</v>
      </c>
      <c r="AD19" s="153">
        <v>0</v>
      </c>
      <c r="AE19" s="153">
        <v>1</v>
      </c>
      <c r="AF19" s="153">
        <v>1</v>
      </c>
      <c r="AG19" s="153">
        <v>0</v>
      </c>
      <c r="AH19" s="153">
        <v>1</v>
      </c>
      <c r="AI19" s="153">
        <v>0</v>
      </c>
      <c r="AJ19" s="153">
        <v>0</v>
      </c>
      <c r="AK19" s="153">
        <v>0</v>
      </c>
      <c r="AL19" s="153">
        <v>0</v>
      </c>
      <c r="AM19" s="153">
        <v>0</v>
      </c>
      <c r="AN19" s="153">
        <v>0</v>
      </c>
      <c r="AO19" s="153">
        <v>0</v>
      </c>
      <c r="AP19" s="153">
        <v>1</v>
      </c>
      <c r="AQ19" s="153">
        <v>0</v>
      </c>
      <c r="AR19" s="153">
        <v>0</v>
      </c>
      <c r="AS19" s="153">
        <v>0</v>
      </c>
      <c r="AT19" s="153">
        <v>0</v>
      </c>
      <c r="AU19" s="153">
        <v>2</v>
      </c>
      <c r="AV19" s="153">
        <v>0</v>
      </c>
      <c r="AW19" s="153">
        <v>1</v>
      </c>
      <c r="AX19" s="153">
        <v>0</v>
      </c>
      <c r="AY19" s="153">
        <v>0</v>
      </c>
      <c r="AZ19" s="153">
        <v>0</v>
      </c>
      <c r="BA19" s="153">
        <v>0</v>
      </c>
      <c r="BB19" s="153">
        <v>0</v>
      </c>
      <c r="BC19" s="153">
        <v>0</v>
      </c>
      <c r="BD19" s="153">
        <v>1</v>
      </c>
      <c r="BE19" s="153">
        <v>0</v>
      </c>
      <c r="BF19" s="153">
        <v>0</v>
      </c>
      <c r="BG19" s="153">
        <v>0</v>
      </c>
      <c r="BH19" s="152">
        <v>0</v>
      </c>
    </row>
    <row r="20" spans="1:60">
      <c r="A20" s="155" t="s">
        <v>1621</v>
      </c>
      <c r="B20" s="154">
        <v>3756</v>
      </c>
      <c r="C20" s="154">
        <f>SUM(G20:BH20)</f>
        <v>680</v>
      </c>
      <c r="D20" s="154">
        <f>SUMIF(G$1:BH$1,1,$G20:$BH20)</f>
        <v>186</v>
      </c>
      <c r="E20" s="154">
        <f>SUMIF(G$1:BH$1,2,$G20:$BH20)</f>
        <v>276</v>
      </c>
      <c r="F20" s="154">
        <f>SUMIF(G$1:BH$1,3,$G20:$BH20)</f>
        <v>218</v>
      </c>
      <c r="G20" s="153">
        <v>2</v>
      </c>
      <c r="H20" s="153">
        <v>39</v>
      </c>
      <c r="I20" s="153">
        <v>7</v>
      </c>
      <c r="J20" s="153">
        <v>0</v>
      </c>
      <c r="K20" s="153">
        <v>4</v>
      </c>
      <c r="L20" s="153">
        <v>5</v>
      </c>
      <c r="M20" s="153">
        <v>3</v>
      </c>
      <c r="N20" s="153">
        <v>5</v>
      </c>
      <c r="O20" s="153">
        <v>99</v>
      </c>
      <c r="P20" s="153">
        <v>6</v>
      </c>
      <c r="Q20" s="153">
        <v>2</v>
      </c>
      <c r="R20" s="153">
        <v>9</v>
      </c>
      <c r="S20" s="153">
        <v>3</v>
      </c>
      <c r="T20" s="153">
        <v>5</v>
      </c>
      <c r="U20" s="153">
        <v>17</v>
      </c>
      <c r="V20" s="153">
        <v>3</v>
      </c>
      <c r="W20" s="153">
        <v>59</v>
      </c>
      <c r="X20" s="153">
        <v>18</v>
      </c>
      <c r="Y20" s="153">
        <v>24</v>
      </c>
      <c r="Z20" s="153">
        <v>4</v>
      </c>
      <c r="AA20" s="153">
        <v>0</v>
      </c>
      <c r="AB20" s="153">
        <v>2</v>
      </c>
      <c r="AC20" s="153">
        <v>8</v>
      </c>
      <c r="AD20" s="153">
        <v>1</v>
      </c>
      <c r="AE20" s="153">
        <v>4</v>
      </c>
      <c r="AF20" s="153">
        <v>16</v>
      </c>
      <c r="AG20" s="153">
        <v>16</v>
      </c>
      <c r="AH20" s="153">
        <v>21</v>
      </c>
      <c r="AI20" s="153">
        <v>30</v>
      </c>
      <c r="AJ20" s="153">
        <v>1</v>
      </c>
      <c r="AK20" s="153">
        <v>9</v>
      </c>
      <c r="AL20" s="153">
        <v>27</v>
      </c>
      <c r="AM20" s="153">
        <v>2</v>
      </c>
      <c r="AN20" s="153">
        <v>4</v>
      </c>
      <c r="AO20" s="153">
        <v>7</v>
      </c>
      <c r="AP20" s="153">
        <v>20</v>
      </c>
      <c r="AQ20" s="153">
        <v>2</v>
      </c>
      <c r="AR20" s="153">
        <v>3</v>
      </c>
      <c r="AS20" s="153">
        <v>16</v>
      </c>
      <c r="AT20" s="153">
        <v>12</v>
      </c>
      <c r="AU20" s="153">
        <v>8</v>
      </c>
      <c r="AV20" s="153">
        <v>2</v>
      </c>
      <c r="AW20" s="153">
        <v>11</v>
      </c>
      <c r="AX20" s="153">
        <v>22</v>
      </c>
      <c r="AY20" s="153">
        <v>1</v>
      </c>
      <c r="AZ20" s="153">
        <v>15</v>
      </c>
      <c r="BA20" s="153">
        <v>4</v>
      </c>
      <c r="BB20" s="153">
        <v>2</v>
      </c>
      <c r="BC20" s="153">
        <v>32</v>
      </c>
      <c r="BD20" s="153">
        <v>37</v>
      </c>
      <c r="BE20" s="153">
        <v>2</v>
      </c>
      <c r="BF20" s="153">
        <v>5</v>
      </c>
      <c r="BG20" s="153">
        <v>12</v>
      </c>
      <c r="BH20" s="152">
        <v>12</v>
      </c>
    </row>
    <row r="21" spans="1:60" ht="30">
      <c r="A21" s="155" t="s">
        <v>1620</v>
      </c>
      <c r="B21" s="154">
        <v>1191</v>
      </c>
      <c r="C21" s="154">
        <f>SUM(G21:BH21)</f>
        <v>82</v>
      </c>
      <c r="D21" s="154">
        <f>SUMIF(G$1:BH$1,1,$G21:$BH21)</f>
        <v>17</v>
      </c>
      <c r="E21" s="154">
        <f>SUMIF(G$1:BH$1,2,$G21:$BH21)</f>
        <v>26</v>
      </c>
      <c r="F21" s="154">
        <f>SUMIF(G$1:BH$1,3,$G21:$BH21)</f>
        <v>39</v>
      </c>
      <c r="G21" s="153">
        <v>0</v>
      </c>
      <c r="H21" s="153">
        <v>1</v>
      </c>
      <c r="I21" s="153">
        <v>1</v>
      </c>
      <c r="J21" s="153">
        <v>0</v>
      </c>
      <c r="K21" s="153">
        <v>0</v>
      </c>
      <c r="L21" s="153">
        <v>1</v>
      </c>
      <c r="M21" s="153">
        <v>0</v>
      </c>
      <c r="N21" s="153">
        <v>0</v>
      </c>
      <c r="O21" s="153">
        <v>18</v>
      </c>
      <c r="P21" s="153">
        <v>1</v>
      </c>
      <c r="Q21" s="153">
        <v>1</v>
      </c>
      <c r="R21" s="153">
        <v>0</v>
      </c>
      <c r="S21" s="153">
        <v>1</v>
      </c>
      <c r="T21" s="153">
        <v>1</v>
      </c>
      <c r="U21" s="153">
        <v>0</v>
      </c>
      <c r="V21" s="153">
        <v>0</v>
      </c>
      <c r="W21" s="153">
        <v>2</v>
      </c>
      <c r="X21" s="153">
        <v>4</v>
      </c>
      <c r="Y21" s="153">
        <v>5</v>
      </c>
      <c r="Z21" s="153">
        <v>0</v>
      </c>
      <c r="AA21" s="153">
        <v>0</v>
      </c>
      <c r="AB21" s="153">
        <v>0</v>
      </c>
      <c r="AC21" s="153">
        <v>0</v>
      </c>
      <c r="AD21" s="153">
        <v>1</v>
      </c>
      <c r="AE21" s="153">
        <v>1</v>
      </c>
      <c r="AF21" s="153">
        <v>1</v>
      </c>
      <c r="AG21" s="153">
        <v>0</v>
      </c>
      <c r="AH21" s="153">
        <v>1</v>
      </c>
      <c r="AI21" s="153">
        <v>2</v>
      </c>
      <c r="AJ21" s="153">
        <v>0</v>
      </c>
      <c r="AK21" s="153">
        <v>0</v>
      </c>
      <c r="AL21" s="153">
        <v>1</v>
      </c>
      <c r="AM21" s="153">
        <v>5</v>
      </c>
      <c r="AN21" s="153">
        <v>1</v>
      </c>
      <c r="AO21" s="153">
        <v>0</v>
      </c>
      <c r="AP21" s="153">
        <v>1</v>
      </c>
      <c r="AQ21" s="153">
        <v>2</v>
      </c>
      <c r="AR21" s="153">
        <v>0</v>
      </c>
      <c r="AS21" s="153">
        <v>0</v>
      </c>
      <c r="AT21" s="153">
        <v>0</v>
      </c>
      <c r="AU21" s="153">
        <v>4</v>
      </c>
      <c r="AV21" s="153">
        <v>0</v>
      </c>
      <c r="AW21" s="153">
        <v>0</v>
      </c>
      <c r="AX21" s="153">
        <v>2</v>
      </c>
      <c r="AY21" s="153">
        <v>0</v>
      </c>
      <c r="AZ21" s="153">
        <v>6</v>
      </c>
      <c r="BA21" s="153">
        <v>0</v>
      </c>
      <c r="BB21" s="153">
        <v>0</v>
      </c>
      <c r="BC21" s="153">
        <v>7</v>
      </c>
      <c r="BD21" s="153">
        <v>3</v>
      </c>
      <c r="BE21" s="153">
        <v>2</v>
      </c>
      <c r="BF21" s="153">
        <v>1</v>
      </c>
      <c r="BG21" s="153">
        <v>3</v>
      </c>
      <c r="BH21" s="152">
        <v>2</v>
      </c>
    </row>
    <row r="22" spans="1:60">
      <c r="A22" s="155" t="s">
        <v>1619</v>
      </c>
      <c r="B22" s="154">
        <v>431</v>
      </c>
      <c r="C22" s="154">
        <f>SUM(G22:BH22)</f>
        <v>15</v>
      </c>
      <c r="D22" s="154">
        <f>SUMIF(G$1:BH$1,1,$G22:$BH22)</f>
        <v>1</v>
      </c>
      <c r="E22" s="154">
        <f>SUMIF(G$1:BH$1,2,$G22:$BH22)</f>
        <v>1</v>
      </c>
      <c r="F22" s="154">
        <f>SUMIF(G$1:BH$1,3,$G22:$BH22)</f>
        <v>13</v>
      </c>
      <c r="G22" s="153">
        <v>0</v>
      </c>
      <c r="H22" s="153">
        <v>0</v>
      </c>
      <c r="I22" s="153">
        <v>0</v>
      </c>
      <c r="J22" s="153">
        <v>1</v>
      </c>
      <c r="K22" s="153">
        <v>0</v>
      </c>
      <c r="L22" s="153">
        <v>0</v>
      </c>
      <c r="M22" s="153">
        <v>0</v>
      </c>
      <c r="N22" s="153">
        <v>0</v>
      </c>
      <c r="O22" s="153">
        <v>5</v>
      </c>
      <c r="P22" s="153">
        <v>1</v>
      </c>
      <c r="Q22" s="153">
        <v>0</v>
      </c>
      <c r="R22" s="153">
        <v>1</v>
      </c>
      <c r="S22" s="153">
        <v>0</v>
      </c>
      <c r="T22" s="153">
        <v>0</v>
      </c>
      <c r="U22" s="153">
        <v>0</v>
      </c>
      <c r="V22" s="153">
        <v>0</v>
      </c>
      <c r="W22" s="153">
        <v>0</v>
      </c>
      <c r="X22" s="153">
        <v>0</v>
      </c>
      <c r="Y22" s="153">
        <v>2</v>
      </c>
      <c r="Z22" s="153">
        <v>1</v>
      </c>
      <c r="AA22" s="153">
        <v>0</v>
      </c>
      <c r="AB22" s="153">
        <v>0</v>
      </c>
      <c r="AC22" s="153">
        <v>0</v>
      </c>
      <c r="AD22" s="153">
        <v>0</v>
      </c>
      <c r="AE22" s="153">
        <v>0</v>
      </c>
      <c r="AF22" s="153">
        <v>0</v>
      </c>
      <c r="AG22" s="153">
        <v>0</v>
      </c>
      <c r="AH22" s="153">
        <v>1</v>
      </c>
      <c r="AI22" s="153">
        <v>0</v>
      </c>
      <c r="AJ22" s="153">
        <v>0</v>
      </c>
      <c r="AK22" s="153">
        <v>0</v>
      </c>
      <c r="AL22" s="153">
        <v>0</v>
      </c>
      <c r="AM22" s="153">
        <v>1</v>
      </c>
      <c r="AN22" s="153">
        <v>0</v>
      </c>
      <c r="AO22" s="153">
        <v>0</v>
      </c>
      <c r="AP22" s="153">
        <v>1</v>
      </c>
      <c r="AQ22" s="153">
        <v>0</v>
      </c>
      <c r="AR22" s="153">
        <v>0</v>
      </c>
      <c r="AS22" s="153">
        <v>1</v>
      </c>
      <c r="AT22" s="153">
        <v>0</v>
      </c>
      <c r="AU22" s="153">
        <v>0</v>
      </c>
      <c r="AV22" s="153">
        <v>0</v>
      </c>
      <c r="AW22" s="153">
        <v>0</v>
      </c>
      <c r="AX22" s="153">
        <v>0</v>
      </c>
      <c r="AY22" s="153">
        <v>0</v>
      </c>
      <c r="AZ22" s="153">
        <v>0</v>
      </c>
      <c r="BA22" s="153">
        <v>0</v>
      </c>
      <c r="BB22" s="153">
        <v>0</v>
      </c>
      <c r="BC22" s="153">
        <v>0</v>
      </c>
      <c r="BD22" s="153">
        <v>0</v>
      </c>
      <c r="BE22" s="153">
        <v>0</v>
      </c>
      <c r="BF22" s="153">
        <v>0</v>
      </c>
      <c r="BG22" s="153">
        <v>0</v>
      </c>
      <c r="BH22" s="152">
        <v>0</v>
      </c>
    </row>
    <row r="23" spans="1:60">
      <c r="A23" s="155" t="s">
        <v>1618</v>
      </c>
      <c r="B23" s="154">
        <v>614</v>
      </c>
      <c r="C23" s="154">
        <f>SUM(G23:BH23)</f>
        <v>25</v>
      </c>
      <c r="D23" s="154">
        <f>SUMIF(G$1:BH$1,1,$G23:$BH23)</f>
        <v>3</v>
      </c>
      <c r="E23" s="154">
        <f>SUMIF(G$1:BH$1,2,$G23:$BH23)</f>
        <v>2</v>
      </c>
      <c r="F23" s="154">
        <f>SUMIF(G$1:BH$1,3,$G23:$BH23)</f>
        <v>20</v>
      </c>
      <c r="G23" s="153">
        <v>0</v>
      </c>
      <c r="H23" s="153">
        <v>1</v>
      </c>
      <c r="I23" s="153">
        <v>1</v>
      </c>
      <c r="J23" s="153">
        <v>0</v>
      </c>
      <c r="K23" s="153">
        <v>0</v>
      </c>
      <c r="L23" s="153">
        <v>0</v>
      </c>
      <c r="M23" s="153">
        <v>2</v>
      </c>
      <c r="N23" s="153">
        <v>0</v>
      </c>
      <c r="O23" s="153">
        <v>5</v>
      </c>
      <c r="P23" s="153">
        <v>0</v>
      </c>
      <c r="Q23" s="153">
        <v>0</v>
      </c>
      <c r="R23" s="153">
        <v>1</v>
      </c>
      <c r="S23" s="153">
        <v>0</v>
      </c>
      <c r="T23" s="153">
        <v>0</v>
      </c>
      <c r="U23" s="153">
        <v>0</v>
      </c>
      <c r="V23" s="153">
        <v>0</v>
      </c>
      <c r="W23" s="153">
        <v>2</v>
      </c>
      <c r="X23" s="153">
        <v>1</v>
      </c>
      <c r="Y23" s="153">
        <v>2</v>
      </c>
      <c r="Z23" s="153">
        <v>4</v>
      </c>
      <c r="AA23" s="153">
        <v>0</v>
      </c>
      <c r="AB23" s="153">
        <v>0</v>
      </c>
      <c r="AC23" s="153">
        <v>0</v>
      </c>
      <c r="AD23" s="153">
        <v>0</v>
      </c>
      <c r="AE23" s="153">
        <v>0</v>
      </c>
      <c r="AF23" s="153">
        <v>0</v>
      </c>
      <c r="AG23" s="153">
        <v>0</v>
      </c>
      <c r="AH23" s="153">
        <v>0</v>
      </c>
      <c r="AI23" s="153">
        <v>0</v>
      </c>
      <c r="AJ23" s="153">
        <v>0</v>
      </c>
      <c r="AK23" s="153">
        <v>0</v>
      </c>
      <c r="AL23" s="153">
        <v>0</v>
      </c>
      <c r="AM23" s="153">
        <v>2</v>
      </c>
      <c r="AN23" s="153">
        <v>0</v>
      </c>
      <c r="AO23" s="153">
        <v>0</v>
      </c>
      <c r="AP23" s="153">
        <v>0</v>
      </c>
      <c r="AQ23" s="153">
        <v>0</v>
      </c>
      <c r="AR23" s="153">
        <v>0</v>
      </c>
      <c r="AS23" s="153">
        <v>2</v>
      </c>
      <c r="AT23" s="153">
        <v>0</v>
      </c>
      <c r="AU23" s="153">
        <v>1</v>
      </c>
      <c r="AV23" s="153">
        <v>0</v>
      </c>
      <c r="AW23" s="153">
        <v>0</v>
      </c>
      <c r="AX23" s="153">
        <v>0</v>
      </c>
      <c r="AY23" s="153">
        <v>0</v>
      </c>
      <c r="AZ23" s="153">
        <v>0</v>
      </c>
      <c r="BA23" s="153">
        <v>0</v>
      </c>
      <c r="BB23" s="153">
        <v>0</v>
      </c>
      <c r="BC23" s="153">
        <v>0</v>
      </c>
      <c r="BD23" s="153">
        <v>0</v>
      </c>
      <c r="BE23" s="153">
        <v>1</v>
      </c>
      <c r="BF23" s="153">
        <v>0</v>
      </c>
      <c r="BG23" s="153">
        <v>0</v>
      </c>
      <c r="BH23" s="152">
        <v>0</v>
      </c>
    </row>
    <row r="24" spans="1:60" ht="30">
      <c r="A24" s="155" t="s">
        <v>1617</v>
      </c>
      <c r="B24" s="154">
        <v>211</v>
      </c>
      <c r="C24" s="154">
        <f>SUM(G24:BH24)</f>
        <v>9</v>
      </c>
      <c r="D24" s="154">
        <f>SUMIF(G$1:BH$1,1,$G24:$BH24)</f>
        <v>2</v>
      </c>
      <c r="E24" s="154">
        <f>SUMIF(G$1:BH$1,2,$G24:$BH24)</f>
        <v>2</v>
      </c>
      <c r="F24" s="154">
        <f>SUMIF(G$1:BH$1,3,$G24:$BH24)</f>
        <v>5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1</v>
      </c>
      <c r="M24" s="153">
        <v>0</v>
      </c>
      <c r="N24" s="153">
        <v>0</v>
      </c>
      <c r="O24" s="153">
        <v>2</v>
      </c>
      <c r="P24" s="153">
        <v>1</v>
      </c>
      <c r="Q24" s="153">
        <v>0</v>
      </c>
      <c r="R24" s="153">
        <v>0</v>
      </c>
      <c r="S24" s="153">
        <v>0</v>
      </c>
      <c r="T24" s="153">
        <v>0</v>
      </c>
      <c r="U24" s="153">
        <v>0</v>
      </c>
      <c r="V24" s="153">
        <v>0</v>
      </c>
      <c r="W24" s="153">
        <v>1</v>
      </c>
      <c r="X24" s="153">
        <v>0</v>
      </c>
      <c r="Y24" s="153">
        <v>0</v>
      </c>
      <c r="Z24" s="153">
        <v>1</v>
      </c>
      <c r="AA24" s="153">
        <v>0</v>
      </c>
      <c r="AB24" s="153">
        <v>0</v>
      </c>
      <c r="AC24" s="153">
        <v>0</v>
      </c>
      <c r="AD24" s="153">
        <v>0</v>
      </c>
      <c r="AE24" s="153">
        <v>0</v>
      </c>
      <c r="AF24" s="153">
        <v>0</v>
      </c>
      <c r="AG24" s="153">
        <v>1</v>
      </c>
      <c r="AH24" s="153">
        <v>1</v>
      </c>
      <c r="AI24" s="153">
        <v>0</v>
      </c>
      <c r="AJ24" s="153">
        <v>0</v>
      </c>
      <c r="AK24" s="153">
        <v>0</v>
      </c>
      <c r="AL24" s="153">
        <v>0</v>
      </c>
      <c r="AM24" s="153">
        <v>0</v>
      </c>
      <c r="AN24" s="153">
        <v>0</v>
      </c>
      <c r="AO24" s="153">
        <v>0</v>
      </c>
      <c r="AP24" s="153">
        <v>1</v>
      </c>
      <c r="AQ24" s="153">
        <v>0</v>
      </c>
      <c r="AR24" s="153">
        <v>0</v>
      </c>
      <c r="AS24" s="153">
        <v>0</v>
      </c>
      <c r="AT24" s="153">
        <v>0</v>
      </c>
      <c r="AU24" s="153">
        <v>0</v>
      </c>
      <c r="AV24" s="153">
        <v>0</v>
      </c>
      <c r="AW24" s="153">
        <v>0</v>
      </c>
      <c r="AX24" s="153">
        <v>0</v>
      </c>
      <c r="AY24" s="153">
        <v>0</v>
      </c>
      <c r="AZ24" s="153">
        <v>0</v>
      </c>
      <c r="BA24" s="153">
        <v>0</v>
      </c>
      <c r="BB24" s="153">
        <v>0</v>
      </c>
      <c r="BC24" s="153">
        <v>0</v>
      </c>
      <c r="BD24" s="153">
        <v>0</v>
      </c>
      <c r="BE24" s="153">
        <v>0</v>
      </c>
      <c r="BF24" s="153">
        <v>0</v>
      </c>
      <c r="BG24" s="153">
        <v>0</v>
      </c>
      <c r="BH24" s="152">
        <v>0</v>
      </c>
    </row>
    <row r="25" spans="1:60">
      <c r="A25" s="155" t="s">
        <v>1616</v>
      </c>
      <c r="B25" s="154">
        <v>23</v>
      </c>
      <c r="C25" s="154">
        <f>SUM(G25:BH25)</f>
        <v>5</v>
      </c>
      <c r="D25" s="154">
        <f>SUMIF(G$1:BH$1,1,$G25:$BH25)</f>
        <v>1</v>
      </c>
      <c r="E25" s="154">
        <f>SUMIF(G$1:BH$1,2,$G25:$BH25)</f>
        <v>3</v>
      </c>
      <c r="F25" s="154">
        <f>SUMIF(G$1:BH$1,3,$G25:$BH25)</f>
        <v>1</v>
      </c>
      <c r="G25" s="153">
        <v>0</v>
      </c>
      <c r="H25" s="153">
        <v>1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153">
        <v>0</v>
      </c>
      <c r="U25" s="153">
        <v>0</v>
      </c>
      <c r="V25" s="153">
        <v>0</v>
      </c>
      <c r="W25" s="153">
        <v>1</v>
      </c>
      <c r="X25" s="153">
        <v>0</v>
      </c>
      <c r="Y25" s="153">
        <v>0</v>
      </c>
      <c r="Z25" s="153">
        <v>0</v>
      </c>
      <c r="AA25" s="153">
        <v>0</v>
      </c>
      <c r="AB25" s="153">
        <v>0</v>
      </c>
      <c r="AC25" s="153">
        <v>0</v>
      </c>
      <c r="AD25" s="153">
        <v>0</v>
      </c>
      <c r="AE25" s="153">
        <v>0</v>
      </c>
      <c r="AF25" s="153">
        <v>0</v>
      </c>
      <c r="AG25" s="153">
        <v>0</v>
      </c>
      <c r="AH25" s="153">
        <v>0</v>
      </c>
      <c r="AI25" s="153">
        <v>0</v>
      </c>
      <c r="AJ25" s="153">
        <v>0</v>
      </c>
      <c r="AK25" s="153">
        <v>0</v>
      </c>
      <c r="AL25" s="153">
        <v>0</v>
      </c>
      <c r="AM25" s="153">
        <v>0</v>
      </c>
      <c r="AN25" s="153">
        <v>0</v>
      </c>
      <c r="AO25" s="153">
        <v>0</v>
      </c>
      <c r="AP25" s="153">
        <v>0</v>
      </c>
      <c r="AQ25" s="153">
        <v>0</v>
      </c>
      <c r="AR25" s="153">
        <v>1</v>
      </c>
      <c r="AS25" s="153">
        <v>0</v>
      </c>
      <c r="AT25" s="153">
        <v>0</v>
      </c>
      <c r="AU25" s="153">
        <v>0</v>
      </c>
      <c r="AV25" s="153">
        <v>0</v>
      </c>
      <c r="AW25" s="153">
        <v>0</v>
      </c>
      <c r="AX25" s="153">
        <v>0</v>
      </c>
      <c r="AY25" s="153">
        <v>0</v>
      </c>
      <c r="AZ25" s="153">
        <v>0</v>
      </c>
      <c r="BA25" s="153">
        <v>0</v>
      </c>
      <c r="BB25" s="153">
        <v>0</v>
      </c>
      <c r="BC25" s="153">
        <v>0</v>
      </c>
      <c r="BD25" s="153">
        <v>1</v>
      </c>
      <c r="BE25" s="153">
        <v>1</v>
      </c>
      <c r="BF25" s="153">
        <v>0</v>
      </c>
      <c r="BG25" s="153">
        <v>0</v>
      </c>
      <c r="BH25" s="152">
        <v>0</v>
      </c>
    </row>
    <row r="26" spans="1:60">
      <c r="A26" s="155" t="s">
        <v>1615</v>
      </c>
      <c r="B26" s="154">
        <v>92</v>
      </c>
      <c r="C26" s="154">
        <f>SUM(G26:BH26)</f>
        <v>33</v>
      </c>
      <c r="D26" s="154">
        <f>SUMIF(G$1:BH$1,1,$G26:$BH26)</f>
        <v>5</v>
      </c>
      <c r="E26" s="154">
        <f>SUMIF(G$1:BH$1,2,$G26:$BH26)</f>
        <v>23</v>
      </c>
      <c r="F26" s="154">
        <f>SUMIF(G$1:BH$1,3,$G26:$BH26)</f>
        <v>5</v>
      </c>
      <c r="G26" s="153">
        <v>0</v>
      </c>
      <c r="H26" s="153">
        <v>4</v>
      </c>
      <c r="I26" s="153">
        <v>0</v>
      </c>
      <c r="J26" s="153">
        <v>0</v>
      </c>
      <c r="K26" s="153">
        <v>0</v>
      </c>
      <c r="L26" s="153">
        <v>2</v>
      </c>
      <c r="M26" s="153">
        <v>0</v>
      </c>
      <c r="N26" s="153">
        <v>0</v>
      </c>
      <c r="O26" s="153">
        <v>3</v>
      </c>
      <c r="P26" s="153">
        <v>0</v>
      </c>
      <c r="Q26" s="153">
        <v>0</v>
      </c>
      <c r="R26" s="153">
        <v>0</v>
      </c>
      <c r="S26" s="153">
        <v>0</v>
      </c>
      <c r="T26" s="153">
        <v>0</v>
      </c>
      <c r="U26" s="153">
        <v>1</v>
      </c>
      <c r="V26" s="153">
        <v>1</v>
      </c>
      <c r="W26" s="153">
        <v>3</v>
      </c>
      <c r="X26" s="153">
        <v>1</v>
      </c>
      <c r="Y26" s="153">
        <v>0</v>
      </c>
      <c r="Z26" s="153">
        <v>0</v>
      </c>
      <c r="AA26" s="153">
        <v>0</v>
      </c>
      <c r="AB26" s="153">
        <v>0</v>
      </c>
      <c r="AC26" s="153">
        <v>0</v>
      </c>
      <c r="AD26" s="153">
        <v>0</v>
      </c>
      <c r="AE26" s="153">
        <v>0</v>
      </c>
      <c r="AF26" s="153">
        <v>1</v>
      </c>
      <c r="AG26" s="153">
        <v>1</v>
      </c>
      <c r="AH26" s="153">
        <v>0</v>
      </c>
      <c r="AI26" s="153">
        <v>1</v>
      </c>
      <c r="AJ26" s="153">
        <v>0</v>
      </c>
      <c r="AK26" s="153">
        <v>0</v>
      </c>
      <c r="AL26" s="153">
        <v>0</v>
      </c>
      <c r="AM26" s="153">
        <v>0</v>
      </c>
      <c r="AN26" s="153">
        <v>0</v>
      </c>
      <c r="AO26" s="153">
        <v>0</v>
      </c>
      <c r="AP26" s="153">
        <v>1</v>
      </c>
      <c r="AQ26" s="153">
        <v>1</v>
      </c>
      <c r="AR26" s="153">
        <v>0</v>
      </c>
      <c r="AS26" s="153">
        <v>0</v>
      </c>
      <c r="AT26" s="153">
        <v>0</v>
      </c>
      <c r="AU26" s="153">
        <v>1</v>
      </c>
      <c r="AV26" s="153">
        <v>0</v>
      </c>
      <c r="AW26" s="153">
        <v>0</v>
      </c>
      <c r="AX26" s="153">
        <v>0</v>
      </c>
      <c r="AY26" s="153">
        <v>0</v>
      </c>
      <c r="AZ26" s="153">
        <v>0</v>
      </c>
      <c r="BA26" s="153">
        <v>0</v>
      </c>
      <c r="BB26" s="153">
        <v>0</v>
      </c>
      <c r="BC26" s="153">
        <v>5</v>
      </c>
      <c r="BD26" s="153">
        <v>7</v>
      </c>
      <c r="BE26" s="153">
        <v>0</v>
      </c>
      <c r="BF26" s="153">
        <v>0</v>
      </c>
      <c r="BG26" s="153">
        <v>0</v>
      </c>
      <c r="BH26" s="152">
        <v>0</v>
      </c>
    </row>
    <row r="27" spans="1:60" ht="30">
      <c r="A27" s="155" t="s">
        <v>1614</v>
      </c>
      <c r="B27" s="154">
        <v>2</v>
      </c>
      <c r="C27" s="154">
        <f>SUM(G27:BH27)</f>
        <v>1</v>
      </c>
      <c r="D27" s="154">
        <f>SUMIF(G$1:BH$1,1,$G27:$BH27)</f>
        <v>0</v>
      </c>
      <c r="E27" s="154">
        <f>SUMIF(G$1:BH$1,2,$G27:$BH27)</f>
        <v>0</v>
      </c>
      <c r="F27" s="154">
        <f>SUMIF(G$1:BH$1,3,$G27:$BH27)</f>
        <v>1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53">
        <v>0</v>
      </c>
      <c r="Y27" s="153">
        <v>0</v>
      </c>
      <c r="Z27" s="153">
        <v>0</v>
      </c>
      <c r="AA27" s="153">
        <v>0</v>
      </c>
      <c r="AB27" s="153">
        <v>0</v>
      </c>
      <c r="AC27" s="153">
        <v>0</v>
      </c>
      <c r="AD27" s="153">
        <v>0</v>
      </c>
      <c r="AE27" s="153">
        <v>0</v>
      </c>
      <c r="AF27" s="153">
        <v>0</v>
      </c>
      <c r="AG27" s="153">
        <v>0</v>
      </c>
      <c r="AH27" s="153">
        <v>0</v>
      </c>
      <c r="AI27" s="153">
        <v>0</v>
      </c>
      <c r="AJ27" s="153">
        <v>0</v>
      </c>
      <c r="AK27" s="153">
        <v>0</v>
      </c>
      <c r="AL27" s="153">
        <v>0</v>
      </c>
      <c r="AM27" s="153">
        <v>0</v>
      </c>
      <c r="AN27" s="153">
        <v>0</v>
      </c>
      <c r="AO27" s="153">
        <v>0</v>
      </c>
      <c r="AP27" s="153">
        <v>0</v>
      </c>
      <c r="AQ27" s="153">
        <v>0</v>
      </c>
      <c r="AR27" s="153">
        <v>0</v>
      </c>
      <c r="AS27" s="153">
        <v>0</v>
      </c>
      <c r="AT27" s="153">
        <v>0</v>
      </c>
      <c r="AU27" s="153">
        <v>0</v>
      </c>
      <c r="AV27" s="153">
        <v>0</v>
      </c>
      <c r="AW27" s="153">
        <v>1</v>
      </c>
      <c r="AX27" s="153">
        <v>0</v>
      </c>
      <c r="AY27" s="153">
        <v>0</v>
      </c>
      <c r="AZ27" s="153">
        <v>0</v>
      </c>
      <c r="BA27" s="153">
        <v>0</v>
      </c>
      <c r="BB27" s="153">
        <v>0</v>
      </c>
      <c r="BC27" s="153">
        <v>0</v>
      </c>
      <c r="BD27" s="153">
        <v>0</v>
      </c>
      <c r="BE27" s="153">
        <v>0</v>
      </c>
      <c r="BF27" s="153">
        <v>0</v>
      </c>
      <c r="BG27" s="153">
        <v>0</v>
      </c>
      <c r="BH27" s="152">
        <v>0</v>
      </c>
    </row>
    <row r="28" spans="1:60">
      <c r="A28" s="155" t="s">
        <v>1613</v>
      </c>
      <c r="B28" s="154">
        <v>384</v>
      </c>
      <c r="C28" s="154">
        <f>SUM(G28:BH28)</f>
        <v>26</v>
      </c>
      <c r="D28" s="154">
        <f>SUMIF(G$1:BH$1,1,$G28:$BH28)</f>
        <v>6</v>
      </c>
      <c r="E28" s="154">
        <f>SUMIF(G$1:BH$1,2,$G28:$BH28)</f>
        <v>10</v>
      </c>
      <c r="F28" s="154">
        <f>SUMIF(G$1:BH$1,3,$G28:$BH28)</f>
        <v>10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3">
        <v>0</v>
      </c>
      <c r="N28" s="153">
        <v>1</v>
      </c>
      <c r="O28" s="153">
        <v>3</v>
      </c>
      <c r="P28" s="153">
        <v>0</v>
      </c>
      <c r="Q28" s="153">
        <v>0</v>
      </c>
      <c r="R28" s="153">
        <v>1</v>
      </c>
      <c r="S28" s="153">
        <v>0</v>
      </c>
      <c r="T28" s="153">
        <v>0</v>
      </c>
      <c r="U28" s="153">
        <v>0</v>
      </c>
      <c r="V28" s="153">
        <v>0</v>
      </c>
      <c r="W28" s="153">
        <v>3</v>
      </c>
      <c r="X28" s="153">
        <v>1</v>
      </c>
      <c r="Y28" s="153">
        <v>1</v>
      </c>
      <c r="Z28" s="153">
        <v>0</v>
      </c>
      <c r="AA28" s="153">
        <v>0</v>
      </c>
      <c r="AB28" s="153">
        <v>0</v>
      </c>
      <c r="AC28" s="153">
        <v>1</v>
      </c>
      <c r="AD28" s="153">
        <v>0</v>
      </c>
      <c r="AE28" s="153">
        <v>0</v>
      </c>
      <c r="AF28" s="153">
        <v>1</v>
      </c>
      <c r="AG28" s="153">
        <v>0</v>
      </c>
      <c r="AH28" s="153">
        <v>1</v>
      </c>
      <c r="AI28" s="153">
        <v>0</v>
      </c>
      <c r="AJ28" s="153">
        <v>0</v>
      </c>
      <c r="AK28" s="153">
        <v>0</v>
      </c>
      <c r="AL28" s="153">
        <v>0</v>
      </c>
      <c r="AM28" s="153">
        <v>0</v>
      </c>
      <c r="AN28" s="153">
        <v>1</v>
      </c>
      <c r="AO28" s="153">
        <v>0</v>
      </c>
      <c r="AP28" s="153">
        <v>1</v>
      </c>
      <c r="AQ28" s="153">
        <v>0</v>
      </c>
      <c r="AR28" s="153">
        <v>0</v>
      </c>
      <c r="AS28" s="153">
        <v>0</v>
      </c>
      <c r="AT28" s="153">
        <v>0</v>
      </c>
      <c r="AU28" s="153">
        <v>0</v>
      </c>
      <c r="AV28" s="153">
        <v>0</v>
      </c>
      <c r="AW28" s="153">
        <v>2</v>
      </c>
      <c r="AX28" s="153">
        <v>1</v>
      </c>
      <c r="AY28" s="153">
        <v>0</v>
      </c>
      <c r="AZ28" s="153">
        <v>0</v>
      </c>
      <c r="BA28" s="153">
        <v>0</v>
      </c>
      <c r="BB28" s="153">
        <v>0</v>
      </c>
      <c r="BC28" s="153">
        <v>3</v>
      </c>
      <c r="BD28" s="153">
        <v>3</v>
      </c>
      <c r="BE28" s="153">
        <v>1</v>
      </c>
      <c r="BF28" s="153">
        <v>0</v>
      </c>
      <c r="BG28" s="153">
        <v>1</v>
      </c>
      <c r="BH28" s="152">
        <v>0</v>
      </c>
    </row>
    <row r="29" spans="1:60">
      <c r="A29" s="155" t="s">
        <v>1612</v>
      </c>
      <c r="B29" s="154">
        <v>40</v>
      </c>
      <c r="C29" s="154">
        <f>SUM(G29:BH29)</f>
        <v>3</v>
      </c>
      <c r="D29" s="154">
        <f>SUMIF(G$1:BH$1,1,$G29:$BH29)</f>
        <v>1</v>
      </c>
      <c r="E29" s="154">
        <f>SUMIF(G$1:BH$1,2,$G29:$BH29)</f>
        <v>0</v>
      </c>
      <c r="F29" s="154">
        <f>SUMIF(G$1:BH$1,3,$G29:$BH29)</f>
        <v>2</v>
      </c>
      <c r="G29" s="153">
        <v>0</v>
      </c>
      <c r="H29" s="153">
        <v>0</v>
      </c>
      <c r="I29" s="153">
        <v>0</v>
      </c>
      <c r="J29" s="153">
        <v>0</v>
      </c>
      <c r="K29" s="153">
        <v>0</v>
      </c>
      <c r="L29" s="153">
        <v>0</v>
      </c>
      <c r="M29" s="153">
        <v>0</v>
      </c>
      <c r="N29" s="153">
        <v>0</v>
      </c>
      <c r="O29" s="153">
        <v>1</v>
      </c>
      <c r="P29" s="153">
        <v>0</v>
      </c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3">
        <v>0</v>
      </c>
      <c r="W29" s="153">
        <v>1</v>
      </c>
      <c r="X29" s="153">
        <v>0</v>
      </c>
      <c r="Y29" s="153">
        <v>0</v>
      </c>
      <c r="Z29" s="153">
        <v>0</v>
      </c>
      <c r="AA29" s="153">
        <v>0</v>
      </c>
      <c r="AB29" s="153">
        <v>0</v>
      </c>
      <c r="AC29" s="153">
        <v>0</v>
      </c>
      <c r="AD29" s="153">
        <v>0</v>
      </c>
      <c r="AE29" s="153">
        <v>0</v>
      </c>
      <c r="AF29" s="153">
        <v>0</v>
      </c>
      <c r="AG29" s="153">
        <v>0</v>
      </c>
      <c r="AH29" s="153">
        <v>0</v>
      </c>
      <c r="AI29" s="153">
        <v>0</v>
      </c>
      <c r="AJ29" s="153">
        <v>0</v>
      </c>
      <c r="AK29" s="153">
        <v>0</v>
      </c>
      <c r="AL29" s="153">
        <v>0</v>
      </c>
      <c r="AM29" s="153">
        <v>0</v>
      </c>
      <c r="AN29" s="153">
        <v>0</v>
      </c>
      <c r="AO29" s="153">
        <v>0</v>
      </c>
      <c r="AP29" s="153">
        <v>0</v>
      </c>
      <c r="AQ29" s="153">
        <v>0</v>
      </c>
      <c r="AR29" s="153">
        <v>0</v>
      </c>
      <c r="AS29" s="153">
        <v>1</v>
      </c>
      <c r="AT29" s="153">
        <v>0</v>
      </c>
      <c r="AU29" s="153">
        <v>0</v>
      </c>
      <c r="AV29" s="153">
        <v>0</v>
      </c>
      <c r="AW29" s="153">
        <v>0</v>
      </c>
      <c r="AX29" s="153">
        <v>0</v>
      </c>
      <c r="AY29" s="153">
        <v>0</v>
      </c>
      <c r="AZ29" s="153">
        <v>0</v>
      </c>
      <c r="BA29" s="153">
        <v>0</v>
      </c>
      <c r="BB29" s="153">
        <v>0</v>
      </c>
      <c r="BC29" s="153">
        <v>0</v>
      </c>
      <c r="BD29" s="153">
        <v>0</v>
      </c>
      <c r="BE29" s="153">
        <v>0</v>
      </c>
      <c r="BF29" s="153">
        <v>0</v>
      </c>
      <c r="BG29" s="153">
        <v>0</v>
      </c>
      <c r="BH29" s="152">
        <v>0</v>
      </c>
    </row>
    <row r="30" spans="1:60">
      <c r="A30" s="155" t="s">
        <v>1611</v>
      </c>
      <c r="B30" s="154">
        <v>293</v>
      </c>
      <c r="C30" s="154">
        <f>SUM(G30:BH30)</f>
        <v>59</v>
      </c>
      <c r="D30" s="154">
        <f>SUMIF(G$1:BH$1,1,$G30:$BH30)</f>
        <v>24</v>
      </c>
      <c r="E30" s="154">
        <f>SUMIF(G$1:BH$1,2,$G30:$BH30)</f>
        <v>20</v>
      </c>
      <c r="F30" s="154">
        <f>SUMIF(G$1:BH$1,3,$G30:$BH30)</f>
        <v>15</v>
      </c>
      <c r="G30" s="153">
        <v>0</v>
      </c>
      <c r="H30" s="153">
        <v>1</v>
      </c>
      <c r="I30" s="153">
        <v>0</v>
      </c>
      <c r="J30" s="153">
        <v>0</v>
      </c>
      <c r="K30" s="153">
        <v>0</v>
      </c>
      <c r="L30" s="153">
        <v>1</v>
      </c>
      <c r="M30" s="153">
        <v>0</v>
      </c>
      <c r="N30" s="153">
        <v>1</v>
      </c>
      <c r="O30" s="153">
        <v>6</v>
      </c>
      <c r="P30" s="153">
        <v>0</v>
      </c>
      <c r="Q30" s="153">
        <v>2</v>
      </c>
      <c r="R30" s="153">
        <v>1</v>
      </c>
      <c r="S30" s="153">
        <v>0</v>
      </c>
      <c r="T30" s="153">
        <v>0</v>
      </c>
      <c r="U30" s="153">
        <v>1</v>
      </c>
      <c r="V30" s="153">
        <v>0</v>
      </c>
      <c r="W30" s="153">
        <v>1</v>
      </c>
      <c r="X30" s="153">
        <v>0</v>
      </c>
      <c r="Y30" s="153">
        <v>1</v>
      </c>
      <c r="Z30" s="153">
        <v>0</v>
      </c>
      <c r="AA30" s="153">
        <v>0</v>
      </c>
      <c r="AB30" s="153">
        <v>0</v>
      </c>
      <c r="AC30" s="153">
        <v>3</v>
      </c>
      <c r="AD30" s="153">
        <v>0</v>
      </c>
      <c r="AE30" s="153">
        <v>0</v>
      </c>
      <c r="AF30" s="153">
        <v>6</v>
      </c>
      <c r="AG30" s="153">
        <v>0</v>
      </c>
      <c r="AH30" s="153">
        <v>2</v>
      </c>
      <c r="AI30" s="153">
        <v>10</v>
      </c>
      <c r="AJ30" s="153">
        <v>0</v>
      </c>
      <c r="AK30" s="153">
        <v>0</v>
      </c>
      <c r="AL30" s="153">
        <v>1</v>
      </c>
      <c r="AM30" s="153">
        <v>2</v>
      </c>
      <c r="AN30" s="153">
        <v>4</v>
      </c>
      <c r="AO30" s="153">
        <v>0</v>
      </c>
      <c r="AP30" s="153">
        <v>1</v>
      </c>
      <c r="AQ30" s="153">
        <v>0</v>
      </c>
      <c r="AR30" s="153">
        <v>1</v>
      </c>
      <c r="AS30" s="153">
        <v>1</v>
      </c>
      <c r="AT30" s="153">
        <v>0</v>
      </c>
      <c r="AU30" s="153">
        <v>1</v>
      </c>
      <c r="AV30" s="153">
        <v>0</v>
      </c>
      <c r="AW30" s="153">
        <v>0</v>
      </c>
      <c r="AX30" s="153">
        <v>1</v>
      </c>
      <c r="AY30" s="153">
        <v>0</v>
      </c>
      <c r="AZ30" s="153">
        <v>4</v>
      </c>
      <c r="BA30" s="153">
        <v>0</v>
      </c>
      <c r="BB30" s="153">
        <v>2</v>
      </c>
      <c r="BC30" s="153">
        <v>0</v>
      </c>
      <c r="BD30" s="153">
        <v>5</v>
      </c>
      <c r="BE30" s="153">
        <v>0</v>
      </c>
      <c r="BF30" s="153">
        <v>0</v>
      </c>
      <c r="BG30" s="153">
        <v>0</v>
      </c>
      <c r="BH30" s="152">
        <v>0</v>
      </c>
    </row>
    <row r="31" spans="1:60" ht="30">
      <c r="A31" s="155" t="s">
        <v>1610</v>
      </c>
      <c r="B31" s="154">
        <v>86</v>
      </c>
      <c r="C31" s="154">
        <f>SUM(G31:BH31)</f>
        <v>19</v>
      </c>
      <c r="D31" s="154">
        <f>SUMIF(G$1:BH$1,1,$G31:$BH31)</f>
        <v>4</v>
      </c>
      <c r="E31" s="154">
        <f>SUMIF(G$1:BH$1,2,$G31:$BH31)</f>
        <v>4</v>
      </c>
      <c r="F31" s="154">
        <f>SUMIF(G$1:BH$1,3,$G31:$BH31)</f>
        <v>11</v>
      </c>
      <c r="G31" s="153">
        <v>0</v>
      </c>
      <c r="H31" s="153">
        <v>0</v>
      </c>
      <c r="I31" s="153">
        <v>0</v>
      </c>
      <c r="J31" s="153">
        <v>0</v>
      </c>
      <c r="K31" s="153">
        <v>0</v>
      </c>
      <c r="L31" s="153">
        <v>1</v>
      </c>
      <c r="M31" s="153">
        <v>0</v>
      </c>
      <c r="N31" s="153">
        <v>0</v>
      </c>
      <c r="O31" s="153">
        <v>7</v>
      </c>
      <c r="P31" s="153">
        <v>0</v>
      </c>
      <c r="Q31" s="153">
        <v>0</v>
      </c>
      <c r="R31" s="153">
        <v>0</v>
      </c>
      <c r="S31" s="153">
        <v>0</v>
      </c>
      <c r="T31" s="153">
        <v>0</v>
      </c>
      <c r="U31" s="153">
        <v>0</v>
      </c>
      <c r="V31" s="153">
        <v>0</v>
      </c>
      <c r="W31" s="153">
        <v>1</v>
      </c>
      <c r="X31" s="153">
        <v>0</v>
      </c>
      <c r="Y31" s="153">
        <v>1</v>
      </c>
      <c r="Z31" s="153">
        <v>0</v>
      </c>
      <c r="AA31" s="153">
        <v>0</v>
      </c>
      <c r="AB31" s="153">
        <v>0</v>
      </c>
      <c r="AC31" s="153">
        <v>0</v>
      </c>
      <c r="AD31" s="153">
        <v>0</v>
      </c>
      <c r="AE31" s="153">
        <v>0</v>
      </c>
      <c r="AF31" s="153">
        <v>1</v>
      </c>
      <c r="AG31" s="153">
        <v>0</v>
      </c>
      <c r="AH31" s="153">
        <v>1</v>
      </c>
      <c r="AI31" s="153">
        <v>1</v>
      </c>
      <c r="AJ31" s="153">
        <v>0</v>
      </c>
      <c r="AK31" s="153">
        <v>0</v>
      </c>
      <c r="AL31" s="153">
        <v>1</v>
      </c>
      <c r="AM31" s="153">
        <v>0</v>
      </c>
      <c r="AN31" s="153">
        <v>0</v>
      </c>
      <c r="AO31" s="153">
        <v>0</v>
      </c>
      <c r="AP31" s="153">
        <v>1</v>
      </c>
      <c r="AQ31" s="153">
        <v>0</v>
      </c>
      <c r="AR31" s="153">
        <v>0</v>
      </c>
      <c r="AS31" s="153">
        <v>0</v>
      </c>
      <c r="AT31" s="153">
        <v>1</v>
      </c>
      <c r="AU31" s="153">
        <v>0</v>
      </c>
      <c r="AV31" s="153">
        <v>0</v>
      </c>
      <c r="AW31" s="153">
        <v>0</v>
      </c>
      <c r="AX31" s="153">
        <v>0</v>
      </c>
      <c r="AY31" s="153">
        <v>0</v>
      </c>
      <c r="AZ31" s="153">
        <v>0</v>
      </c>
      <c r="BA31" s="153">
        <v>0</v>
      </c>
      <c r="BB31" s="153">
        <v>0</v>
      </c>
      <c r="BC31" s="153">
        <v>1</v>
      </c>
      <c r="BD31" s="153">
        <v>0</v>
      </c>
      <c r="BE31" s="153">
        <v>0</v>
      </c>
      <c r="BF31" s="153">
        <v>0</v>
      </c>
      <c r="BG31" s="153">
        <v>2</v>
      </c>
      <c r="BH31" s="152">
        <v>0</v>
      </c>
    </row>
    <row r="32" spans="1:60" ht="30">
      <c r="A32" s="155" t="s">
        <v>1609</v>
      </c>
      <c r="B32" s="154">
        <v>46</v>
      </c>
      <c r="C32" s="154">
        <f>SUM(G32:BH32)</f>
        <v>14</v>
      </c>
      <c r="D32" s="154">
        <f>SUMIF(G$1:BH$1,1,$G32:$BH32)</f>
        <v>3</v>
      </c>
      <c r="E32" s="154">
        <f>SUMIF(G$1:BH$1,2,$G32:$BH32)</f>
        <v>10</v>
      </c>
      <c r="F32" s="154">
        <f>SUMIF(G$1:BH$1,3,$G32:$BH32)</f>
        <v>1</v>
      </c>
      <c r="G32" s="153">
        <v>0</v>
      </c>
      <c r="H32" s="153">
        <v>0</v>
      </c>
      <c r="I32" s="153">
        <v>0</v>
      </c>
      <c r="J32" s="153">
        <v>0</v>
      </c>
      <c r="K32" s="153">
        <v>0</v>
      </c>
      <c r="L32" s="153">
        <v>0</v>
      </c>
      <c r="M32" s="153">
        <v>0</v>
      </c>
      <c r="N32" s="153">
        <v>0</v>
      </c>
      <c r="O32" s="153">
        <v>1</v>
      </c>
      <c r="P32" s="153">
        <v>0</v>
      </c>
      <c r="Q32" s="153">
        <v>0</v>
      </c>
      <c r="R32" s="153">
        <v>0</v>
      </c>
      <c r="S32" s="153">
        <v>0</v>
      </c>
      <c r="T32" s="153">
        <v>0</v>
      </c>
      <c r="U32" s="153">
        <v>0</v>
      </c>
      <c r="V32" s="153">
        <v>0</v>
      </c>
      <c r="W32" s="153">
        <v>1</v>
      </c>
      <c r="X32" s="153">
        <v>0</v>
      </c>
      <c r="Y32" s="153">
        <v>0</v>
      </c>
      <c r="Z32" s="153">
        <v>0</v>
      </c>
      <c r="AA32" s="153">
        <v>0</v>
      </c>
      <c r="AB32" s="153">
        <v>0</v>
      </c>
      <c r="AC32" s="153">
        <v>1</v>
      </c>
      <c r="AD32" s="153">
        <v>0</v>
      </c>
      <c r="AE32" s="153">
        <v>0</v>
      </c>
      <c r="AF32" s="153">
        <v>1</v>
      </c>
      <c r="AG32" s="153">
        <v>0</v>
      </c>
      <c r="AH32" s="153">
        <v>0</v>
      </c>
      <c r="AI32" s="153">
        <v>1</v>
      </c>
      <c r="AJ32" s="153">
        <v>1</v>
      </c>
      <c r="AK32" s="153">
        <v>0</v>
      </c>
      <c r="AL32" s="153">
        <v>1</v>
      </c>
      <c r="AM32" s="153">
        <v>0</v>
      </c>
      <c r="AN32" s="153">
        <v>0</v>
      </c>
      <c r="AO32" s="153">
        <v>0</v>
      </c>
      <c r="AP32" s="153">
        <v>0</v>
      </c>
      <c r="AQ32" s="153">
        <v>0</v>
      </c>
      <c r="AR32" s="153">
        <v>0</v>
      </c>
      <c r="AS32" s="153">
        <v>0</v>
      </c>
      <c r="AT32" s="153">
        <v>0</v>
      </c>
      <c r="AU32" s="153">
        <v>0</v>
      </c>
      <c r="AV32" s="153">
        <v>0</v>
      </c>
      <c r="AW32" s="153">
        <v>0</v>
      </c>
      <c r="AX32" s="153">
        <v>0</v>
      </c>
      <c r="AY32" s="153">
        <v>0</v>
      </c>
      <c r="AZ32" s="153">
        <v>0</v>
      </c>
      <c r="BA32" s="153">
        <v>0</v>
      </c>
      <c r="BB32" s="153">
        <v>0</v>
      </c>
      <c r="BC32" s="153">
        <v>0</v>
      </c>
      <c r="BD32" s="153">
        <v>6</v>
      </c>
      <c r="BE32" s="153">
        <v>0</v>
      </c>
      <c r="BF32" s="153">
        <v>1</v>
      </c>
      <c r="BG32" s="153">
        <v>0</v>
      </c>
      <c r="BH32" s="152">
        <v>0</v>
      </c>
    </row>
    <row r="33" spans="1:60" ht="30">
      <c r="A33" s="155" t="s">
        <v>1608</v>
      </c>
      <c r="B33" s="154">
        <v>16</v>
      </c>
      <c r="C33" s="154">
        <f>SUM(G33:BH33)</f>
        <v>9</v>
      </c>
      <c r="D33" s="154">
        <f>SUMIF(G$1:BH$1,1,$G33:$BH33)</f>
        <v>1</v>
      </c>
      <c r="E33" s="154">
        <f>SUMIF(G$1:BH$1,2,$G33:$BH33)</f>
        <v>8</v>
      </c>
      <c r="F33" s="154">
        <f>SUMIF(G$1:BH$1,3,$G33:$BH33)</f>
        <v>0</v>
      </c>
      <c r="G33" s="153">
        <v>0</v>
      </c>
      <c r="H33" s="153">
        <v>0</v>
      </c>
      <c r="I33" s="153">
        <v>0</v>
      </c>
      <c r="J33" s="153">
        <v>0</v>
      </c>
      <c r="K33" s="153">
        <v>1</v>
      </c>
      <c r="L33" s="153">
        <v>0</v>
      </c>
      <c r="M33" s="153">
        <v>0</v>
      </c>
      <c r="N33" s="153">
        <v>0</v>
      </c>
      <c r="O33" s="153">
        <v>0</v>
      </c>
      <c r="P33" s="153">
        <v>0</v>
      </c>
      <c r="Q33" s="153">
        <v>0</v>
      </c>
      <c r="R33" s="153">
        <v>0</v>
      </c>
      <c r="S33" s="153">
        <v>0</v>
      </c>
      <c r="T33" s="153">
        <v>0</v>
      </c>
      <c r="U33" s="153">
        <v>0</v>
      </c>
      <c r="V33" s="153">
        <v>0</v>
      </c>
      <c r="W33" s="153">
        <v>0</v>
      </c>
      <c r="X33" s="153">
        <v>0</v>
      </c>
      <c r="Y33" s="153">
        <v>0</v>
      </c>
      <c r="Z33" s="153">
        <v>0</v>
      </c>
      <c r="AA33" s="153">
        <v>0</v>
      </c>
      <c r="AB33" s="153">
        <v>0</v>
      </c>
      <c r="AC33" s="153">
        <v>0</v>
      </c>
      <c r="AD33" s="153">
        <v>0</v>
      </c>
      <c r="AE33" s="153">
        <v>0</v>
      </c>
      <c r="AF33" s="153">
        <v>0</v>
      </c>
      <c r="AG33" s="153">
        <v>0</v>
      </c>
      <c r="AH33" s="153">
        <v>0</v>
      </c>
      <c r="AI33" s="153">
        <v>0</v>
      </c>
      <c r="AJ33" s="153">
        <v>0</v>
      </c>
      <c r="AK33" s="153">
        <v>0</v>
      </c>
      <c r="AL33" s="153">
        <v>0</v>
      </c>
      <c r="AM33" s="153">
        <v>0</v>
      </c>
      <c r="AN33" s="153">
        <v>0</v>
      </c>
      <c r="AO33" s="153">
        <v>0</v>
      </c>
      <c r="AP33" s="153">
        <v>0</v>
      </c>
      <c r="AQ33" s="153">
        <v>0</v>
      </c>
      <c r="AR33" s="153">
        <v>0</v>
      </c>
      <c r="AS33" s="153">
        <v>0</v>
      </c>
      <c r="AT33" s="153">
        <v>0</v>
      </c>
      <c r="AU33" s="153">
        <v>0</v>
      </c>
      <c r="AV33" s="153">
        <v>0</v>
      </c>
      <c r="AW33" s="153">
        <v>0</v>
      </c>
      <c r="AX33" s="153">
        <v>0</v>
      </c>
      <c r="AY33" s="153">
        <v>0</v>
      </c>
      <c r="AZ33" s="153">
        <v>1</v>
      </c>
      <c r="BA33" s="153">
        <v>0</v>
      </c>
      <c r="BB33" s="153">
        <v>0</v>
      </c>
      <c r="BC33" s="153">
        <v>0</v>
      </c>
      <c r="BD33" s="153">
        <v>7</v>
      </c>
      <c r="BE33" s="153">
        <v>0</v>
      </c>
      <c r="BF33" s="153">
        <v>0</v>
      </c>
      <c r="BG33" s="153">
        <v>0</v>
      </c>
      <c r="BH33" s="152">
        <v>0</v>
      </c>
    </row>
    <row r="34" spans="1:60">
      <c r="A34" s="155" t="s">
        <v>1607</v>
      </c>
      <c r="B34" s="154">
        <v>27</v>
      </c>
      <c r="C34" s="154">
        <f>SUM(G34:BH34)</f>
        <v>5</v>
      </c>
      <c r="D34" s="154">
        <f>SUMIF(G$1:BH$1,1,$G34:$BH34)</f>
        <v>1</v>
      </c>
      <c r="E34" s="154">
        <f>SUMIF(G$1:BH$1,2,$G34:$BH34)</f>
        <v>2</v>
      </c>
      <c r="F34" s="154">
        <f>SUMIF(G$1:BH$1,3,$G34:$BH34)</f>
        <v>2</v>
      </c>
      <c r="G34" s="153">
        <v>0</v>
      </c>
      <c r="H34" s="153">
        <v>1</v>
      </c>
      <c r="I34" s="153">
        <v>0</v>
      </c>
      <c r="J34" s="153">
        <v>0</v>
      </c>
      <c r="K34" s="153">
        <v>0</v>
      </c>
      <c r="L34" s="153">
        <v>0</v>
      </c>
      <c r="M34" s="153">
        <v>0</v>
      </c>
      <c r="N34" s="153">
        <v>1</v>
      </c>
      <c r="O34" s="153">
        <v>0</v>
      </c>
      <c r="P34" s="153">
        <v>0</v>
      </c>
      <c r="Q34" s="153">
        <v>0</v>
      </c>
      <c r="R34" s="153">
        <v>0</v>
      </c>
      <c r="S34" s="153">
        <v>0</v>
      </c>
      <c r="T34" s="153">
        <v>0</v>
      </c>
      <c r="U34" s="153">
        <v>1</v>
      </c>
      <c r="V34" s="153">
        <v>0</v>
      </c>
      <c r="W34" s="153">
        <v>0</v>
      </c>
      <c r="X34" s="153">
        <v>0</v>
      </c>
      <c r="Y34" s="153">
        <v>0</v>
      </c>
      <c r="Z34" s="153">
        <v>0</v>
      </c>
      <c r="AA34" s="153">
        <v>0</v>
      </c>
      <c r="AB34" s="153">
        <v>0</v>
      </c>
      <c r="AC34" s="153">
        <v>1</v>
      </c>
      <c r="AD34" s="153">
        <v>0</v>
      </c>
      <c r="AE34" s="153">
        <v>0</v>
      </c>
      <c r="AF34" s="153">
        <v>0</v>
      </c>
      <c r="AG34" s="153">
        <v>0</v>
      </c>
      <c r="AH34" s="153">
        <v>0</v>
      </c>
      <c r="AI34" s="153">
        <v>0</v>
      </c>
      <c r="AJ34" s="153">
        <v>0</v>
      </c>
      <c r="AK34" s="153">
        <v>0</v>
      </c>
      <c r="AL34" s="153">
        <v>0</v>
      </c>
      <c r="AM34" s="153">
        <v>0</v>
      </c>
      <c r="AN34" s="153">
        <v>0</v>
      </c>
      <c r="AO34" s="153">
        <v>0</v>
      </c>
      <c r="AP34" s="153">
        <v>0</v>
      </c>
      <c r="AQ34" s="153">
        <v>0</v>
      </c>
      <c r="AR34" s="153">
        <v>0</v>
      </c>
      <c r="AS34" s="153">
        <v>0</v>
      </c>
      <c r="AT34" s="153">
        <v>0</v>
      </c>
      <c r="AU34" s="153">
        <v>0</v>
      </c>
      <c r="AV34" s="153">
        <v>0</v>
      </c>
      <c r="AW34" s="153">
        <v>1</v>
      </c>
      <c r="AX34" s="153">
        <v>0</v>
      </c>
      <c r="AY34" s="153">
        <v>0</v>
      </c>
      <c r="AZ34" s="153">
        <v>0</v>
      </c>
      <c r="BA34" s="153">
        <v>0</v>
      </c>
      <c r="BB34" s="153">
        <v>0</v>
      </c>
      <c r="BC34" s="153">
        <v>0</v>
      </c>
      <c r="BD34" s="153">
        <v>0</v>
      </c>
      <c r="BE34" s="153">
        <v>0</v>
      </c>
      <c r="BF34" s="153">
        <v>0</v>
      </c>
      <c r="BG34" s="153">
        <v>0</v>
      </c>
      <c r="BH34" s="152">
        <v>0</v>
      </c>
    </row>
    <row r="35" spans="1:60" ht="30">
      <c r="A35" s="155" t="s">
        <v>1606</v>
      </c>
      <c r="B35" s="154">
        <v>53</v>
      </c>
      <c r="C35" s="154">
        <f>SUM(G35:BH35)</f>
        <v>7</v>
      </c>
      <c r="D35" s="154">
        <f>SUMIF(G$1:BH$1,1,$G35:$BH35)</f>
        <v>3</v>
      </c>
      <c r="E35" s="154">
        <f>SUMIF(G$1:BH$1,2,$G35:$BH35)</f>
        <v>2</v>
      </c>
      <c r="F35" s="154">
        <f>SUMIF(G$1:BH$1,3,$G35:$BH35)</f>
        <v>2</v>
      </c>
      <c r="G35" s="153">
        <v>0</v>
      </c>
      <c r="H35" s="153">
        <v>0</v>
      </c>
      <c r="I35" s="153">
        <v>0</v>
      </c>
      <c r="J35" s="153">
        <v>0</v>
      </c>
      <c r="K35" s="153">
        <v>0</v>
      </c>
      <c r="L35" s="153">
        <v>0</v>
      </c>
      <c r="M35" s="153">
        <v>0</v>
      </c>
      <c r="N35" s="153">
        <v>0</v>
      </c>
      <c r="O35" s="153">
        <v>1</v>
      </c>
      <c r="P35" s="153">
        <v>0</v>
      </c>
      <c r="Q35" s="153">
        <v>0</v>
      </c>
      <c r="R35" s="153">
        <v>1</v>
      </c>
      <c r="S35" s="153">
        <v>0</v>
      </c>
      <c r="T35" s="153">
        <v>0</v>
      </c>
      <c r="U35" s="153">
        <v>0</v>
      </c>
      <c r="V35" s="153">
        <v>0</v>
      </c>
      <c r="W35" s="153">
        <v>0</v>
      </c>
      <c r="X35" s="153">
        <v>0</v>
      </c>
      <c r="Y35" s="153">
        <v>0</v>
      </c>
      <c r="Z35" s="153">
        <v>0</v>
      </c>
      <c r="AA35" s="153">
        <v>0</v>
      </c>
      <c r="AB35" s="153">
        <v>0</v>
      </c>
      <c r="AC35" s="153">
        <v>1</v>
      </c>
      <c r="AD35" s="153">
        <v>0</v>
      </c>
      <c r="AE35" s="153">
        <v>0</v>
      </c>
      <c r="AF35" s="153">
        <v>0</v>
      </c>
      <c r="AG35" s="153">
        <v>0</v>
      </c>
      <c r="AH35" s="153">
        <v>1</v>
      </c>
      <c r="AI35" s="153">
        <v>0</v>
      </c>
      <c r="AJ35" s="153">
        <v>1</v>
      </c>
      <c r="AK35" s="153">
        <v>0</v>
      </c>
      <c r="AL35" s="153">
        <v>0</v>
      </c>
      <c r="AM35" s="153">
        <v>0</v>
      </c>
      <c r="AN35" s="153">
        <v>0</v>
      </c>
      <c r="AO35" s="153">
        <v>0</v>
      </c>
      <c r="AP35" s="153">
        <v>0</v>
      </c>
      <c r="AQ35" s="153">
        <v>0</v>
      </c>
      <c r="AR35" s="153">
        <v>0</v>
      </c>
      <c r="AS35" s="153">
        <v>0</v>
      </c>
      <c r="AT35" s="153">
        <v>0</v>
      </c>
      <c r="AU35" s="153">
        <v>1</v>
      </c>
      <c r="AV35" s="153">
        <v>0</v>
      </c>
      <c r="AW35" s="153">
        <v>0</v>
      </c>
      <c r="AX35" s="153">
        <v>0</v>
      </c>
      <c r="AY35" s="153">
        <v>0</v>
      </c>
      <c r="AZ35" s="153">
        <v>0</v>
      </c>
      <c r="BA35" s="153">
        <v>0</v>
      </c>
      <c r="BB35" s="153">
        <v>0</v>
      </c>
      <c r="BC35" s="153">
        <v>0</v>
      </c>
      <c r="BD35" s="153">
        <v>1</v>
      </c>
      <c r="BE35" s="153">
        <v>0</v>
      </c>
      <c r="BF35" s="153">
        <v>0</v>
      </c>
      <c r="BG35" s="153">
        <v>0</v>
      </c>
      <c r="BH35" s="152">
        <v>0</v>
      </c>
    </row>
    <row r="36" spans="1:60">
      <c r="A36" s="155" t="s">
        <v>1605</v>
      </c>
      <c r="B36" s="154">
        <v>21</v>
      </c>
      <c r="C36" s="154">
        <f>SUM(G36:BH36)</f>
        <v>2</v>
      </c>
      <c r="D36" s="154">
        <f>SUMIF(G$1:BH$1,1,$G36:$BH36)</f>
        <v>0</v>
      </c>
      <c r="E36" s="154">
        <f>SUMIF(G$1:BH$1,2,$G36:$BH36)</f>
        <v>1</v>
      </c>
      <c r="F36" s="154">
        <f>SUMIF(G$1:BH$1,3,$G36:$BH36)</f>
        <v>1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1</v>
      </c>
      <c r="S36" s="153">
        <v>0</v>
      </c>
      <c r="T36" s="153">
        <v>0</v>
      </c>
      <c r="U36" s="153">
        <v>0</v>
      </c>
      <c r="V36" s="153">
        <v>0</v>
      </c>
      <c r="W36" s="153">
        <v>0</v>
      </c>
      <c r="X36" s="153">
        <v>0</v>
      </c>
      <c r="Y36" s="153">
        <v>0</v>
      </c>
      <c r="Z36" s="153">
        <v>0</v>
      </c>
      <c r="AA36" s="153">
        <v>0</v>
      </c>
      <c r="AB36" s="153">
        <v>0</v>
      </c>
      <c r="AC36" s="153">
        <v>0</v>
      </c>
      <c r="AD36" s="153">
        <v>0</v>
      </c>
      <c r="AE36" s="153">
        <v>0</v>
      </c>
      <c r="AF36" s="153">
        <v>0</v>
      </c>
      <c r="AG36" s="153">
        <v>0</v>
      </c>
      <c r="AH36" s="153">
        <v>0</v>
      </c>
      <c r="AI36" s="153">
        <v>0</v>
      </c>
      <c r="AJ36" s="153">
        <v>0</v>
      </c>
      <c r="AK36" s="153">
        <v>0</v>
      </c>
      <c r="AL36" s="153">
        <v>0</v>
      </c>
      <c r="AM36" s="153">
        <v>0</v>
      </c>
      <c r="AN36" s="153">
        <v>0</v>
      </c>
      <c r="AO36" s="153">
        <v>0</v>
      </c>
      <c r="AP36" s="153">
        <v>0</v>
      </c>
      <c r="AQ36" s="153">
        <v>0</v>
      </c>
      <c r="AR36" s="153">
        <v>0</v>
      </c>
      <c r="AS36" s="153">
        <v>0</v>
      </c>
      <c r="AT36" s="153">
        <v>0</v>
      </c>
      <c r="AU36" s="153">
        <v>0</v>
      </c>
      <c r="AV36" s="153">
        <v>0</v>
      </c>
      <c r="AW36" s="153">
        <v>0</v>
      </c>
      <c r="AX36" s="153">
        <v>0</v>
      </c>
      <c r="AY36" s="153">
        <v>0</v>
      </c>
      <c r="AZ36" s="153">
        <v>0</v>
      </c>
      <c r="BA36" s="153">
        <v>0</v>
      </c>
      <c r="BB36" s="153">
        <v>0</v>
      </c>
      <c r="BC36" s="153">
        <v>0</v>
      </c>
      <c r="BD36" s="153">
        <v>1</v>
      </c>
      <c r="BE36" s="153">
        <v>0</v>
      </c>
      <c r="BF36" s="153">
        <v>0</v>
      </c>
      <c r="BG36" s="153">
        <v>0</v>
      </c>
      <c r="BH36" s="152">
        <v>0</v>
      </c>
    </row>
    <row r="37" spans="1:60">
      <c r="A37" s="155" t="s">
        <v>1604</v>
      </c>
      <c r="B37" s="154">
        <v>34</v>
      </c>
      <c r="C37" s="154">
        <f>SUM(G37:BH37)</f>
        <v>8</v>
      </c>
      <c r="D37" s="154">
        <f>SUMIF(G$1:BH$1,1,$G37:$BH37)</f>
        <v>0</v>
      </c>
      <c r="E37" s="154">
        <f>SUMIF(G$1:BH$1,2,$G37:$BH37)</f>
        <v>3</v>
      </c>
      <c r="F37" s="154">
        <f>SUMIF(G$1:BH$1,3,$G37:$BH37)</f>
        <v>5</v>
      </c>
      <c r="G37" s="153">
        <v>0</v>
      </c>
      <c r="H37" s="153">
        <v>0</v>
      </c>
      <c r="I37" s="153">
        <v>0</v>
      </c>
      <c r="J37" s="153">
        <v>0</v>
      </c>
      <c r="K37" s="153">
        <v>0</v>
      </c>
      <c r="L37" s="153">
        <v>1</v>
      </c>
      <c r="M37" s="153">
        <v>0</v>
      </c>
      <c r="N37" s="153">
        <v>0</v>
      </c>
      <c r="O37" s="153">
        <v>3</v>
      </c>
      <c r="P37" s="153">
        <v>0</v>
      </c>
      <c r="Q37" s="153">
        <v>1</v>
      </c>
      <c r="R37" s="153">
        <v>0</v>
      </c>
      <c r="S37" s="153">
        <v>0</v>
      </c>
      <c r="T37" s="153">
        <v>0</v>
      </c>
      <c r="U37" s="153">
        <v>0</v>
      </c>
      <c r="V37" s="153">
        <v>0</v>
      </c>
      <c r="W37" s="153">
        <v>0</v>
      </c>
      <c r="X37" s="153">
        <v>0</v>
      </c>
      <c r="Y37" s="153">
        <v>0</v>
      </c>
      <c r="Z37" s="153">
        <v>0</v>
      </c>
      <c r="AA37" s="153">
        <v>0</v>
      </c>
      <c r="AB37" s="153">
        <v>0</v>
      </c>
      <c r="AC37" s="153">
        <v>0</v>
      </c>
      <c r="AD37" s="153">
        <v>0</v>
      </c>
      <c r="AE37" s="153">
        <v>0</v>
      </c>
      <c r="AF37" s="153">
        <v>1</v>
      </c>
      <c r="AG37" s="153">
        <v>0</v>
      </c>
      <c r="AH37" s="153">
        <v>0</v>
      </c>
      <c r="AI37" s="153">
        <v>0</v>
      </c>
      <c r="AJ37" s="153">
        <v>0</v>
      </c>
      <c r="AK37" s="153">
        <v>0</v>
      </c>
      <c r="AL37" s="153">
        <v>0</v>
      </c>
      <c r="AM37" s="153">
        <v>0</v>
      </c>
      <c r="AN37" s="153">
        <v>0</v>
      </c>
      <c r="AO37" s="153">
        <v>1</v>
      </c>
      <c r="AP37" s="153">
        <v>0</v>
      </c>
      <c r="AQ37" s="153">
        <v>0</v>
      </c>
      <c r="AR37" s="153">
        <v>0</v>
      </c>
      <c r="AS37" s="153">
        <v>0</v>
      </c>
      <c r="AT37" s="153">
        <v>0</v>
      </c>
      <c r="AU37" s="153">
        <v>0</v>
      </c>
      <c r="AV37" s="153">
        <v>0</v>
      </c>
      <c r="AW37" s="153">
        <v>0</v>
      </c>
      <c r="AX37" s="153">
        <v>0</v>
      </c>
      <c r="AY37" s="153">
        <v>0</v>
      </c>
      <c r="AZ37" s="153">
        <v>0</v>
      </c>
      <c r="BA37" s="153">
        <v>0</v>
      </c>
      <c r="BB37" s="153">
        <v>0</v>
      </c>
      <c r="BC37" s="153">
        <v>0</v>
      </c>
      <c r="BD37" s="153">
        <v>1</v>
      </c>
      <c r="BE37" s="153">
        <v>0</v>
      </c>
      <c r="BF37" s="153">
        <v>0</v>
      </c>
      <c r="BG37" s="153">
        <v>0</v>
      </c>
      <c r="BH37" s="152">
        <v>0</v>
      </c>
    </row>
    <row r="38" spans="1:60" ht="30">
      <c r="A38" s="155" t="s">
        <v>1603</v>
      </c>
      <c r="B38" s="154">
        <v>8</v>
      </c>
      <c r="C38" s="154">
        <f>SUM(G38:BH38)</f>
        <v>1</v>
      </c>
      <c r="D38" s="154">
        <f>SUMIF(G$1:BH$1,1,$G38:$BH38)</f>
        <v>0</v>
      </c>
      <c r="E38" s="154">
        <f>SUMIF(G$1:BH$1,2,$G38:$BH38)</f>
        <v>1</v>
      </c>
      <c r="F38" s="154">
        <f>SUMIF(G$1:BH$1,3,$G38:$BH38)</f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0</v>
      </c>
      <c r="AA38" s="153">
        <v>0</v>
      </c>
      <c r="AB38" s="153">
        <v>0</v>
      </c>
      <c r="AC38" s="153">
        <v>0</v>
      </c>
      <c r="AD38" s="153">
        <v>0</v>
      </c>
      <c r="AE38" s="153">
        <v>0</v>
      </c>
      <c r="AF38" s="153">
        <v>0</v>
      </c>
      <c r="AG38" s="153">
        <v>0</v>
      </c>
      <c r="AH38" s="153">
        <v>0</v>
      </c>
      <c r="AI38" s="153">
        <v>0</v>
      </c>
      <c r="AJ38" s="153">
        <v>0</v>
      </c>
      <c r="AK38" s="153">
        <v>0</v>
      </c>
      <c r="AL38" s="153">
        <v>0</v>
      </c>
      <c r="AM38" s="153">
        <v>0</v>
      </c>
      <c r="AN38" s="153">
        <v>0</v>
      </c>
      <c r="AO38" s="153">
        <v>0</v>
      </c>
      <c r="AP38" s="153">
        <v>0</v>
      </c>
      <c r="AQ38" s="153">
        <v>0</v>
      </c>
      <c r="AR38" s="153">
        <v>1</v>
      </c>
      <c r="AS38" s="153">
        <v>0</v>
      </c>
      <c r="AT38" s="153">
        <v>0</v>
      </c>
      <c r="AU38" s="153">
        <v>0</v>
      </c>
      <c r="AV38" s="153">
        <v>0</v>
      </c>
      <c r="AW38" s="153">
        <v>0</v>
      </c>
      <c r="AX38" s="153">
        <v>0</v>
      </c>
      <c r="AY38" s="153">
        <v>0</v>
      </c>
      <c r="AZ38" s="153">
        <v>0</v>
      </c>
      <c r="BA38" s="153">
        <v>0</v>
      </c>
      <c r="BB38" s="153">
        <v>0</v>
      </c>
      <c r="BC38" s="153">
        <v>0</v>
      </c>
      <c r="BD38" s="153">
        <v>0</v>
      </c>
      <c r="BE38" s="153">
        <v>0</v>
      </c>
      <c r="BF38" s="153">
        <v>0</v>
      </c>
      <c r="BG38" s="153">
        <v>0</v>
      </c>
      <c r="BH38" s="152">
        <v>0</v>
      </c>
    </row>
    <row r="39" spans="1:60">
      <c r="A39" s="155" t="s">
        <v>1602</v>
      </c>
      <c r="B39" s="154">
        <v>72</v>
      </c>
      <c r="C39" s="154">
        <f>SUM(G39:BH39)</f>
        <v>14</v>
      </c>
      <c r="D39" s="154">
        <f>SUMIF(G$1:BH$1,1,$G39:$BH39)</f>
        <v>0</v>
      </c>
      <c r="E39" s="154">
        <f>SUMIF(G$1:BH$1,2,$G39:$BH39)</f>
        <v>5</v>
      </c>
      <c r="F39" s="154">
        <f>SUMIF(G$1:BH$1,3,$G39:$BH39)</f>
        <v>9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1</v>
      </c>
      <c r="M39" s="153">
        <v>0</v>
      </c>
      <c r="N39" s="153">
        <v>0</v>
      </c>
      <c r="O39" s="153">
        <v>3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0</v>
      </c>
      <c r="W39" s="153">
        <v>0</v>
      </c>
      <c r="X39" s="153">
        <v>0</v>
      </c>
      <c r="Y39" s="153">
        <v>1</v>
      </c>
      <c r="Z39" s="153">
        <v>0</v>
      </c>
      <c r="AA39" s="153">
        <v>0</v>
      </c>
      <c r="AB39" s="153">
        <v>0</v>
      </c>
      <c r="AC39" s="153">
        <v>0</v>
      </c>
      <c r="AD39" s="153">
        <v>1</v>
      </c>
      <c r="AE39" s="153">
        <v>0</v>
      </c>
      <c r="AF39" s="153">
        <v>0</v>
      </c>
      <c r="AG39" s="153">
        <v>2</v>
      </c>
      <c r="AH39" s="153">
        <v>0</v>
      </c>
      <c r="AI39" s="153">
        <v>0</v>
      </c>
      <c r="AJ39" s="153">
        <v>0</v>
      </c>
      <c r="AK39" s="153">
        <v>0</v>
      </c>
      <c r="AL39" s="153">
        <v>0</v>
      </c>
      <c r="AM39" s="153">
        <v>2</v>
      </c>
      <c r="AN39" s="153">
        <v>0</v>
      </c>
      <c r="AO39" s="153">
        <v>0</v>
      </c>
      <c r="AP39" s="153">
        <v>0</v>
      </c>
      <c r="AQ39" s="153">
        <v>1</v>
      </c>
      <c r="AR39" s="153">
        <v>0</v>
      </c>
      <c r="AS39" s="153">
        <v>1</v>
      </c>
      <c r="AT39" s="153">
        <v>0</v>
      </c>
      <c r="AU39" s="153">
        <v>0</v>
      </c>
      <c r="AV39" s="153">
        <v>0</v>
      </c>
      <c r="AW39" s="153">
        <v>0</v>
      </c>
      <c r="AX39" s="153">
        <v>0</v>
      </c>
      <c r="AY39" s="153">
        <v>0</v>
      </c>
      <c r="AZ39" s="153">
        <v>0</v>
      </c>
      <c r="BA39" s="153">
        <v>0</v>
      </c>
      <c r="BB39" s="153">
        <v>0</v>
      </c>
      <c r="BC39" s="153">
        <v>0</v>
      </c>
      <c r="BD39" s="153">
        <v>1</v>
      </c>
      <c r="BE39" s="153">
        <v>0</v>
      </c>
      <c r="BF39" s="153">
        <v>0</v>
      </c>
      <c r="BG39" s="153">
        <v>1</v>
      </c>
      <c r="BH39" s="152">
        <v>0</v>
      </c>
    </row>
    <row r="40" spans="1:60">
      <c r="A40" s="155" t="s">
        <v>1601</v>
      </c>
      <c r="B40" s="154">
        <v>197</v>
      </c>
      <c r="C40" s="154">
        <f>SUM(G40:BH40)</f>
        <v>40</v>
      </c>
      <c r="D40" s="154">
        <f>SUMIF(G$1:BH$1,1,$G40:$BH40)</f>
        <v>10</v>
      </c>
      <c r="E40" s="154">
        <f>SUMIF(G$1:BH$1,2,$G40:$BH40)</f>
        <v>14</v>
      </c>
      <c r="F40" s="154">
        <f>SUMIF(G$1:BH$1,3,$G40:$BH40)</f>
        <v>16</v>
      </c>
      <c r="G40" s="153">
        <v>0</v>
      </c>
      <c r="H40" s="153">
        <v>0</v>
      </c>
      <c r="I40" s="153">
        <v>1</v>
      </c>
      <c r="J40" s="153">
        <v>1</v>
      </c>
      <c r="K40" s="153">
        <v>0</v>
      </c>
      <c r="L40" s="153">
        <v>0</v>
      </c>
      <c r="M40" s="153">
        <v>0</v>
      </c>
      <c r="N40" s="153">
        <v>1</v>
      </c>
      <c r="O40" s="153">
        <v>6</v>
      </c>
      <c r="P40" s="153">
        <v>0</v>
      </c>
      <c r="Q40" s="153">
        <v>1</v>
      </c>
      <c r="R40" s="153">
        <v>0</v>
      </c>
      <c r="S40" s="153">
        <v>0</v>
      </c>
      <c r="T40" s="153">
        <v>0</v>
      </c>
      <c r="U40" s="153">
        <v>0</v>
      </c>
      <c r="V40" s="153">
        <v>1</v>
      </c>
      <c r="W40" s="153">
        <v>2</v>
      </c>
      <c r="X40" s="153">
        <v>1</v>
      </c>
      <c r="Y40" s="153">
        <v>1</v>
      </c>
      <c r="Z40" s="153">
        <v>0</v>
      </c>
      <c r="AA40" s="153">
        <v>0</v>
      </c>
      <c r="AB40" s="153">
        <v>0</v>
      </c>
      <c r="AC40" s="153">
        <v>1</v>
      </c>
      <c r="AD40" s="153">
        <v>0</v>
      </c>
      <c r="AE40" s="153">
        <v>1</v>
      </c>
      <c r="AF40" s="153">
        <v>4</v>
      </c>
      <c r="AG40" s="153">
        <v>0</v>
      </c>
      <c r="AH40" s="153">
        <v>3</v>
      </c>
      <c r="AI40" s="153">
        <v>0</v>
      </c>
      <c r="AJ40" s="153">
        <v>1</v>
      </c>
      <c r="AK40" s="153">
        <v>2</v>
      </c>
      <c r="AL40" s="153">
        <v>0</v>
      </c>
      <c r="AM40" s="153">
        <v>0</v>
      </c>
      <c r="AN40" s="153">
        <v>0</v>
      </c>
      <c r="AO40" s="153">
        <v>0</v>
      </c>
      <c r="AP40" s="153">
        <v>1</v>
      </c>
      <c r="AQ40" s="153">
        <v>0</v>
      </c>
      <c r="AR40" s="153">
        <v>1</v>
      </c>
      <c r="AS40" s="153">
        <v>2</v>
      </c>
      <c r="AT40" s="153">
        <v>0</v>
      </c>
      <c r="AU40" s="153">
        <v>0</v>
      </c>
      <c r="AV40" s="153">
        <v>1</v>
      </c>
      <c r="AW40" s="153">
        <v>0</v>
      </c>
      <c r="AX40" s="153">
        <v>0</v>
      </c>
      <c r="AY40" s="153">
        <v>0</v>
      </c>
      <c r="AZ40" s="153">
        <v>1</v>
      </c>
      <c r="BA40" s="153">
        <v>1</v>
      </c>
      <c r="BB40" s="153">
        <v>1</v>
      </c>
      <c r="BC40" s="153">
        <v>0</v>
      </c>
      <c r="BD40" s="153">
        <v>4</v>
      </c>
      <c r="BE40" s="153">
        <v>1</v>
      </c>
      <c r="BF40" s="153">
        <v>0</v>
      </c>
      <c r="BG40" s="153">
        <v>0</v>
      </c>
      <c r="BH40" s="152">
        <v>0</v>
      </c>
    </row>
    <row r="41" spans="1:60">
      <c r="A41" s="155" t="s">
        <v>1600</v>
      </c>
      <c r="B41" s="154">
        <v>244</v>
      </c>
      <c r="C41" s="154">
        <f>SUM(G41:BH41)</f>
        <v>32</v>
      </c>
      <c r="D41" s="154">
        <f>SUMIF(G$1:BH$1,1,$G41:$BH41)</f>
        <v>10</v>
      </c>
      <c r="E41" s="154">
        <f>SUMIF(G$1:BH$1,2,$G41:$BH41)</f>
        <v>15</v>
      </c>
      <c r="F41" s="154">
        <f>SUMIF(G$1:BH$1,3,$G41:$BH41)</f>
        <v>7</v>
      </c>
      <c r="G41" s="153">
        <v>0</v>
      </c>
      <c r="H41" s="153">
        <v>1</v>
      </c>
      <c r="I41" s="153">
        <v>0</v>
      </c>
      <c r="J41" s="153">
        <v>0</v>
      </c>
      <c r="K41" s="153">
        <v>0</v>
      </c>
      <c r="L41" s="153">
        <v>1</v>
      </c>
      <c r="M41" s="153">
        <v>0</v>
      </c>
      <c r="N41" s="153">
        <v>1</v>
      </c>
      <c r="O41" s="153">
        <v>5</v>
      </c>
      <c r="P41" s="153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53">
        <v>3</v>
      </c>
      <c r="W41" s="153">
        <v>8</v>
      </c>
      <c r="X41" s="153">
        <v>0</v>
      </c>
      <c r="Y41" s="153">
        <v>0</v>
      </c>
      <c r="Z41" s="153">
        <v>0</v>
      </c>
      <c r="AA41" s="153">
        <v>0</v>
      </c>
      <c r="AB41" s="153">
        <v>0</v>
      </c>
      <c r="AC41" s="153">
        <v>0</v>
      </c>
      <c r="AD41" s="153">
        <v>0</v>
      </c>
      <c r="AE41" s="153">
        <v>0</v>
      </c>
      <c r="AF41" s="153">
        <v>4</v>
      </c>
      <c r="AG41" s="153">
        <v>0</v>
      </c>
      <c r="AH41" s="153">
        <v>0</v>
      </c>
      <c r="AI41" s="153">
        <v>1</v>
      </c>
      <c r="AJ41" s="153">
        <v>0</v>
      </c>
      <c r="AK41" s="153">
        <v>0</v>
      </c>
      <c r="AL41" s="153">
        <v>0</v>
      </c>
      <c r="AM41" s="153">
        <v>0</v>
      </c>
      <c r="AN41" s="153">
        <v>0</v>
      </c>
      <c r="AO41" s="153">
        <v>0</v>
      </c>
      <c r="AP41" s="153">
        <v>2</v>
      </c>
      <c r="AQ41" s="153">
        <v>0</v>
      </c>
      <c r="AR41" s="153">
        <v>1</v>
      </c>
      <c r="AS41" s="153">
        <v>0</v>
      </c>
      <c r="AT41" s="153">
        <v>0</v>
      </c>
      <c r="AU41" s="153">
        <v>1</v>
      </c>
      <c r="AV41" s="153">
        <v>0</v>
      </c>
      <c r="AW41" s="153">
        <v>0</v>
      </c>
      <c r="AX41" s="153">
        <v>0</v>
      </c>
      <c r="AY41" s="153">
        <v>0</v>
      </c>
      <c r="AZ41" s="153">
        <v>0</v>
      </c>
      <c r="BA41" s="153">
        <v>0</v>
      </c>
      <c r="BB41" s="153">
        <v>0</v>
      </c>
      <c r="BC41" s="153">
        <v>0</v>
      </c>
      <c r="BD41" s="153">
        <v>4</v>
      </c>
      <c r="BE41" s="153">
        <v>0</v>
      </c>
      <c r="BF41" s="153">
        <v>0</v>
      </c>
      <c r="BG41" s="153">
        <v>0</v>
      </c>
      <c r="BH41" s="152">
        <v>0</v>
      </c>
    </row>
    <row r="42" spans="1:60">
      <c r="A42" s="155" t="s">
        <v>1599</v>
      </c>
      <c r="B42" s="154">
        <v>67</v>
      </c>
      <c r="C42" s="154">
        <f>SUM(G42:BH42)</f>
        <v>5</v>
      </c>
      <c r="D42" s="154">
        <f>SUMIF(G$1:BH$1,1,$G42:$BH42)</f>
        <v>1</v>
      </c>
      <c r="E42" s="154">
        <f>SUMIF(G$1:BH$1,2,$G42:$BH42)</f>
        <v>1</v>
      </c>
      <c r="F42" s="154">
        <f>SUMIF(G$1:BH$1,3,$G42:$BH42)</f>
        <v>3</v>
      </c>
      <c r="G42" s="153">
        <v>0</v>
      </c>
      <c r="H42" s="153">
        <v>1</v>
      </c>
      <c r="I42" s="153">
        <v>0</v>
      </c>
      <c r="J42" s="153">
        <v>1</v>
      </c>
      <c r="K42" s="153">
        <v>0</v>
      </c>
      <c r="L42" s="153">
        <v>0</v>
      </c>
      <c r="M42" s="153">
        <v>0</v>
      </c>
      <c r="N42" s="153">
        <v>0</v>
      </c>
      <c r="O42" s="153">
        <v>0</v>
      </c>
      <c r="P42" s="153">
        <v>0</v>
      </c>
      <c r="Q42" s="153">
        <v>1</v>
      </c>
      <c r="R42" s="153">
        <v>0</v>
      </c>
      <c r="S42" s="153">
        <v>0</v>
      </c>
      <c r="T42" s="153">
        <v>0</v>
      </c>
      <c r="U42" s="153">
        <v>0</v>
      </c>
      <c r="V42" s="153">
        <v>0</v>
      </c>
      <c r="W42" s="153">
        <v>0</v>
      </c>
      <c r="X42" s="153">
        <v>0</v>
      </c>
      <c r="Y42" s="153">
        <v>0</v>
      </c>
      <c r="Z42" s="153">
        <v>0</v>
      </c>
      <c r="AA42" s="153">
        <v>0</v>
      </c>
      <c r="AB42" s="153">
        <v>0</v>
      </c>
      <c r="AC42" s="153">
        <v>1</v>
      </c>
      <c r="AD42" s="153">
        <v>0</v>
      </c>
      <c r="AE42" s="153">
        <v>0</v>
      </c>
      <c r="AF42" s="153">
        <v>0</v>
      </c>
      <c r="AG42" s="153">
        <v>0</v>
      </c>
      <c r="AH42" s="153">
        <v>0</v>
      </c>
      <c r="AI42" s="153">
        <v>0</v>
      </c>
      <c r="AJ42" s="153">
        <v>0</v>
      </c>
      <c r="AK42" s="153">
        <v>0</v>
      </c>
      <c r="AL42" s="153">
        <v>0</v>
      </c>
      <c r="AM42" s="153">
        <v>0</v>
      </c>
      <c r="AN42" s="153">
        <v>0</v>
      </c>
      <c r="AO42" s="153">
        <v>0</v>
      </c>
      <c r="AP42" s="153">
        <v>0</v>
      </c>
      <c r="AQ42" s="153">
        <v>0</v>
      </c>
      <c r="AR42" s="153">
        <v>0</v>
      </c>
      <c r="AS42" s="153">
        <v>0</v>
      </c>
      <c r="AT42" s="153">
        <v>0</v>
      </c>
      <c r="AU42" s="153">
        <v>0</v>
      </c>
      <c r="AV42" s="153">
        <v>0</v>
      </c>
      <c r="AW42" s="153">
        <v>1</v>
      </c>
      <c r="AX42" s="153">
        <v>0</v>
      </c>
      <c r="AY42" s="153">
        <v>0</v>
      </c>
      <c r="AZ42" s="153">
        <v>0</v>
      </c>
      <c r="BA42" s="153">
        <v>0</v>
      </c>
      <c r="BB42" s="153">
        <v>0</v>
      </c>
      <c r="BC42" s="153">
        <v>0</v>
      </c>
      <c r="BD42" s="153">
        <v>0</v>
      </c>
      <c r="BE42" s="153">
        <v>0</v>
      </c>
      <c r="BF42" s="153">
        <v>0</v>
      </c>
      <c r="BG42" s="153">
        <v>0</v>
      </c>
      <c r="BH42" s="152">
        <v>0</v>
      </c>
    </row>
    <row r="43" spans="1:60">
      <c r="A43" s="155" t="s">
        <v>1598</v>
      </c>
      <c r="B43" s="154">
        <v>90</v>
      </c>
      <c r="C43" s="154">
        <f>SUM(G43:BH43)</f>
        <v>26</v>
      </c>
      <c r="D43" s="154">
        <f>SUMIF(G$1:BH$1,1,$G43:$BH43)</f>
        <v>3</v>
      </c>
      <c r="E43" s="154">
        <f>SUMIF(G$1:BH$1,2,$G43:$BH43)</f>
        <v>7</v>
      </c>
      <c r="F43" s="154">
        <f>SUMIF(G$1:BH$1,3,$G43:$BH43)</f>
        <v>16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1</v>
      </c>
      <c r="M43" s="153">
        <v>0</v>
      </c>
      <c r="N43" s="153">
        <v>0</v>
      </c>
      <c r="O43" s="153">
        <v>8</v>
      </c>
      <c r="P43" s="153">
        <v>0</v>
      </c>
      <c r="Q43" s="153">
        <v>4</v>
      </c>
      <c r="R43" s="153">
        <v>1</v>
      </c>
      <c r="S43" s="153">
        <v>0</v>
      </c>
      <c r="T43" s="153">
        <v>0</v>
      </c>
      <c r="U43" s="153">
        <v>0</v>
      </c>
      <c r="V43" s="153">
        <v>0</v>
      </c>
      <c r="W43" s="153">
        <v>1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3">
        <v>0</v>
      </c>
      <c r="AD43" s="153">
        <v>0</v>
      </c>
      <c r="AE43" s="153">
        <v>0</v>
      </c>
      <c r="AF43" s="153">
        <v>1</v>
      </c>
      <c r="AG43" s="153">
        <v>0</v>
      </c>
      <c r="AH43" s="153">
        <v>1</v>
      </c>
      <c r="AI43" s="153">
        <v>0</v>
      </c>
      <c r="AJ43" s="153">
        <v>0</v>
      </c>
      <c r="AK43" s="153">
        <v>0</v>
      </c>
      <c r="AL43" s="153">
        <v>0</v>
      </c>
      <c r="AM43" s="153">
        <v>0</v>
      </c>
      <c r="AN43" s="153">
        <v>0</v>
      </c>
      <c r="AO43" s="153">
        <v>0</v>
      </c>
      <c r="AP43" s="153">
        <v>2</v>
      </c>
      <c r="AQ43" s="153">
        <v>0</v>
      </c>
      <c r="AR43" s="153">
        <v>1</v>
      </c>
      <c r="AS43" s="153">
        <v>0</v>
      </c>
      <c r="AT43" s="153">
        <v>0</v>
      </c>
      <c r="AU43" s="153">
        <v>0</v>
      </c>
      <c r="AV43" s="153">
        <v>0</v>
      </c>
      <c r="AW43" s="153">
        <v>2</v>
      </c>
      <c r="AX43" s="153">
        <v>1</v>
      </c>
      <c r="AY43" s="153">
        <v>0</v>
      </c>
      <c r="AZ43" s="153">
        <v>0</v>
      </c>
      <c r="BA43" s="153">
        <v>0</v>
      </c>
      <c r="BB43" s="153">
        <v>0</v>
      </c>
      <c r="BC43" s="153">
        <v>0</v>
      </c>
      <c r="BD43" s="153">
        <v>2</v>
      </c>
      <c r="BE43" s="153">
        <v>0</v>
      </c>
      <c r="BF43" s="153">
        <v>1</v>
      </c>
      <c r="BG43" s="153">
        <v>0</v>
      </c>
      <c r="BH43" s="152">
        <v>0</v>
      </c>
    </row>
    <row r="44" spans="1:60">
      <c r="A44" s="155" t="s">
        <v>1597</v>
      </c>
      <c r="B44" s="154">
        <v>71</v>
      </c>
      <c r="C44" s="154">
        <f>SUM(G44:BH44)</f>
        <v>9</v>
      </c>
      <c r="D44" s="154">
        <f>SUMIF(G$1:BH$1,1,$G44:$BH44)</f>
        <v>3</v>
      </c>
      <c r="E44" s="154">
        <f>SUMIF(G$1:BH$1,2,$G44:$BH44)</f>
        <v>6</v>
      </c>
      <c r="F44" s="154">
        <f>SUMIF(G$1:BH$1,3,$G44:$BH44)</f>
        <v>0</v>
      </c>
      <c r="G44" s="153">
        <v>0</v>
      </c>
      <c r="H44" s="153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0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3">
        <v>0</v>
      </c>
      <c r="W44" s="153">
        <v>0</v>
      </c>
      <c r="X44" s="153">
        <v>4</v>
      </c>
      <c r="Y44" s="153">
        <v>0</v>
      </c>
      <c r="Z44" s="153">
        <v>0</v>
      </c>
      <c r="AA44" s="153">
        <v>0</v>
      </c>
      <c r="AB44" s="153">
        <v>0</v>
      </c>
      <c r="AC44" s="153">
        <v>0</v>
      </c>
      <c r="AD44" s="153">
        <v>0</v>
      </c>
      <c r="AE44" s="153">
        <v>0</v>
      </c>
      <c r="AF44" s="153">
        <v>0</v>
      </c>
      <c r="AG44" s="153">
        <v>0</v>
      </c>
      <c r="AH44" s="153">
        <v>0</v>
      </c>
      <c r="AI44" s="153">
        <v>0</v>
      </c>
      <c r="AJ44" s="153">
        <v>0</v>
      </c>
      <c r="AK44" s="153">
        <v>0</v>
      </c>
      <c r="AL44" s="153">
        <v>1</v>
      </c>
      <c r="AM44" s="153">
        <v>0</v>
      </c>
      <c r="AN44" s="153">
        <v>0</v>
      </c>
      <c r="AO44" s="153">
        <v>0</v>
      </c>
      <c r="AP44" s="153">
        <v>0</v>
      </c>
      <c r="AQ44" s="153">
        <v>0</v>
      </c>
      <c r="AR44" s="153">
        <v>0</v>
      </c>
      <c r="AS44" s="153">
        <v>0</v>
      </c>
      <c r="AT44" s="153">
        <v>0</v>
      </c>
      <c r="AU44" s="153">
        <v>3</v>
      </c>
      <c r="AV44" s="153">
        <v>0</v>
      </c>
      <c r="AW44" s="153">
        <v>0</v>
      </c>
      <c r="AX44" s="153">
        <v>0</v>
      </c>
      <c r="AY44" s="153">
        <v>0</v>
      </c>
      <c r="AZ44" s="153">
        <v>0</v>
      </c>
      <c r="BA44" s="153">
        <v>0</v>
      </c>
      <c r="BB44" s="153">
        <v>0</v>
      </c>
      <c r="BC44" s="153">
        <v>0</v>
      </c>
      <c r="BD44" s="153">
        <v>1</v>
      </c>
      <c r="BE44" s="153">
        <v>0</v>
      </c>
      <c r="BF44" s="153">
        <v>0</v>
      </c>
      <c r="BG44" s="153">
        <v>0</v>
      </c>
      <c r="BH44" s="152">
        <v>0</v>
      </c>
    </row>
    <row r="45" spans="1:60">
      <c r="A45" s="155" t="s">
        <v>1596</v>
      </c>
      <c r="B45" s="154">
        <v>82</v>
      </c>
      <c r="C45" s="154">
        <f>SUM(G45:BH45)</f>
        <v>5</v>
      </c>
      <c r="D45" s="154">
        <f>SUMIF(G$1:BH$1,1,$G45:$BH45)</f>
        <v>0</v>
      </c>
      <c r="E45" s="154">
        <f>SUMIF(G$1:BH$1,2,$G45:$BH45)</f>
        <v>2</v>
      </c>
      <c r="F45" s="154">
        <f>SUMIF(G$1:BH$1,3,$G45:$BH45)</f>
        <v>3</v>
      </c>
      <c r="G45" s="153">
        <v>0</v>
      </c>
      <c r="H45" s="153">
        <v>1</v>
      </c>
      <c r="I45" s="153">
        <v>0</v>
      </c>
      <c r="J45" s="153">
        <v>0</v>
      </c>
      <c r="K45" s="153">
        <v>0</v>
      </c>
      <c r="L45" s="153">
        <v>0</v>
      </c>
      <c r="M45" s="153">
        <v>1</v>
      </c>
      <c r="N45" s="153">
        <v>0</v>
      </c>
      <c r="O45" s="153">
        <v>1</v>
      </c>
      <c r="P45" s="153">
        <v>0</v>
      </c>
      <c r="Q45" s="153">
        <v>0</v>
      </c>
      <c r="R45" s="153">
        <v>0</v>
      </c>
      <c r="S45" s="153">
        <v>0</v>
      </c>
      <c r="T45" s="153">
        <v>0</v>
      </c>
      <c r="U45" s="153">
        <v>0</v>
      </c>
      <c r="V45" s="153">
        <v>0</v>
      </c>
      <c r="W45" s="153">
        <v>0</v>
      </c>
      <c r="X45" s="153">
        <v>0</v>
      </c>
      <c r="Y45" s="153">
        <v>1</v>
      </c>
      <c r="Z45" s="153">
        <v>0</v>
      </c>
      <c r="AA45" s="153">
        <v>0</v>
      </c>
      <c r="AB45" s="153">
        <v>0</v>
      </c>
      <c r="AC45" s="153">
        <v>0</v>
      </c>
      <c r="AD45" s="153">
        <v>0</v>
      </c>
      <c r="AE45" s="153">
        <v>0</v>
      </c>
      <c r="AF45" s="153">
        <v>0</v>
      </c>
      <c r="AG45" s="153">
        <v>0</v>
      </c>
      <c r="AH45" s="153">
        <v>0</v>
      </c>
      <c r="AI45" s="153">
        <v>0</v>
      </c>
      <c r="AJ45" s="153">
        <v>0</v>
      </c>
      <c r="AK45" s="153">
        <v>0</v>
      </c>
      <c r="AL45" s="153">
        <v>0</v>
      </c>
      <c r="AM45" s="153">
        <v>0</v>
      </c>
      <c r="AN45" s="153">
        <v>0</v>
      </c>
      <c r="AO45" s="153">
        <v>0</v>
      </c>
      <c r="AP45" s="153">
        <v>0</v>
      </c>
      <c r="AQ45" s="153">
        <v>0</v>
      </c>
      <c r="AR45" s="153">
        <v>0</v>
      </c>
      <c r="AS45" s="153">
        <v>0</v>
      </c>
      <c r="AT45" s="153">
        <v>0</v>
      </c>
      <c r="AU45" s="153">
        <v>0</v>
      </c>
      <c r="AV45" s="153">
        <v>0</v>
      </c>
      <c r="AW45" s="153">
        <v>0</v>
      </c>
      <c r="AX45" s="153">
        <v>0</v>
      </c>
      <c r="AY45" s="153">
        <v>0</v>
      </c>
      <c r="AZ45" s="153">
        <v>0</v>
      </c>
      <c r="BA45" s="153">
        <v>0</v>
      </c>
      <c r="BB45" s="153">
        <v>0</v>
      </c>
      <c r="BC45" s="153">
        <v>0</v>
      </c>
      <c r="BD45" s="153">
        <v>1</v>
      </c>
      <c r="BE45" s="153">
        <v>0</v>
      </c>
      <c r="BF45" s="153">
        <v>0</v>
      </c>
      <c r="BG45" s="153">
        <v>0</v>
      </c>
      <c r="BH45" s="152">
        <v>0</v>
      </c>
    </row>
    <row r="46" spans="1:60" ht="30">
      <c r="A46" s="155" t="s">
        <v>1595</v>
      </c>
      <c r="B46" s="154">
        <v>51</v>
      </c>
      <c r="C46" s="154">
        <f>SUM(G46:BH46)</f>
        <v>14</v>
      </c>
      <c r="D46" s="154">
        <f>SUMIF(G$1:BH$1,1,$G46:$BH46)</f>
        <v>3</v>
      </c>
      <c r="E46" s="154">
        <f>SUMIF(G$1:BH$1,2,$G46:$BH46)</f>
        <v>11</v>
      </c>
      <c r="F46" s="154">
        <f>SUMIF(G$1:BH$1,3,$G46:$BH46)</f>
        <v>0</v>
      </c>
      <c r="G46" s="153">
        <v>0</v>
      </c>
      <c r="H46" s="153">
        <v>2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1</v>
      </c>
      <c r="V46" s="153">
        <v>0</v>
      </c>
      <c r="W46" s="153">
        <v>0</v>
      </c>
      <c r="X46" s="153">
        <v>1</v>
      </c>
      <c r="Y46" s="153">
        <v>0</v>
      </c>
      <c r="Z46" s="153">
        <v>0</v>
      </c>
      <c r="AA46" s="153">
        <v>0</v>
      </c>
      <c r="AB46" s="153">
        <v>0</v>
      </c>
      <c r="AC46" s="153">
        <v>0</v>
      </c>
      <c r="AD46" s="153">
        <v>0</v>
      </c>
      <c r="AE46" s="153">
        <v>0</v>
      </c>
      <c r="AF46" s="153">
        <v>1</v>
      </c>
      <c r="AG46" s="153">
        <v>1</v>
      </c>
      <c r="AH46" s="153">
        <v>0</v>
      </c>
      <c r="AI46" s="153">
        <v>0</v>
      </c>
      <c r="AJ46" s="153">
        <v>1</v>
      </c>
      <c r="AK46" s="153">
        <v>1</v>
      </c>
      <c r="AL46" s="153">
        <v>0</v>
      </c>
      <c r="AM46" s="153">
        <v>0</v>
      </c>
      <c r="AN46" s="153">
        <v>1</v>
      </c>
      <c r="AO46" s="153">
        <v>0</v>
      </c>
      <c r="AP46" s="153">
        <v>0</v>
      </c>
      <c r="AQ46" s="153">
        <v>1</v>
      </c>
      <c r="AR46" s="153">
        <v>1</v>
      </c>
      <c r="AS46" s="153">
        <v>0</v>
      </c>
      <c r="AT46" s="153">
        <v>0</v>
      </c>
      <c r="AU46" s="153">
        <v>1</v>
      </c>
      <c r="AV46" s="153">
        <v>0</v>
      </c>
      <c r="AW46" s="153">
        <v>0</v>
      </c>
      <c r="AX46" s="153">
        <v>0</v>
      </c>
      <c r="AY46" s="153">
        <v>0</v>
      </c>
      <c r="AZ46" s="153">
        <v>1</v>
      </c>
      <c r="BA46" s="153">
        <v>0</v>
      </c>
      <c r="BB46" s="153">
        <v>0</v>
      </c>
      <c r="BC46" s="153">
        <v>1</v>
      </c>
      <c r="BD46" s="153">
        <v>0</v>
      </c>
      <c r="BE46" s="153">
        <v>0</v>
      </c>
      <c r="BF46" s="153">
        <v>0</v>
      </c>
      <c r="BG46" s="153">
        <v>0</v>
      </c>
      <c r="BH46" s="152">
        <v>0</v>
      </c>
    </row>
    <row r="47" spans="1:60">
      <c r="A47" s="155" t="s">
        <v>1594</v>
      </c>
      <c r="B47" s="154">
        <v>172</v>
      </c>
      <c r="C47" s="154">
        <f>SUM(G47:BH47)</f>
        <v>31</v>
      </c>
      <c r="D47" s="154">
        <f>SUMIF(G$1:BH$1,1,$G47:$BH47)</f>
        <v>4</v>
      </c>
      <c r="E47" s="154">
        <f>SUMIF(G$1:BH$1,2,$G47:$BH47)</f>
        <v>15</v>
      </c>
      <c r="F47" s="154">
        <f>SUMIF(G$1:BH$1,3,$G47:$BH47)</f>
        <v>12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1</v>
      </c>
      <c r="M47" s="153">
        <v>0</v>
      </c>
      <c r="N47" s="153">
        <v>0</v>
      </c>
      <c r="O47" s="153">
        <v>5</v>
      </c>
      <c r="P47" s="153">
        <v>0</v>
      </c>
      <c r="Q47" s="153">
        <v>0</v>
      </c>
      <c r="R47" s="153">
        <v>1</v>
      </c>
      <c r="S47" s="153">
        <v>0</v>
      </c>
      <c r="T47" s="153">
        <v>0</v>
      </c>
      <c r="U47" s="153">
        <v>0</v>
      </c>
      <c r="V47" s="153">
        <v>0</v>
      </c>
      <c r="W47" s="153">
        <v>0</v>
      </c>
      <c r="X47" s="153">
        <v>0</v>
      </c>
      <c r="Y47" s="153">
        <v>0</v>
      </c>
      <c r="Z47" s="153">
        <v>0</v>
      </c>
      <c r="AA47" s="153">
        <v>0</v>
      </c>
      <c r="AB47" s="153">
        <v>0</v>
      </c>
      <c r="AC47" s="153">
        <v>0</v>
      </c>
      <c r="AD47" s="153">
        <v>0</v>
      </c>
      <c r="AE47" s="153">
        <v>0</v>
      </c>
      <c r="AF47" s="153">
        <v>2</v>
      </c>
      <c r="AG47" s="153">
        <v>1</v>
      </c>
      <c r="AH47" s="153">
        <v>0</v>
      </c>
      <c r="AI47" s="153">
        <v>1</v>
      </c>
      <c r="AJ47" s="153">
        <v>1</v>
      </c>
      <c r="AK47" s="153">
        <v>0</v>
      </c>
      <c r="AL47" s="153">
        <v>0</v>
      </c>
      <c r="AM47" s="153">
        <v>0</v>
      </c>
      <c r="AN47" s="153">
        <v>0</v>
      </c>
      <c r="AO47" s="153">
        <v>1</v>
      </c>
      <c r="AP47" s="153">
        <v>3</v>
      </c>
      <c r="AQ47" s="153">
        <v>0</v>
      </c>
      <c r="AR47" s="153">
        <v>1</v>
      </c>
      <c r="AS47" s="153">
        <v>0</v>
      </c>
      <c r="AT47" s="153">
        <v>0</v>
      </c>
      <c r="AU47" s="153">
        <v>1</v>
      </c>
      <c r="AV47" s="153">
        <v>0</v>
      </c>
      <c r="AW47" s="153">
        <v>1</v>
      </c>
      <c r="AX47" s="153">
        <v>0</v>
      </c>
      <c r="AY47" s="153">
        <v>0</v>
      </c>
      <c r="AZ47" s="153">
        <v>2</v>
      </c>
      <c r="BA47" s="153">
        <v>0</v>
      </c>
      <c r="BB47" s="153">
        <v>0</v>
      </c>
      <c r="BC47" s="153">
        <v>0</v>
      </c>
      <c r="BD47" s="153">
        <v>6</v>
      </c>
      <c r="BE47" s="153">
        <v>0</v>
      </c>
      <c r="BF47" s="153">
        <v>0</v>
      </c>
      <c r="BG47" s="153">
        <v>4</v>
      </c>
      <c r="BH47" s="152">
        <v>0</v>
      </c>
    </row>
    <row r="48" spans="1:60" ht="30">
      <c r="A48" s="155" t="s">
        <v>1593</v>
      </c>
      <c r="B48" s="154">
        <v>178</v>
      </c>
      <c r="C48" s="154">
        <f>SUM(G48:BH48)</f>
        <v>28</v>
      </c>
      <c r="D48" s="154">
        <f>SUMIF(G$1:BH$1,1,$G48:$BH48)</f>
        <v>3</v>
      </c>
      <c r="E48" s="154">
        <f>SUMIF(G$1:BH$1,2,$G48:$BH48)</f>
        <v>17</v>
      </c>
      <c r="F48" s="154">
        <f>SUMIF(G$1:BH$1,3,$G48:$BH48)</f>
        <v>8</v>
      </c>
      <c r="G48" s="153">
        <v>0</v>
      </c>
      <c r="H48" s="153">
        <v>0</v>
      </c>
      <c r="I48" s="153">
        <v>0</v>
      </c>
      <c r="J48" s="153">
        <v>0</v>
      </c>
      <c r="K48" s="153">
        <v>0</v>
      </c>
      <c r="L48" s="153">
        <v>3</v>
      </c>
      <c r="M48" s="153">
        <v>0</v>
      </c>
      <c r="N48" s="153">
        <v>0</v>
      </c>
      <c r="O48" s="153">
        <v>2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2</v>
      </c>
      <c r="W48" s="153">
        <v>0</v>
      </c>
      <c r="X48" s="153">
        <v>2</v>
      </c>
      <c r="Y48" s="153">
        <v>0</v>
      </c>
      <c r="Z48" s="153">
        <v>1</v>
      </c>
      <c r="AA48" s="153">
        <v>0</v>
      </c>
      <c r="AB48" s="153">
        <v>1</v>
      </c>
      <c r="AC48" s="153">
        <v>0</v>
      </c>
      <c r="AD48" s="153">
        <v>2</v>
      </c>
      <c r="AE48" s="153">
        <v>0</v>
      </c>
      <c r="AF48" s="153">
        <v>0</v>
      </c>
      <c r="AG48" s="153">
        <v>0</v>
      </c>
      <c r="AH48" s="153">
        <v>1</v>
      </c>
      <c r="AI48" s="153">
        <v>1</v>
      </c>
      <c r="AJ48" s="153">
        <v>1</v>
      </c>
      <c r="AK48" s="153">
        <v>0</v>
      </c>
      <c r="AL48" s="153">
        <v>2</v>
      </c>
      <c r="AM48" s="153">
        <v>0</v>
      </c>
      <c r="AN48" s="153">
        <v>1</v>
      </c>
      <c r="AO48" s="153">
        <v>0</v>
      </c>
      <c r="AP48" s="153">
        <v>1</v>
      </c>
      <c r="AQ48" s="153">
        <v>0</v>
      </c>
      <c r="AR48" s="153">
        <v>0</v>
      </c>
      <c r="AS48" s="153">
        <v>0</v>
      </c>
      <c r="AT48" s="153">
        <v>0</v>
      </c>
      <c r="AU48" s="153">
        <v>1</v>
      </c>
      <c r="AV48" s="153">
        <v>0</v>
      </c>
      <c r="AW48" s="153">
        <v>0</v>
      </c>
      <c r="AX48" s="153">
        <v>0</v>
      </c>
      <c r="AY48" s="153">
        <v>0</v>
      </c>
      <c r="AZ48" s="153">
        <v>0</v>
      </c>
      <c r="BA48" s="153">
        <v>0</v>
      </c>
      <c r="BB48" s="153">
        <v>0</v>
      </c>
      <c r="BC48" s="153">
        <v>0</v>
      </c>
      <c r="BD48" s="153">
        <v>3</v>
      </c>
      <c r="BE48" s="153">
        <v>0</v>
      </c>
      <c r="BF48" s="153">
        <v>2</v>
      </c>
      <c r="BG48" s="153">
        <v>2</v>
      </c>
      <c r="BH48" s="152">
        <v>0</v>
      </c>
    </row>
    <row r="49" spans="1:60">
      <c r="A49" s="155" t="s">
        <v>1592</v>
      </c>
      <c r="B49" s="154">
        <v>121</v>
      </c>
      <c r="C49" s="154">
        <f>SUM(G49:BH49)</f>
        <v>10</v>
      </c>
      <c r="D49" s="154">
        <f>SUMIF(G$1:BH$1,1,$G49:$BH49)</f>
        <v>1</v>
      </c>
      <c r="E49" s="154">
        <f>SUMIF(G$1:BH$1,2,$G49:$BH49)</f>
        <v>7</v>
      </c>
      <c r="F49" s="154">
        <f>SUMIF(G$1:BH$1,3,$G49:$BH49)</f>
        <v>2</v>
      </c>
      <c r="G49" s="153">
        <v>0</v>
      </c>
      <c r="H49" s="153">
        <v>1</v>
      </c>
      <c r="I49" s="153">
        <v>0</v>
      </c>
      <c r="J49" s="153">
        <v>0</v>
      </c>
      <c r="K49" s="153">
        <v>0</v>
      </c>
      <c r="L49" s="153">
        <v>0</v>
      </c>
      <c r="M49" s="153">
        <v>0</v>
      </c>
      <c r="N49" s="153">
        <v>0</v>
      </c>
      <c r="O49" s="153">
        <v>2</v>
      </c>
      <c r="P49" s="153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53">
        <v>0</v>
      </c>
      <c r="W49" s="153">
        <v>1</v>
      </c>
      <c r="X49" s="153">
        <v>1</v>
      </c>
      <c r="Y49" s="153">
        <v>0</v>
      </c>
      <c r="Z49" s="153">
        <v>0</v>
      </c>
      <c r="AA49" s="153">
        <v>0</v>
      </c>
      <c r="AB49" s="153">
        <v>0</v>
      </c>
      <c r="AC49" s="153">
        <v>0</v>
      </c>
      <c r="AD49" s="153">
        <v>4</v>
      </c>
      <c r="AE49" s="153">
        <v>0</v>
      </c>
      <c r="AF49" s="153">
        <v>1</v>
      </c>
      <c r="AG49" s="153">
        <v>0</v>
      </c>
      <c r="AH49" s="153">
        <v>0</v>
      </c>
      <c r="AI49" s="153">
        <v>0</v>
      </c>
      <c r="AJ49" s="153">
        <v>0</v>
      </c>
      <c r="AK49" s="153">
        <v>0</v>
      </c>
      <c r="AL49" s="153">
        <v>0</v>
      </c>
      <c r="AM49" s="153">
        <v>0</v>
      </c>
      <c r="AN49" s="153">
        <v>0</v>
      </c>
      <c r="AO49" s="153">
        <v>0</v>
      </c>
      <c r="AP49" s="153">
        <v>0</v>
      </c>
      <c r="AQ49" s="153">
        <v>0</v>
      </c>
      <c r="AR49" s="153">
        <v>0</v>
      </c>
      <c r="AS49" s="153">
        <v>0</v>
      </c>
      <c r="AT49" s="153">
        <v>0</v>
      </c>
      <c r="AU49" s="153">
        <v>0</v>
      </c>
      <c r="AV49" s="153">
        <v>0</v>
      </c>
      <c r="AW49" s="153">
        <v>0</v>
      </c>
      <c r="AX49" s="153">
        <v>0</v>
      </c>
      <c r="AY49" s="153">
        <v>0</v>
      </c>
      <c r="AZ49" s="153">
        <v>0</v>
      </c>
      <c r="BA49" s="153">
        <v>0</v>
      </c>
      <c r="BB49" s="153">
        <v>0</v>
      </c>
      <c r="BC49" s="153">
        <v>0</v>
      </c>
      <c r="BD49" s="153">
        <v>0</v>
      </c>
      <c r="BE49" s="153">
        <v>0</v>
      </c>
      <c r="BF49" s="153">
        <v>0</v>
      </c>
      <c r="BG49" s="153">
        <v>0</v>
      </c>
      <c r="BH49" s="152">
        <v>0</v>
      </c>
    </row>
    <row r="50" spans="1:60">
      <c r="A50" s="155" t="s">
        <v>1591</v>
      </c>
      <c r="B50" s="154">
        <v>892</v>
      </c>
      <c r="C50" s="154">
        <f>SUM(G50:BH50)</f>
        <v>100</v>
      </c>
      <c r="D50" s="154">
        <f>SUMIF(G$1:BH$1,1,$G50:$BH50)</f>
        <v>40</v>
      </c>
      <c r="E50" s="154">
        <f>SUMIF(G$1:BH$1,2,$G50:$BH50)</f>
        <v>28</v>
      </c>
      <c r="F50" s="154">
        <f>SUMIF(G$1:BH$1,3,$G50:$BH50)</f>
        <v>32</v>
      </c>
      <c r="G50" s="153">
        <v>0</v>
      </c>
      <c r="H50" s="153">
        <v>0</v>
      </c>
      <c r="I50" s="153">
        <v>0</v>
      </c>
      <c r="J50" s="153">
        <v>0</v>
      </c>
      <c r="K50" s="153">
        <v>0</v>
      </c>
      <c r="L50" s="153">
        <v>1</v>
      </c>
      <c r="M50" s="153">
        <v>0</v>
      </c>
      <c r="N50" s="153">
        <v>0</v>
      </c>
      <c r="O50" s="153">
        <v>22</v>
      </c>
      <c r="P50" s="153">
        <v>0</v>
      </c>
      <c r="Q50" s="153">
        <v>1</v>
      </c>
      <c r="R50" s="153">
        <v>0</v>
      </c>
      <c r="S50" s="153">
        <v>0</v>
      </c>
      <c r="T50" s="153">
        <v>2</v>
      </c>
      <c r="U50" s="153">
        <v>1</v>
      </c>
      <c r="V50" s="153">
        <v>1</v>
      </c>
      <c r="W50" s="153">
        <v>20</v>
      </c>
      <c r="X50" s="153">
        <v>2</v>
      </c>
      <c r="Y50" s="153">
        <v>0</v>
      </c>
      <c r="Z50" s="153">
        <v>2</v>
      </c>
      <c r="AA50" s="153">
        <v>0</v>
      </c>
      <c r="AB50" s="153">
        <v>0</v>
      </c>
      <c r="AC50" s="153">
        <v>2</v>
      </c>
      <c r="AD50" s="153">
        <v>0</v>
      </c>
      <c r="AE50" s="153">
        <v>0</v>
      </c>
      <c r="AF50" s="153">
        <v>5</v>
      </c>
      <c r="AG50" s="153">
        <v>0</v>
      </c>
      <c r="AH50" s="153">
        <v>1</v>
      </c>
      <c r="AI50" s="153">
        <v>9</v>
      </c>
      <c r="AJ50" s="153">
        <v>0</v>
      </c>
      <c r="AK50" s="153">
        <v>1</v>
      </c>
      <c r="AL50" s="153">
        <v>0</v>
      </c>
      <c r="AM50" s="153">
        <v>0</v>
      </c>
      <c r="AN50" s="153">
        <v>4</v>
      </c>
      <c r="AO50" s="153">
        <v>0</v>
      </c>
      <c r="AP50" s="153">
        <v>1</v>
      </c>
      <c r="AQ50" s="153">
        <v>0</v>
      </c>
      <c r="AR50" s="153">
        <v>0</v>
      </c>
      <c r="AS50" s="153">
        <v>0</v>
      </c>
      <c r="AT50" s="153">
        <v>0</v>
      </c>
      <c r="AU50" s="153">
        <v>3</v>
      </c>
      <c r="AV50" s="153">
        <v>0</v>
      </c>
      <c r="AW50" s="153">
        <v>0</v>
      </c>
      <c r="AX50" s="153">
        <v>2</v>
      </c>
      <c r="AY50" s="153">
        <v>0</v>
      </c>
      <c r="AZ50" s="153">
        <v>2</v>
      </c>
      <c r="BA50" s="153">
        <v>0</v>
      </c>
      <c r="BB50" s="153">
        <v>0</v>
      </c>
      <c r="BC50" s="153">
        <v>0</v>
      </c>
      <c r="BD50" s="153">
        <v>12</v>
      </c>
      <c r="BE50" s="153">
        <v>2</v>
      </c>
      <c r="BF50" s="153">
        <v>0</v>
      </c>
      <c r="BG50" s="153">
        <v>4</v>
      </c>
      <c r="BH50" s="152">
        <v>0</v>
      </c>
    </row>
    <row r="51" spans="1:60">
      <c r="A51" s="155" t="s">
        <v>1590</v>
      </c>
      <c r="B51" s="154">
        <v>125</v>
      </c>
      <c r="C51" s="154">
        <f>SUM(G51:BH51)</f>
        <v>21</v>
      </c>
      <c r="D51" s="154">
        <f>SUMIF(G$1:BH$1,1,$G51:$BH51)</f>
        <v>7</v>
      </c>
      <c r="E51" s="154">
        <f>SUMIF(G$1:BH$1,2,$G51:$BH51)</f>
        <v>9</v>
      </c>
      <c r="F51" s="154">
        <f>SUMIF(G$1:BH$1,3,$G51:$BH51)</f>
        <v>5</v>
      </c>
      <c r="G51" s="153">
        <v>0</v>
      </c>
      <c r="H51" s="153">
        <v>0</v>
      </c>
      <c r="I51" s="153">
        <v>0</v>
      </c>
      <c r="J51" s="153">
        <v>0</v>
      </c>
      <c r="K51" s="153">
        <v>0</v>
      </c>
      <c r="L51" s="153">
        <v>0</v>
      </c>
      <c r="M51" s="153">
        <v>0</v>
      </c>
      <c r="N51" s="153">
        <v>0</v>
      </c>
      <c r="O51" s="153">
        <v>3</v>
      </c>
      <c r="P51" s="153">
        <v>0</v>
      </c>
      <c r="Q51" s="153">
        <v>1</v>
      </c>
      <c r="R51" s="153">
        <v>0</v>
      </c>
      <c r="S51" s="153">
        <v>0</v>
      </c>
      <c r="T51" s="153">
        <v>0</v>
      </c>
      <c r="U51" s="153">
        <v>0</v>
      </c>
      <c r="V51" s="153">
        <v>0</v>
      </c>
      <c r="W51" s="153">
        <v>1</v>
      </c>
      <c r="X51" s="153">
        <v>0</v>
      </c>
      <c r="Y51" s="153">
        <v>0</v>
      </c>
      <c r="Z51" s="153">
        <v>0</v>
      </c>
      <c r="AA51" s="153">
        <v>0</v>
      </c>
      <c r="AB51" s="153">
        <v>1</v>
      </c>
      <c r="AC51" s="153">
        <v>0</v>
      </c>
      <c r="AD51" s="153">
        <v>0</v>
      </c>
      <c r="AE51" s="153">
        <v>0</v>
      </c>
      <c r="AF51" s="153">
        <v>3</v>
      </c>
      <c r="AG51" s="153">
        <v>0</v>
      </c>
      <c r="AH51" s="153">
        <v>0</v>
      </c>
      <c r="AI51" s="153">
        <v>3</v>
      </c>
      <c r="AJ51" s="153">
        <v>1</v>
      </c>
      <c r="AK51" s="153">
        <v>0</v>
      </c>
      <c r="AL51" s="153">
        <v>0</v>
      </c>
      <c r="AM51" s="153">
        <v>0</v>
      </c>
      <c r="AN51" s="153">
        <v>0</v>
      </c>
      <c r="AO51" s="153">
        <v>0</v>
      </c>
      <c r="AP51" s="153">
        <v>0</v>
      </c>
      <c r="AQ51" s="153">
        <v>0</v>
      </c>
      <c r="AR51" s="153">
        <v>0</v>
      </c>
      <c r="AS51" s="153">
        <v>0</v>
      </c>
      <c r="AT51" s="153">
        <v>0</v>
      </c>
      <c r="AU51" s="153">
        <v>1</v>
      </c>
      <c r="AV51" s="153">
        <v>0</v>
      </c>
      <c r="AW51" s="153">
        <v>0</v>
      </c>
      <c r="AX51" s="153">
        <v>2</v>
      </c>
      <c r="AY51" s="153">
        <v>0</v>
      </c>
      <c r="AZ51" s="153">
        <v>0</v>
      </c>
      <c r="BA51" s="153">
        <v>0</v>
      </c>
      <c r="BB51" s="153">
        <v>0</v>
      </c>
      <c r="BC51" s="153">
        <v>0</v>
      </c>
      <c r="BD51" s="153">
        <v>4</v>
      </c>
      <c r="BE51" s="153">
        <v>0</v>
      </c>
      <c r="BF51" s="153">
        <v>0</v>
      </c>
      <c r="BG51" s="153">
        <v>1</v>
      </c>
      <c r="BH51" s="152">
        <v>0</v>
      </c>
    </row>
    <row r="52" spans="1:60" ht="30">
      <c r="A52" s="155" t="s">
        <v>1589</v>
      </c>
      <c r="B52" s="154">
        <v>65</v>
      </c>
      <c r="C52" s="154">
        <f>SUM(G52:BH52)</f>
        <v>7</v>
      </c>
      <c r="D52" s="154">
        <f>SUMIF(G$1:BH$1,1,$G52:$BH52)</f>
        <v>2</v>
      </c>
      <c r="E52" s="154">
        <f>SUMIF(G$1:BH$1,2,$G52:$BH52)</f>
        <v>2</v>
      </c>
      <c r="F52" s="154">
        <f>SUMIF(G$1:BH$1,3,$G52:$BH52)</f>
        <v>3</v>
      </c>
      <c r="G52" s="153">
        <v>0</v>
      </c>
      <c r="H52" s="153">
        <v>0</v>
      </c>
      <c r="I52" s="153">
        <v>0</v>
      </c>
      <c r="J52" s="153">
        <v>0</v>
      </c>
      <c r="K52" s="153">
        <v>0</v>
      </c>
      <c r="L52" s="153">
        <v>0</v>
      </c>
      <c r="M52" s="153">
        <v>0</v>
      </c>
      <c r="N52" s="153">
        <v>0</v>
      </c>
      <c r="O52" s="153">
        <v>1</v>
      </c>
      <c r="P52" s="153">
        <v>0</v>
      </c>
      <c r="Q52" s="153">
        <v>1</v>
      </c>
      <c r="R52" s="153">
        <v>0</v>
      </c>
      <c r="S52" s="153">
        <v>0</v>
      </c>
      <c r="T52" s="153">
        <v>0</v>
      </c>
      <c r="U52" s="153">
        <v>0</v>
      </c>
      <c r="V52" s="153">
        <v>0</v>
      </c>
      <c r="W52" s="153">
        <v>0</v>
      </c>
      <c r="X52" s="153">
        <v>0</v>
      </c>
      <c r="Y52" s="153">
        <v>1</v>
      </c>
      <c r="Z52" s="153">
        <v>0</v>
      </c>
      <c r="AA52" s="153">
        <v>0</v>
      </c>
      <c r="AB52" s="153">
        <v>0</v>
      </c>
      <c r="AC52" s="153">
        <v>0</v>
      </c>
      <c r="AD52" s="153">
        <v>0</v>
      </c>
      <c r="AE52" s="153">
        <v>0</v>
      </c>
      <c r="AF52" s="153">
        <v>0</v>
      </c>
      <c r="AG52" s="153">
        <v>0</v>
      </c>
      <c r="AH52" s="153">
        <v>0</v>
      </c>
      <c r="AI52" s="153">
        <v>2</v>
      </c>
      <c r="AJ52" s="153">
        <v>0</v>
      </c>
      <c r="AK52" s="153">
        <v>0</v>
      </c>
      <c r="AL52" s="153">
        <v>0</v>
      </c>
      <c r="AM52" s="153">
        <v>0</v>
      </c>
      <c r="AN52" s="153">
        <v>0</v>
      </c>
      <c r="AO52" s="153">
        <v>0</v>
      </c>
      <c r="AP52" s="153">
        <v>0</v>
      </c>
      <c r="AQ52" s="153">
        <v>0</v>
      </c>
      <c r="AR52" s="153">
        <v>0</v>
      </c>
      <c r="AS52" s="153">
        <v>0</v>
      </c>
      <c r="AT52" s="153">
        <v>0</v>
      </c>
      <c r="AU52" s="153">
        <v>0</v>
      </c>
      <c r="AV52" s="153">
        <v>0</v>
      </c>
      <c r="AW52" s="153">
        <v>0</v>
      </c>
      <c r="AX52" s="153">
        <v>0</v>
      </c>
      <c r="AY52" s="153">
        <v>0</v>
      </c>
      <c r="AZ52" s="153">
        <v>0</v>
      </c>
      <c r="BA52" s="153">
        <v>0</v>
      </c>
      <c r="BB52" s="153">
        <v>0</v>
      </c>
      <c r="BC52" s="153">
        <v>0</v>
      </c>
      <c r="BD52" s="153">
        <v>2</v>
      </c>
      <c r="BE52" s="153">
        <v>0</v>
      </c>
      <c r="BF52" s="153">
        <v>0</v>
      </c>
      <c r="BG52" s="153">
        <v>0</v>
      </c>
      <c r="BH52" s="152">
        <v>0</v>
      </c>
    </row>
    <row r="53" spans="1:60">
      <c r="A53" s="155" t="s">
        <v>1588</v>
      </c>
      <c r="B53" s="154">
        <v>225</v>
      </c>
      <c r="C53" s="154">
        <f>SUM(G53:BH53)</f>
        <v>36</v>
      </c>
      <c r="D53" s="154">
        <f>SUMIF(G$1:BH$1,1,$G53:$BH53)</f>
        <v>6</v>
      </c>
      <c r="E53" s="154">
        <f>SUMIF(G$1:BH$1,2,$G53:$BH53)</f>
        <v>18</v>
      </c>
      <c r="F53" s="154">
        <f>SUMIF(G$1:BH$1,3,$G53:$BH53)</f>
        <v>12</v>
      </c>
      <c r="G53" s="153">
        <v>0</v>
      </c>
      <c r="H53" s="153">
        <v>0</v>
      </c>
      <c r="I53" s="153">
        <v>0</v>
      </c>
      <c r="J53" s="153">
        <v>0</v>
      </c>
      <c r="K53" s="153">
        <v>0</v>
      </c>
      <c r="L53" s="153">
        <v>0</v>
      </c>
      <c r="M53" s="153">
        <v>0</v>
      </c>
      <c r="N53" s="153">
        <v>2</v>
      </c>
      <c r="O53" s="153">
        <v>7</v>
      </c>
      <c r="P53" s="153">
        <v>0</v>
      </c>
      <c r="Q53" s="153">
        <v>0</v>
      </c>
      <c r="R53" s="153">
        <v>1</v>
      </c>
      <c r="S53" s="153">
        <v>0</v>
      </c>
      <c r="T53" s="153">
        <v>0</v>
      </c>
      <c r="U53" s="153">
        <v>0</v>
      </c>
      <c r="V53" s="153">
        <v>0</v>
      </c>
      <c r="W53" s="153">
        <v>2</v>
      </c>
      <c r="X53" s="153">
        <v>0</v>
      </c>
      <c r="Y53" s="153">
        <v>0</v>
      </c>
      <c r="Z53" s="153">
        <v>0</v>
      </c>
      <c r="AA53" s="153">
        <v>0</v>
      </c>
      <c r="AB53" s="153">
        <v>0</v>
      </c>
      <c r="AC53" s="153">
        <v>2</v>
      </c>
      <c r="AD53" s="153">
        <v>0</v>
      </c>
      <c r="AE53" s="153">
        <v>0</v>
      </c>
      <c r="AF53" s="153">
        <v>4</v>
      </c>
      <c r="AG53" s="153">
        <v>0</v>
      </c>
      <c r="AH53" s="153">
        <v>0</v>
      </c>
      <c r="AI53" s="153">
        <v>1</v>
      </c>
      <c r="AJ53" s="153">
        <v>0</v>
      </c>
      <c r="AK53" s="153">
        <v>0</v>
      </c>
      <c r="AL53" s="153">
        <v>0</v>
      </c>
      <c r="AM53" s="153">
        <v>0</v>
      </c>
      <c r="AN53" s="153">
        <v>0</v>
      </c>
      <c r="AO53" s="153">
        <v>0</v>
      </c>
      <c r="AP53" s="153">
        <v>2</v>
      </c>
      <c r="AQ53" s="153">
        <v>1</v>
      </c>
      <c r="AR53" s="153">
        <v>0</v>
      </c>
      <c r="AS53" s="153">
        <v>1</v>
      </c>
      <c r="AT53" s="153">
        <v>0</v>
      </c>
      <c r="AU53" s="153">
        <v>1</v>
      </c>
      <c r="AV53" s="153">
        <v>0</v>
      </c>
      <c r="AW53" s="153">
        <v>1</v>
      </c>
      <c r="AX53" s="153">
        <v>0</v>
      </c>
      <c r="AY53" s="153">
        <v>0</v>
      </c>
      <c r="AZ53" s="153">
        <v>0</v>
      </c>
      <c r="BA53" s="153">
        <v>2</v>
      </c>
      <c r="BB53" s="153">
        <v>0</v>
      </c>
      <c r="BC53" s="153">
        <v>0</v>
      </c>
      <c r="BD53" s="153">
        <v>9</v>
      </c>
      <c r="BE53" s="153">
        <v>0</v>
      </c>
      <c r="BF53" s="153">
        <v>0</v>
      </c>
      <c r="BG53" s="153">
        <v>0</v>
      </c>
      <c r="BH53" s="152">
        <v>0</v>
      </c>
    </row>
    <row r="54" spans="1:60">
      <c r="A54" s="155" t="s">
        <v>1587</v>
      </c>
      <c r="B54" s="154">
        <v>73</v>
      </c>
      <c r="C54" s="154">
        <f>SUM(G54:BH54)</f>
        <v>16</v>
      </c>
      <c r="D54" s="154">
        <f>SUMIF(G$1:BH$1,1,$G54:$BH54)</f>
        <v>2</v>
      </c>
      <c r="E54" s="154">
        <f>SUMIF(G$1:BH$1,2,$G54:$BH54)</f>
        <v>6</v>
      </c>
      <c r="F54" s="154">
        <f>SUMIF(G$1:BH$1,3,$G54:$BH54)</f>
        <v>8</v>
      </c>
      <c r="G54" s="153">
        <v>0</v>
      </c>
      <c r="H54" s="153">
        <v>1</v>
      </c>
      <c r="I54" s="153">
        <v>0</v>
      </c>
      <c r="J54" s="153">
        <v>0</v>
      </c>
      <c r="K54" s="153">
        <v>0</v>
      </c>
      <c r="L54" s="153">
        <v>0</v>
      </c>
      <c r="M54" s="153">
        <v>0</v>
      </c>
      <c r="N54" s="153">
        <v>0</v>
      </c>
      <c r="O54" s="153">
        <v>6</v>
      </c>
      <c r="P54" s="153">
        <v>0</v>
      </c>
      <c r="Q54" s="153">
        <v>1</v>
      </c>
      <c r="R54" s="153">
        <v>0</v>
      </c>
      <c r="S54" s="153">
        <v>0</v>
      </c>
      <c r="T54" s="153">
        <v>0</v>
      </c>
      <c r="U54" s="153">
        <v>0</v>
      </c>
      <c r="V54" s="153">
        <v>0</v>
      </c>
      <c r="W54" s="153">
        <v>2</v>
      </c>
      <c r="X54" s="153">
        <v>0</v>
      </c>
      <c r="Y54" s="153">
        <v>0</v>
      </c>
      <c r="Z54" s="153">
        <v>0</v>
      </c>
      <c r="AA54" s="153">
        <v>0</v>
      </c>
      <c r="AB54" s="153">
        <v>0</v>
      </c>
      <c r="AC54" s="153">
        <v>0</v>
      </c>
      <c r="AD54" s="153">
        <v>0</v>
      </c>
      <c r="AE54" s="153">
        <v>0</v>
      </c>
      <c r="AF54" s="153">
        <v>2</v>
      </c>
      <c r="AG54" s="153">
        <v>0</v>
      </c>
      <c r="AH54" s="153">
        <v>0</v>
      </c>
      <c r="AI54" s="153">
        <v>0</v>
      </c>
      <c r="AJ54" s="153">
        <v>0</v>
      </c>
      <c r="AK54" s="153">
        <v>0</v>
      </c>
      <c r="AL54" s="153">
        <v>0</v>
      </c>
      <c r="AM54" s="153">
        <v>0</v>
      </c>
      <c r="AN54" s="153">
        <v>0</v>
      </c>
      <c r="AO54" s="153">
        <v>0</v>
      </c>
      <c r="AP54" s="153">
        <v>0</v>
      </c>
      <c r="AQ54" s="153">
        <v>0</v>
      </c>
      <c r="AR54" s="153">
        <v>1</v>
      </c>
      <c r="AS54" s="153">
        <v>0</v>
      </c>
      <c r="AT54" s="153">
        <v>0</v>
      </c>
      <c r="AU54" s="153">
        <v>0</v>
      </c>
      <c r="AV54" s="153">
        <v>1</v>
      </c>
      <c r="AW54" s="153">
        <v>0</v>
      </c>
      <c r="AX54" s="153">
        <v>0</v>
      </c>
      <c r="AY54" s="153">
        <v>0</v>
      </c>
      <c r="AZ54" s="153">
        <v>0</v>
      </c>
      <c r="BA54" s="153">
        <v>0</v>
      </c>
      <c r="BB54" s="153">
        <v>0</v>
      </c>
      <c r="BC54" s="153">
        <v>0</v>
      </c>
      <c r="BD54" s="153">
        <v>2</v>
      </c>
      <c r="BE54" s="153">
        <v>0</v>
      </c>
      <c r="BF54" s="153">
        <v>0</v>
      </c>
      <c r="BG54" s="153">
        <v>0</v>
      </c>
      <c r="BH54" s="152">
        <v>0</v>
      </c>
    </row>
    <row r="55" spans="1:60">
      <c r="A55" s="155" t="s">
        <v>1586</v>
      </c>
      <c r="B55" s="154">
        <v>426</v>
      </c>
      <c r="C55" s="154">
        <f>SUM(G55:BH55)</f>
        <v>37</v>
      </c>
      <c r="D55" s="154">
        <f>SUMIF(G$1:BH$1,1,$G55:$BH55)</f>
        <v>7</v>
      </c>
      <c r="E55" s="154">
        <f>SUMIF(G$1:BH$1,2,$G55:$BH55)</f>
        <v>9</v>
      </c>
      <c r="F55" s="154">
        <f>SUMIF(G$1:BH$1,3,$G55:$BH55)</f>
        <v>21</v>
      </c>
      <c r="G55" s="153">
        <v>0</v>
      </c>
      <c r="H55" s="153">
        <v>1</v>
      </c>
      <c r="I55" s="153">
        <v>0</v>
      </c>
      <c r="J55" s="153">
        <v>0</v>
      </c>
      <c r="K55" s="153">
        <v>0</v>
      </c>
      <c r="L55" s="153">
        <v>0</v>
      </c>
      <c r="M55" s="153">
        <v>0</v>
      </c>
      <c r="N55" s="153">
        <v>0</v>
      </c>
      <c r="O55" s="153">
        <v>17</v>
      </c>
      <c r="P55" s="153">
        <v>0</v>
      </c>
      <c r="Q55" s="153">
        <v>0</v>
      </c>
      <c r="R55" s="153">
        <v>0</v>
      </c>
      <c r="S55" s="153">
        <v>0</v>
      </c>
      <c r="T55" s="153">
        <v>0</v>
      </c>
      <c r="U55" s="153">
        <v>0</v>
      </c>
      <c r="V55" s="153">
        <v>0</v>
      </c>
      <c r="W55" s="153">
        <v>2</v>
      </c>
      <c r="X55" s="153">
        <v>0</v>
      </c>
      <c r="Y55" s="153">
        <v>0</v>
      </c>
      <c r="Z55" s="153">
        <v>1</v>
      </c>
      <c r="AA55" s="153">
        <v>0</v>
      </c>
      <c r="AB55" s="153">
        <v>0</v>
      </c>
      <c r="AC55" s="153">
        <v>0</v>
      </c>
      <c r="AD55" s="153">
        <v>0</v>
      </c>
      <c r="AE55" s="153">
        <v>0</v>
      </c>
      <c r="AF55" s="153">
        <v>3</v>
      </c>
      <c r="AG55" s="153">
        <v>1</v>
      </c>
      <c r="AH55" s="153">
        <v>0</v>
      </c>
      <c r="AI55" s="153">
        <v>2</v>
      </c>
      <c r="AJ55" s="153">
        <v>0</v>
      </c>
      <c r="AK55" s="153">
        <v>0</v>
      </c>
      <c r="AL55" s="153">
        <v>0</v>
      </c>
      <c r="AM55" s="153">
        <v>0</v>
      </c>
      <c r="AN55" s="153">
        <v>0</v>
      </c>
      <c r="AO55" s="153">
        <v>0</v>
      </c>
      <c r="AP55" s="153">
        <v>0</v>
      </c>
      <c r="AQ55" s="153">
        <v>0</v>
      </c>
      <c r="AR55" s="153">
        <v>0</v>
      </c>
      <c r="AS55" s="153">
        <v>1</v>
      </c>
      <c r="AT55" s="153">
        <v>0</v>
      </c>
      <c r="AU55" s="153">
        <v>1</v>
      </c>
      <c r="AV55" s="153">
        <v>0</v>
      </c>
      <c r="AW55" s="153">
        <v>0</v>
      </c>
      <c r="AX55" s="153">
        <v>0</v>
      </c>
      <c r="AY55" s="153">
        <v>0</v>
      </c>
      <c r="AZ55" s="153">
        <v>2</v>
      </c>
      <c r="BA55" s="153">
        <v>0</v>
      </c>
      <c r="BB55" s="153">
        <v>0</v>
      </c>
      <c r="BC55" s="153">
        <v>2</v>
      </c>
      <c r="BD55" s="153">
        <v>2</v>
      </c>
      <c r="BE55" s="153">
        <v>0</v>
      </c>
      <c r="BF55" s="153">
        <v>0</v>
      </c>
      <c r="BG55" s="153">
        <v>2</v>
      </c>
      <c r="BH55" s="152">
        <v>0</v>
      </c>
    </row>
    <row r="56" spans="1:60" ht="30">
      <c r="A56" s="155" t="s">
        <v>1585</v>
      </c>
      <c r="B56" s="154">
        <v>21</v>
      </c>
      <c r="C56" s="154">
        <f>SUM(G56:BH56)</f>
        <v>2</v>
      </c>
      <c r="D56" s="154">
        <f>SUMIF(G$1:BH$1,1,$G56:$BH56)</f>
        <v>1</v>
      </c>
      <c r="E56" s="154">
        <f>SUMIF(G$1:BH$1,2,$G56:$BH56)</f>
        <v>1</v>
      </c>
      <c r="F56" s="154">
        <f>SUMIF(G$1:BH$1,3,$G56:$BH56)</f>
        <v>0</v>
      </c>
      <c r="G56" s="153">
        <v>0</v>
      </c>
      <c r="H56" s="153">
        <v>0</v>
      </c>
      <c r="I56" s="153">
        <v>0</v>
      </c>
      <c r="J56" s="153">
        <v>0</v>
      </c>
      <c r="K56" s="153">
        <v>0</v>
      </c>
      <c r="L56" s="153">
        <v>0</v>
      </c>
      <c r="M56" s="153">
        <v>0</v>
      </c>
      <c r="N56" s="153">
        <v>0</v>
      </c>
      <c r="O56" s="153">
        <v>0</v>
      </c>
      <c r="P56" s="153">
        <v>0</v>
      </c>
      <c r="Q56" s="153">
        <v>0</v>
      </c>
      <c r="R56" s="153">
        <v>0</v>
      </c>
      <c r="S56" s="153">
        <v>0</v>
      </c>
      <c r="T56" s="153">
        <v>0</v>
      </c>
      <c r="U56" s="153">
        <v>0</v>
      </c>
      <c r="V56" s="153">
        <v>0</v>
      </c>
      <c r="W56" s="153">
        <v>1</v>
      </c>
      <c r="X56" s="153">
        <v>0</v>
      </c>
      <c r="Y56" s="153">
        <v>0</v>
      </c>
      <c r="Z56" s="153">
        <v>0</v>
      </c>
      <c r="AA56" s="153">
        <v>0</v>
      </c>
      <c r="AB56" s="153">
        <v>0</v>
      </c>
      <c r="AC56" s="153">
        <v>0</v>
      </c>
      <c r="AD56" s="153">
        <v>0</v>
      </c>
      <c r="AE56" s="153">
        <v>0</v>
      </c>
      <c r="AF56" s="153">
        <v>0</v>
      </c>
      <c r="AG56" s="153">
        <v>0</v>
      </c>
      <c r="AH56" s="153">
        <v>0</v>
      </c>
      <c r="AI56" s="153">
        <v>0</v>
      </c>
      <c r="AJ56" s="153">
        <v>0</v>
      </c>
      <c r="AK56" s="153">
        <v>0</v>
      </c>
      <c r="AL56" s="153">
        <v>1</v>
      </c>
      <c r="AM56" s="153">
        <v>0</v>
      </c>
      <c r="AN56" s="153">
        <v>0</v>
      </c>
      <c r="AO56" s="153">
        <v>0</v>
      </c>
      <c r="AP56" s="153">
        <v>0</v>
      </c>
      <c r="AQ56" s="153">
        <v>0</v>
      </c>
      <c r="AR56" s="153">
        <v>0</v>
      </c>
      <c r="AS56" s="153">
        <v>0</v>
      </c>
      <c r="AT56" s="153">
        <v>0</v>
      </c>
      <c r="AU56" s="153">
        <v>0</v>
      </c>
      <c r="AV56" s="153">
        <v>0</v>
      </c>
      <c r="AW56" s="153">
        <v>0</v>
      </c>
      <c r="AX56" s="153">
        <v>0</v>
      </c>
      <c r="AY56" s="153">
        <v>0</v>
      </c>
      <c r="AZ56" s="153">
        <v>0</v>
      </c>
      <c r="BA56" s="153">
        <v>0</v>
      </c>
      <c r="BB56" s="153">
        <v>0</v>
      </c>
      <c r="BC56" s="153">
        <v>0</v>
      </c>
      <c r="BD56" s="153">
        <v>0</v>
      </c>
      <c r="BE56" s="153">
        <v>0</v>
      </c>
      <c r="BF56" s="153">
        <v>0</v>
      </c>
      <c r="BG56" s="153">
        <v>0</v>
      </c>
      <c r="BH56" s="152">
        <v>0</v>
      </c>
    </row>
    <row r="57" spans="1:60">
      <c r="A57" s="155" t="s">
        <v>1584</v>
      </c>
      <c r="B57" s="154">
        <v>17</v>
      </c>
      <c r="C57" s="154">
        <f>SUM(G57:BH57)</f>
        <v>1</v>
      </c>
      <c r="D57" s="154">
        <f>SUMIF(G$1:BH$1,1,$G57:$BH57)</f>
        <v>0</v>
      </c>
      <c r="E57" s="154">
        <f>SUMIF(G$1:BH$1,2,$G57:$BH57)</f>
        <v>1</v>
      </c>
      <c r="F57" s="154">
        <f>SUMIF(G$1:BH$1,3,$G57:$BH57)</f>
        <v>0</v>
      </c>
      <c r="G57" s="153">
        <v>0</v>
      </c>
      <c r="H57" s="153">
        <v>0</v>
      </c>
      <c r="I57" s="153">
        <v>0</v>
      </c>
      <c r="J57" s="153">
        <v>0</v>
      </c>
      <c r="K57" s="153">
        <v>0</v>
      </c>
      <c r="L57" s="153">
        <v>0</v>
      </c>
      <c r="M57" s="153">
        <v>0</v>
      </c>
      <c r="N57" s="153">
        <v>0</v>
      </c>
      <c r="O57" s="153">
        <v>0</v>
      </c>
      <c r="P57" s="153">
        <v>0</v>
      </c>
      <c r="Q57" s="153">
        <v>0</v>
      </c>
      <c r="R57" s="153">
        <v>0</v>
      </c>
      <c r="S57" s="153">
        <v>0</v>
      </c>
      <c r="T57" s="153">
        <v>0</v>
      </c>
      <c r="U57" s="153">
        <v>0</v>
      </c>
      <c r="V57" s="153">
        <v>0</v>
      </c>
      <c r="W57" s="153">
        <v>0</v>
      </c>
      <c r="X57" s="153">
        <v>0</v>
      </c>
      <c r="Y57" s="153">
        <v>0</v>
      </c>
      <c r="Z57" s="153">
        <v>0</v>
      </c>
      <c r="AA57" s="153">
        <v>0</v>
      </c>
      <c r="AB57" s="153">
        <v>0</v>
      </c>
      <c r="AC57" s="153">
        <v>0</v>
      </c>
      <c r="AD57" s="153">
        <v>0</v>
      </c>
      <c r="AE57" s="153">
        <v>0</v>
      </c>
      <c r="AF57" s="153">
        <v>0</v>
      </c>
      <c r="AG57" s="153">
        <v>0</v>
      </c>
      <c r="AH57" s="153">
        <v>0</v>
      </c>
      <c r="AI57" s="153">
        <v>0</v>
      </c>
      <c r="AJ57" s="153">
        <v>0</v>
      </c>
      <c r="AK57" s="153">
        <v>0</v>
      </c>
      <c r="AL57" s="153">
        <v>0</v>
      </c>
      <c r="AM57" s="153">
        <v>0</v>
      </c>
      <c r="AN57" s="153">
        <v>0</v>
      </c>
      <c r="AO57" s="153">
        <v>0</v>
      </c>
      <c r="AP57" s="153">
        <v>0</v>
      </c>
      <c r="AQ57" s="153">
        <v>0</v>
      </c>
      <c r="AR57" s="153">
        <v>0</v>
      </c>
      <c r="AS57" s="153">
        <v>0</v>
      </c>
      <c r="AT57" s="153">
        <v>0</v>
      </c>
      <c r="AU57" s="153">
        <v>0</v>
      </c>
      <c r="AV57" s="153">
        <v>0</v>
      </c>
      <c r="AW57" s="153">
        <v>0</v>
      </c>
      <c r="AX57" s="153">
        <v>0</v>
      </c>
      <c r="AY57" s="153">
        <v>0</v>
      </c>
      <c r="AZ57" s="153">
        <v>0</v>
      </c>
      <c r="BA57" s="153">
        <v>0</v>
      </c>
      <c r="BB57" s="153">
        <v>0</v>
      </c>
      <c r="BC57" s="153">
        <v>0</v>
      </c>
      <c r="BD57" s="153">
        <v>1</v>
      </c>
      <c r="BE57" s="153">
        <v>0</v>
      </c>
      <c r="BF57" s="153">
        <v>0</v>
      </c>
      <c r="BG57" s="153">
        <v>0</v>
      </c>
      <c r="BH57" s="152">
        <v>0</v>
      </c>
    </row>
    <row r="58" spans="1:60">
      <c r="A58" s="155" t="s">
        <v>1583</v>
      </c>
      <c r="B58" s="154">
        <v>17</v>
      </c>
      <c r="C58" s="154">
        <f>SUM(G58:BH58)</f>
        <v>3</v>
      </c>
      <c r="D58" s="154">
        <f>SUMIF(G$1:BH$1,1,$G58:$BH58)</f>
        <v>1</v>
      </c>
      <c r="E58" s="154">
        <f>SUMIF(G$1:BH$1,2,$G58:$BH58)</f>
        <v>1</v>
      </c>
      <c r="F58" s="154">
        <f>SUMIF(G$1:BH$1,3,$G58:$BH58)</f>
        <v>1</v>
      </c>
      <c r="G58" s="153">
        <v>0</v>
      </c>
      <c r="H58" s="153">
        <v>0</v>
      </c>
      <c r="I58" s="153">
        <v>0</v>
      </c>
      <c r="J58" s="153">
        <v>0</v>
      </c>
      <c r="K58" s="153">
        <v>0</v>
      </c>
      <c r="L58" s="153">
        <v>0</v>
      </c>
      <c r="M58" s="153">
        <v>0</v>
      </c>
      <c r="N58" s="153">
        <v>0</v>
      </c>
      <c r="O58" s="153">
        <v>1</v>
      </c>
      <c r="P58" s="153">
        <v>0</v>
      </c>
      <c r="Q58" s="153">
        <v>0</v>
      </c>
      <c r="R58" s="153">
        <v>0</v>
      </c>
      <c r="S58" s="153">
        <v>0</v>
      </c>
      <c r="T58" s="153">
        <v>0</v>
      </c>
      <c r="U58" s="153">
        <v>0</v>
      </c>
      <c r="V58" s="153">
        <v>0</v>
      </c>
      <c r="W58" s="153">
        <v>1</v>
      </c>
      <c r="X58" s="153">
        <v>0</v>
      </c>
      <c r="Y58" s="153">
        <v>0</v>
      </c>
      <c r="Z58" s="153">
        <v>0</v>
      </c>
      <c r="AA58" s="153">
        <v>0</v>
      </c>
      <c r="AB58" s="153">
        <v>0</v>
      </c>
      <c r="AC58" s="153">
        <v>0</v>
      </c>
      <c r="AD58" s="153">
        <v>0</v>
      </c>
      <c r="AE58" s="153">
        <v>0</v>
      </c>
      <c r="AF58" s="153">
        <v>0</v>
      </c>
      <c r="AG58" s="153">
        <v>0</v>
      </c>
      <c r="AH58" s="153">
        <v>0</v>
      </c>
      <c r="AI58" s="153">
        <v>0</v>
      </c>
      <c r="AJ58" s="153">
        <v>0</v>
      </c>
      <c r="AK58" s="153">
        <v>0</v>
      </c>
      <c r="AL58" s="153">
        <v>0</v>
      </c>
      <c r="AM58" s="153">
        <v>0</v>
      </c>
      <c r="AN58" s="153">
        <v>0</v>
      </c>
      <c r="AO58" s="153">
        <v>0</v>
      </c>
      <c r="AP58" s="153">
        <v>0</v>
      </c>
      <c r="AQ58" s="153">
        <v>0</v>
      </c>
      <c r="AR58" s="153">
        <v>0</v>
      </c>
      <c r="AS58" s="153">
        <v>0</v>
      </c>
      <c r="AT58" s="153">
        <v>0</v>
      </c>
      <c r="AU58" s="153">
        <v>0</v>
      </c>
      <c r="AV58" s="153">
        <v>0</v>
      </c>
      <c r="AW58" s="153">
        <v>0</v>
      </c>
      <c r="AX58" s="153">
        <v>0</v>
      </c>
      <c r="AY58" s="153">
        <v>0</v>
      </c>
      <c r="AZ58" s="153">
        <v>0</v>
      </c>
      <c r="BA58" s="153">
        <v>0</v>
      </c>
      <c r="BB58" s="153">
        <v>0</v>
      </c>
      <c r="BC58" s="153">
        <v>0</v>
      </c>
      <c r="BD58" s="153">
        <v>1</v>
      </c>
      <c r="BE58" s="153">
        <v>0</v>
      </c>
      <c r="BF58" s="153">
        <v>0</v>
      </c>
      <c r="BG58" s="153">
        <v>0</v>
      </c>
      <c r="BH58" s="152">
        <v>0</v>
      </c>
    </row>
    <row r="59" spans="1:60">
      <c r="A59" s="155" t="s">
        <v>1582</v>
      </c>
      <c r="B59" s="154">
        <v>23</v>
      </c>
      <c r="C59" s="154">
        <f>SUM(G59:BH59)</f>
        <v>6</v>
      </c>
      <c r="D59" s="154">
        <f>SUMIF(G$1:BH$1,1,$G59:$BH59)</f>
        <v>2</v>
      </c>
      <c r="E59" s="154">
        <f>SUMIF(G$1:BH$1,2,$G59:$BH59)</f>
        <v>2</v>
      </c>
      <c r="F59" s="154">
        <f>SUMIF(G$1:BH$1,3,$G59:$BH59)</f>
        <v>2</v>
      </c>
      <c r="G59" s="153">
        <v>0</v>
      </c>
      <c r="H59" s="153">
        <v>0</v>
      </c>
      <c r="I59" s="153">
        <v>0</v>
      </c>
      <c r="J59" s="153">
        <v>0</v>
      </c>
      <c r="K59" s="153">
        <v>0</v>
      </c>
      <c r="L59" s="153">
        <v>0</v>
      </c>
      <c r="M59" s="153">
        <v>0</v>
      </c>
      <c r="N59" s="153">
        <v>0</v>
      </c>
      <c r="O59" s="153">
        <v>1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3">
        <v>0</v>
      </c>
      <c r="W59" s="153">
        <v>0</v>
      </c>
      <c r="X59" s="153">
        <v>0</v>
      </c>
      <c r="Y59" s="153">
        <v>1</v>
      </c>
      <c r="Z59" s="153">
        <v>0</v>
      </c>
      <c r="AA59" s="153">
        <v>0</v>
      </c>
      <c r="AB59" s="153">
        <v>0</v>
      </c>
      <c r="AC59" s="153">
        <v>0</v>
      </c>
      <c r="AD59" s="153">
        <v>0</v>
      </c>
      <c r="AE59" s="153">
        <v>0</v>
      </c>
      <c r="AF59" s="153">
        <v>0</v>
      </c>
      <c r="AG59" s="153">
        <v>0</v>
      </c>
      <c r="AH59" s="153">
        <v>0</v>
      </c>
      <c r="AI59" s="153">
        <v>0</v>
      </c>
      <c r="AJ59" s="153">
        <v>0</v>
      </c>
      <c r="AK59" s="153">
        <v>1</v>
      </c>
      <c r="AL59" s="153">
        <v>0</v>
      </c>
      <c r="AM59" s="153">
        <v>0</v>
      </c>
      <c r="AN59" s="153">
        <v>0</v>
      </c>
      <c r="AO59" s="153">
        <v>0</v>
      </c>
      <c r="AP59" s="153">
        <v>0</v>
      </c>
      <c r="AQ59" s="153">
        <v>0</v>
      </c>
      <c r="AR59" s="153">
        <v>1</v>
      </c>
      <c r="AS59" s="153">
        <v>0</v>
      </c>
      <c r="AT59" s="153">
        <v>0</v>
      </c>
      <c r="AU59" s="153">
        <v>1</v>
      </c>
      <c r="AV59" s="153">
        <v>0</v>
      </c>
      <c r="AW59" s="153">
        <v>0</v>
      </c>
      <c r="AX59" s="153">
        <v>0</v>
      </c>
      <c r="AY59" s="153">
        <v>0</v>
      </c>
      <c r="AZ59" s="153">
        <v>0</v>
      </c>
      <c r="BA59" s="153">
        <v>0</v>
      </c>
      <c r="BB59" s="153">
        <v>0</v>
      </c>
      <c r="BC59" s="153">
        <v>0</v>
      </c>
      <c r="BD59" s="153">
        <v>1</v>
      </c>
      <c r="BE59" s="153">
        <v>0</v>
      </c>
      <c r="BF59" s="153">
        <v>0</v>
      </c>
      <c r="BG59" s="153">
        <v>0</v>
      </c>
      <c r="BH59" s="152">
        <v>0</v>
      </c>
    </row>
    <row r="60" spans="1:60">
      <c r="A60" s="155" t="s">
        <v>1581</v>
      </c>
      <c r="B60" s="154">
        <v>40</v>
      </c>
      <c r="C60" s="154">
        <f>SUM(G60:BH60)</f>
        <v>5</v>
      </c>
      <c r="D60" s="154">
        <f>SUMIF(G$1:BH$1,1,$G60:$BH60)</f>
        <v>1</v>
      </c>
      <c r="E60" s="154">
        <f>SUMIF(G$1:BH$1,2,$G60:$BH60)</f>
        <v>1</v>
      </c>
      <c r="F60" s="154">
        <f>SUMIF(G$1:BH$1,3,$G60:$BH60)</f>
        <v>3</v>
      </c>
      <c r="G60" s="153">
        <v>0</v>
      </c>
      <c r="H60" s="153">
        <v>0</v>
      </c>
      <c r="I60" s="153">
        <v>0</v>
      </c>
      <c r="J60" s="153">
        <v>0</v>
      </c>
      <c r="K60" s="153">
        <v>0</v>
      </c>
      <c r="L60" s="153">
        <v>0</v>
      </c>
      <c r="M60" s="153">
        <v>1</v>
      </c>
      <c r="N60" s="153">
        <v>0</v>
      </c>
      <c r="O60" s="153">
        <v>1</v>
      </c>
      <c r="P60" s="153">
        <v>0</v>
      </c>
      <c r="Q60" s="153">
        <v>0</v>
      </c>
      <c r="R60" s="153">
        <v>0</v>
      </c>
      <c r="S60" s="153">
        <v>0</v>
      </c>
      <c r="T60" s="153">
        <v>0</v>
      </c>
      <c r="U60" s="153">
        <v>0</v>
      </c>
      <c r="V60" s="153">
        <v>0</v>
      </c>
      <c r="W60" s="153">
        <v>0</v>
      </c>
      <c r="X60" s="153">
        <v>0</v>
      </c>
      <c r="Y60" s="153">
        <v>0</v>
      </c>
      <c r="Z60" s="153">
        <v>0</v>
      </c>
      <c r="AA60" s="153">
        <v>0</v>
      </c>
      <c r="AB60" s="153">
        <v>0</v>
      </c>
      <c r="AC60" s="153">
        <v>0</v>
      </c>
      <c r="AD60" s="153">
        <v>0</v>
      </c>
      <c r="AE60" s="153">
        <v>0</v>
      </c>
      <c r="AF60" s="153">
        <v>0</v>
      </c>
      <c r="AG60" s="153">
        <v>0</v>
      </c>
      <c r="AH60" s="153">
        <v>0</v>
      </c>
      <c r="AI60" s="153">
        <v>0</v>
      </c>
      <c r="AJ60" s="153">
        <v>0</v>
      </c>
      <c r="AK60" s="153">
        <v>0</v>
      </c>
      <c r="AL60" s="153">
        <v>0</v>
      </c>
      <c r="AM60" s="153">
        <v>0</v>
      </c>
      <c r="AN60" s="153">
        <v>0</v>
      </c>
      <c r="AO60" s="153">
        <v>0</v>
      </c>
      <c r="AP60" s="153">
        <v>0</v>
      </c>
      <c r="AQ60" s="153">
        <v>0</v>
      </c>
      <c r="AR60" s="153">
        <v>0</v>
      </c>
      <c r="AS60" s="153">
        <v>0</v>
      </c>
      <c r="AT60" s="153">
        <v>0</v>
      </c>
      <c r="AU60" s="153">
        <v>1</v>
      </c>
      <c r="AV60" s="153">
        <v>0</v>
      </c>
      <c r="AW60" s="153">
        <v>1</v>
      </c>
      <c r="AX60" s="153">
        <v>0</v>
      </c>
      <c r="AY60" s="153">
        <v>0</v>
      </c>
      <c r="AZ60" s="153">
        <v>0</v>
      </c>
      <c r="BA60" s="153">
        <v>0</v>
      </c>
      <c r="BB60" s="153">
        <v>0</v>
      </c>
      <c r="BC60" s="153">
        <v>1</v>
      </c>
      <c r="BD60" s="153">
        <v>0</v>
      </c>
      <c r="BE60" s="153">
        <v>0</v>
      </c>
      <c r="BF60" s="153">
        <v>0</v>
      </c>
      <c r="BG60" s="153">
        <v>0</v>
      </c>
      <c r="BH60" s="152">
        <v>0</v>
      </c>
    </row>
    <row r="61" spans="1:60">
      <c r="A61" s="155" t="s">
        <v>1580</v>
      </c>
      <c r="B61" s="154">
        <v>34</v>
      </c>
      <c r="C61" s="154">
        <f>SUM(G61:BH61)</f>
        <v>3</v>
      </c>
      <c r="D61" s="154">
        <f>SUMIF(G$1:BH$1,1,$G61:$BH61)</f>
        <v>0</v>
      </c>
      <c r="E61" s="154">
        <f>SUMIF(G$1:BH$1,2,$G61:$BH61)</f>
        <v>2</v>
      </c>
      <c r="F61" s="154">
        <f>SUMIF(G$1:BH$1,3,$G61:$BH61)</f>
        <v>1</v>
      </c>
      <c r="G61" s="153">
        <v>0</v>
      </c>
      <c r="H61" s="153">
        <v>0</v>
      </c>
      <c r="I61" s="153">
        <v>0</v>
      </c>
      <c r="J61" s="153">
        <v>0</v>
      </c>
      <c r="K61" s="153">
        <v>0</v>
      </c>
      <c r="L61" s="153">
        <v>0</v>
      </c>
      <c r="M61" s="153">
        <v>0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53">
        <v>0</v>
      </c>
      <c r="W61" s="153">
        <v>0</v>
      </c>
      <c r="X61" s="153">
        <v>0</v>
      </c>
      <c r="Y61" s="153">
        <v>0</v>
      </c>
      <c r="Z61" s="153">
        <v>0</v>
      </c>
      <c r="AA61" s="153">
        <v>0</v>
      </c>
      <c r="AB61" s="153">
        <v>0</v>
      </c>
      <c r="AC61" s="153">
        <v>0</v>
      </c>
      <c r="AD61" s="153">
        <v>0</v>
      </c>
      <c r="AE61" s="153">
        <v>0</v>
      </c>
      <c r="AF61" s="153">
        <v>0</v>
      </c>
      <c r="AG61" s="153">
        <v>0</v>
      </c>
      <c r="AH61" s="153">
        <v>0</v>
      </c>
      <c r="AI61" s="153">
        <v>0</v>
      </c>
      <c r="AJ61" s="153">
        <v>0</v>
      </c>
      <c r="AK61" s="153">
        <v>0</v>
      </c>
      <c r="AL61" s="153">
        <v>0</v>
      </c>
      <c r="AM61" s="153">
        <v>0</v>
      </c>
      <c r="AN61" s="153">
        <v>0</v>
      </c>
      <c r="AO61" s="153">
        <v>0</v>
      </c>
      <c r="AP61" s="153">
        <v>0</v>
      </c>
      <c r="AQ61" s="153">
        <v>0</v>
      </c>
      <c r="AR61" s="153">
        <v>0</v>
      </c>
      <c r="AS61" s="153">
        <v>0</v>
      </c>
      <c r="AT61" s="153">
        <v>0</v>
      </c>
      <c r="AU61" s="153">
        <v>0</v>
      </c>
      <c r="AV61" s="153">
        <v>0</v>
      </c>
      <c r="AW61" s="153">
        <v>0</v>
      </c>
      <c r="AX61" s="153">
        <v>0</v>
      </c>
      <c r="AY61" s="153">
        <v>0</v>
      </c>
      <c r="AZ61" s="153">
        <v>0</v>
      </c>
      <c r="BA61" s="153">
        <v>0</v>
      </c>
      <c r="BB61" s="153">
        <v>0</v>
      </c>
      <c r="BC61" s="153">
        <v>1</v>
      </c>
      <c r="BD61" s="153">
        <v>1</v>
      </c>
      <c r="BE61" s="153">
        <v>0</v>
      </c>
      <c r="BF61" s="153">
        <v>0</v>
      </c>
      <c r="BG61" s="153">
        <v>1</v>
      </c>
      <c r="BH61" s="152">
        <v>0</v>
      </c>
    </row>
    <row r="62" spans="1:60">
      <c r="A62" s="155" t="s">
        <v>1579</v>
      </c>
      <c r="B62" s="154">
        <v>5</v>
      </c>
      <c r="C62" s="154">
        <f>SUM(G62:BH62)</f>
        <v>1</v>
      </c>
      <c r="D62" s="154">
        <f>SUMIF(G$1:BH$1,1,$G62:$BH62)</f>
        <v>0</v>
      </c>
      <c r="E62" s="154">
        <f>SUMIF(G$1:BH$1,2,$G62:$BH62)</f>
        <v>0</v>
      </c>
      <c r="F62" s="154">
        <f>SUMIF(G$1:BH$1,3,$G62:$BH62)</f>
        <v>1</v>
      </c>
      <c r="G62" s="153">
        <v>0</v>
      </c>
      <c r="H62" s="153">
        <v>0</v>
      </c>
      <c r="I62" s="153">
        <v>1</v>
      </c>
      <c r="J62" s="153">
        <v>0</v>
      </c>
      <c r="K62" s="153">
        <v>0</v>
      </c>
      <c r="L62" s="153">
        <v>0</v>
      </c>
      <c r="M62" s="153">
        <v>0</v>
      </c>
      <c r="N62" s="153">
        <v>0</v>
      </c>
      <c r="O62" s="153">
        <v>0</v>
      </c>
      <c r="P62" s="153">
        <v>0</v>
      </c>
      <c r="Q62" s="153">
        <v>0</v>
      </c>
      <c r="R62" s="153">
        <v>0</v>
      </c>
      <c r="S62" s="153">
        <v>0</v>
      </c>
      <c r="T62" s="153">
        <v>0</v>
      </c>
      <c r="U62" s="153">
        <v>0</v>
      </c>
      <c r="V62" s="153">
        <v>0</v>
      </c>
      <c r="W62" s="153">
        <v>0</v>
      </c>
      <c r="X62" s="153">
        <v>0</v>
      </c>
      <c r="Y62" s="153">
        <v>0</v>
      </c>
      <c r="Z62" s="153">
        <v>0</v>
      </c>
      <c r="AA62" s="153">
        <v>0</v>
      </c>
      <c r="AB62" s="153">
        <v>0</v>
      </c>
      <c r="AC62" s="153">
        <v>0</v>
      </c>
      <c r="AD62" s="153">
        <v>0</v>
      </c>
      <c r="AE62" s="153">
        <v>0</v>
      </c>
      <c r="AF62" s="153">
        <v>0</v>
      </c>
      <c r="AG62" s="153">
        <v>0</v>
      </c>
      <c r="AH62" s="153">
        <v>0</v>
      </c>
      <c r="AI62" s="153">
        <v>0</v>
      </c>
      <c r="AJ62" s="153">
        <v>0</v>
      </c>
      <c r="AK62" s="153">
        <v>0</v>
      </c>
      <c r="AL62" s="153">
        <v>0</v>
      </c>
      <c r="AM62" s="153">
        <v>0</v>
      </c>
      <c r="AN62" s="153">
        <v>0</v>
      </c>
      <c r="AO62" s="153">
        <v>0</v>
      </c>
      <c r="AP62" s="153">
        <v>0</v>
      </c>
      <c r="AQ62" s="153">
        <v>0</v>
      </c>
      <c r="AR62" s="153">
        <v>0</v>
      </c>
      <c r="AS62" s="153">
        <v>0</v>
      </c>
      <c r="AT62" s="153">
        <v>0</v>
      </c>
      <c r="AU62" s="153">
        <v>0</v>
      </c>
      <c r="AV62" s="153">
        <v>0</v>
      </c>
      <c r="AW62" s="153">
        <v>0</v>
      </c>
      <c r="AX62" s="153">
        <v>0</v>
      </c>
      <c r="AY62" s="153">
        <v>0</v>
      </c>
      <c r="AZ62" s="153">
        <v>0</v>
      </c>
      <c r="BA62" s="153">
        <v>0</v>
      </c>
      <c r="BB62" s="153">
        <v>0</v>
      </c>
      <c r="BC62" s="153">
        <v>0</v>
      </c>
      <c r="BD62" s="153">
        <v>0</v>
      </c>
      <c r="BE62" s="153">
        <v>0</v>
      </c>
      <c r="BF62" s="153">
        <v>0</v>
      </c>
      <c r="BG62" s="153">
        <v>0</v>
      </c>
      <c r="BH62" s="152">
        <v>0</v>
      </c>
    </row>
    <row r="63" spans="1:60" ht="30">
      <c r="A63" s="155" t="s">
        <v>1578</v>
      </c>
      <c r="B63" s="154">
        <v>133</v>
      </c>
      <c r="C63" s="154">
        <f>SUM(G63:BH63)</f>
        <v>32</v>
      </c>
      <c r="D63" s="154">
        <f>SUMIF(G$1:BH$1,1,$G63:$BH63)</f>
        <v>6</v>
      </c>
      <c r="E63" s="154">
        <f>SUMIF(G$1:BH$1,2,$G63:$BH63)</f>
        <v>10</v>
      </c>
      <c r="F63" s="154">
        <f>SUMIF(G$1:BH$1,3,$G63:$BH63)</f>
        <v>16</v>
      </c>
      <c r="G63" s="153">
        <v>0</v>
      </c>
      <c r="H63" s="153">
        <v>0</v>
      </c>
      <c r="I63" s="153">
        <v>0</v>
      </c>
      <c r="J63" s="153">
        <v>0</v>
      </c>
      <c r="K63" s="153">
        <v>0</v>
      </c>
      <c r="L63" s="153">
        <v>0</v>
      </c>
      <c r="M63" s="153">
        <v>0</v>
      </c>
      <c r="N63" s="153">
        <v>2</v>
      </c>
      <c r="O63" s="153">
        <v>13</v>
      </c>
      <c r="P63" s="153">
        <v>0</v>
      </c>
      <c r="Q63" s="153">
        <v>0</v>
      </c>
      <c r="R63" s="153">
        <v>0</v>
      </c>
      <c r="S63" s="153">
        <v>0</v>
      </c>
      <c r="T63" s="153">
        <v>0</v>
      </c>
      <c r="U63" s="153">
        <v>0</v>
      </c>
      <c r="V63" s="153">
        <v>0</v>
      </c>
      <c r="W63" s="153">
        <v>2</v>
      </c>
      <c r="X63" s="153">
        <v>0</v>
      </c>
      <c r="Y63" s="153">
        <v>0</v>
      </c>
      <c r="Z63" s="153">
        <v>0</v>
      </c>
      <c r="AA63" s="153">
        <v>0</v>
      </c>
      <c r="AB63" s="153">
        <v>0</v>
      </c>
      <c r="AC63" s="153">
        <v>1</v>
      </c>
      <c r="AD63" s="153">
        <v>0</v>
      </c>
      <c r="AE63" s="153">
        <v>0</v>
      </c>
      <c r="AF63" s="153">
        <v>2</v>
      </c>
      <c r="AG63" s="153">
        <v>0</v>
      </c>
      <c r="AH63" s="153">
        <v>0</v>
      </c>
      <c r="AI63" s="153">
        <v>1</v>
      </c>
      <c r="AJ63" s="153">
        <v>0</v>
      </c>
      <c r="AK63" s="153">
        <v>0</v>
      </c>
      <c r="AL63" s="153">
        <v>0</v>
      </c>
      <c r="AM63" s="153">
        <v>0</v>
      </c>
      <c r="AN63" s="153">
        <v>2</v>
      </c>
      <c r="AO63" s="153">
        <v>0</v>
      </c>
      <c r="AP63" s="153">
        <v>1</v>
      </c>
      <c r="AQ63" s="153">
        <v>1</v>
      </c>
      <c r="AR63" s="153">
        <v>0</v>
      </c>
      <c r="AS63" s="153">
        <v>1</v>
      </c>
      <c r="AT63" s="153">
        <v>1</v>
      </c>
      <c r="AU63" s="153">
        <v>1</v>
      </c>
      <c r="AV63" s="153">
        <v>0</v>
      </c>
      <c r="AW63" s="153">
        <v>0</v>
      </c>
      <c r="AX63" s="153">
        <v>0</v>
      </c>
      <c r="AY63" s="153">
        <v>0</v>
      </c>
      <c r="AZ63" s="153">
        <v>0</v>
      </c>
      <c r="BA63" s="153">
        <v>0</v>
      </c>
      <c r="BB63" s="153">
        <v>0</v>
      </c>
      <c r="BC63" s="153">
        <v>1</v>
      </c>
      <c r="BD63" s="153">
        <v>3</v>
      </c>
      <c r="BE63" s="153">
        <v>0</v>
      </c>
      <c r="BF63" s="153">
        <v>0</v>
      </c>
      <c r="BG63" s="153">
        <v>0</v>
      </c>
      <c r="BH63" s="152">
        <v>0</v>
      </c>
    </row>
    <row r="64" spans="1:60">
      <c r="A64" s="155" t="s">
        <v>1577</v>
      </c>
      <c r="B64" s="154">
        <v>117</v>
      </c>
      <c r="C64" s="154">
        <f>SUM(G64:BH64)</f>
        <v>13</v>
      </c>
      <c r="D64" s="154">
        <f>SUMIF(G$1:BH$1,1,$G64:$BH64)</f>
        <v>1</v>
      </c>
      <c r="E64" s="154">
        <f>SUMIF(G$1:BH$1,2,$G64:$BH64)</f>
        <v>7</v>
      </c>
      <c r="F64" s="154">
        <f>SUMIF(G$1:BH$1,3,$G64:$BH64)</f>
        <v>5</v>
      </c>
      <c r="G64" s="153">
        <v>0</v>
      </c>
      <c r="H64" s="153">
        <v>0</v>
      </c>
      <c r="I64" s="153">
        <v>0</v>
      </c>
      <c r="J64" s="153">
        <v>0</v>
      </c>
      <c r="K64" s="153">
        <v>0</v>
      </c>
      <c r="L64" s="153">
        <v>0</v>
      </c>
      <c r="M64" s="153">
        <v>0</v>
      </c>
      <c r="N64" s="153">
        <v>1</v>
      </c>
      <c r="O64" s="153">
        <v>4</v>
      </c>
      <c r="P64" s="153">
        <v>0</v>
      </c>
      <c r="Q64" s="153">
        <v>0</v>
      </c>
      <c r="R64" s="153">
        <v>0</v>
      </c>
      <c r="S64" s="153">
        <v>0</v>
      </c>
      <c r="T64" s="153">
        <v>0</v>
      </c>
      <c r="U64" s="153">
        <v>0</v>
      </c>
      <c r="V64" s="153">
        <v>0</v>
      </c>
      <c r="W64" s="153">
        <v>0</v>
      </c>
      <c r="X64" s="153">
        <v>0</v>
      </c>
      <c r="Y64" s="153">
        <v>0</v>
      </c>
      <c r="Z64" s="153">
        <v>0</v>
      </c>
      <c r="AA64" s="153">
        <v>0</v>
      </c>
      <c r="AB64" s="153">
        <v>0</v>
      </c>
      <c r="AC64" s="153">
        <v>0</v>
      </c>
      <c r="AD64" s="153">
        <v>0</v>
      </c>
      <c r="AE64" s="153">
        <v>0</v>
      </c>
      <c r="AF64" s="153">
        <v>0</v>
      </c>
      <c r="AG64" s="153">
        <v>0</v>
      </c>
      <c r="AH64" s="153">
        <v>0</v>
      </c>
      <c r="AI64" s="153">
        <v>0</v>
      </c>
      <c r="AJ64" s="153">
        <v>0</v>
      </c>
      <c r="AK64" s="153">
        <v>1</v>
      </c>
      <c r="AL64" s="153">
        <v>0</v>
      </c>
      <c r="AM64" s="153">
        <v>0</v>
      </c>
      <c r="AN64" s="153">
        <v>0</v>
      </c>
      <c r="AO64" s="153">
        <v>0</v>
      </c>
      <c r="AP64" s="153">
        <v>1</v>
      </c>
      <c r="AQ64" s="153">
        <v>0</v>
      </c>
      <c r="AR64" s="153">
        <v>0</v>
      </c>
      <c r="AS64" s="153">
        <v>0</v>
      </c>
      <c r="AT64" s="153">
        <v>0</v>
      </c>
      <c r="AU64" s="153">
        <v>0</v>
      </c>
      <c r="AV64" s="153">
        <v>0</v>
      </c>
      <c r="AW64" s="153">
        <v>0</v>
      </c>
      <c r="AX64" s="153">
        <v>0</v>
      </c>
      <c r="AY64" s="153">
        <v>0</v>
      </c>
      <c r="AZ64" s="153">
        <v>0</v>
      </c>
      <c r="BA64" s="153">
        <v>0</v>
      </c>
      <c r="BB64" s="153">
        <v>0</v>
      </c>
      <c r="BC64" s="153">
        <v>5</v>
      </c>
      <c r="BD64" s="153">
        <v>1</v>
      </c>
      <c r="BE64" s="153">
        <v>0</v>
      </c>
      <c r="BF64" s="153">
        <v>0</v>
      </c>
      <c r="BG64" s="153">
        <v>0</v>
      </c>
      <c r="BH64" s="152">
        <v>0</v>
      </c>
    </row>
    <row r="65" spans="1:60">
      <c r="A65" s="155" t="s">
        <v>1576</v>
      </c>
      <c r="B65" s="154">
        <v>271</v>
      </c>
      <c r="C65" s="154">
        <f>SUM(G65:BH65)</f>
        <v>14</v>
      </c>
      <c r="D65" s="154">
        <f>SUMIF(G$1:BH$1,1,$G65:$BH65)</f>
        <v>3</v>
      </c>
      <c r="E65" s="154">
        <f>SUMIF(G$1:BH$1,2,$G65:$BH65)</f>
        <v>6</v>
      </c>
      <c r="F65" s="154">
        <f>SUMIF(G$1:BH$1,3,$G65:$BH65)</f>
        <v>5</v>
      </c>
      <c r="G65" s="153">
        <v>0</v>
      </c>
      <c r="H65" s="153">
        <v>1</v>
      </c>
      <c r="I65" s="153">
        <v>0</v>
      </c>
      <c r="J65" s="153">
        <v>0</v>
      </c>
      <c r="K65" s="153">
        <v>0</v>
      </c>
      <c r="L65" s="153">
        <v>0</v>
      </c>
      <c r="M65" s="153">
        <v>0</v>
      </c>
      <c r="N65" s="153">
        <v>0</v>
      </c>
      <c r="O65" s="153">
        <v>5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>
        <v>0</v>
      </c>
      <c r="V65" s="153">
        <v>0</v>
      </c>
      <c r="W65" s="153">
        <v>1</v>
      </c>
      <c r="X65" s="153">
        <v>0</v>
      </c>
      <c r="Y65" s="153">
        <v>0</v>
      </c>
      <c r="Z65" s="153">
        <v>0</v>
      </c>
      <c r="AA65" s="153">
        <v>0</v>
      </c>
      <c r="AB65" s="153">
        <v>0</v>
      </c>
      <c r="AC65" s="153">
        <v>0</v>
      </c>
      <c r="AD65" s="153">
        <v>0</v>
      </c>
      <c r="AE65" s="153">
        <v>0</v>
      </c>
      <c r="AF65" s="153">
        <v>2</v>
      </c>
      <c r="AG65" s="153">
        <v>0</v>
      </c>
      <c r="AH65" s="153">
        <v>0</v>
      </c>
      <c r="AI65" s="153">
        <v>0</v>
      </c>
      <c r="AJ65" s="153">
        <v>0</v>
      </c>
      <c r="AK65" s="153">
        <v>0</v>
      </c>
      <c r="AL65" s="153">
        <v>0</v>
      </c>
      <c r="AM65" s="153">
        <v>0</v>
      </c>
      <c r="AN65" s="153">
        <v>0</v>
      </c>
      <c r="AO65" s="153">
        <v>0</v>
      </c>
      <c r="AP65" s="153">
        <v>0</v>
      </c>
      <c r="AQ65" s="153">
        <v>0</v>
      </c>
      <c r="AR65" s="153">
        <v>0</v>
      </c>
      <c r="AS65" s="153">
        <v>0</v>
      </c>
      <c r="AT65" s="153">
        <v>0</v>
      </c>
      <c r="AU65" s="153">
        <v>1</v>
      </c>
      <c r="AV65" s="153">
        <v>0</v>
      </c>
      <c r="AW65" s="153">
        <v>0</v>
      </c>
      <c r="AX65" s="153">
        <v>0</v>
      </c>
      <c r="AY65" s="153">
        <v>0</v>
      </c>
      <c r="AZ65" s="153">
        <v>1</v>
      </c>
      <c r="BA65" s="153">
        <v>0</v>
      </c>
      <c r="BB65" s="153">
        <v>0</v>
      </c>
      <c r="BC65" s="153">
        <v>1</v>
      </c>
      <c r="BD65" s="153">
        <v>2</v>
      </c>
      <c r="BE65" s="153">
        <v>0</v>
      </c>
      <c r="BF65" s="153">
        <v>0</v>
      </c>
      <c r="BG65" s="153">
        <v>0</v>
      </c>
      <c r="BH65" s="152">
        <v>0</v>
      </c>
    </row>
    <row r="66" spans="1:60">
      <c r="A66" s="155" t="s">
        <v>1575</v>
      </c>
      <c r="B66" s="154">
        <v>69</v>
      </c>
      <c r="C66" s="154">
        <f>SUM(G66:BH66)</f>
        <v>15</v>
      </c>
      <c r="D66" s="154">
        <f>SUMIF(G$1:BH$1,1,$G66:$BH66)</f>
        <v>7</v>
      </c>
      <c r="E66" s="154">
        <f>SUMIF(G$1:BH$1,2,$G66:$BH66)</f>
        <v>5</v>
      </c>
      <c r="F66" s="154">
        <f>SUMIF(G$1:BH$1,3,$G66:$BH66)</f>
        <v>3</v>
      </c>
      <c r="G66" s="153">
        <v>0</v>
      </c>
      <c r="H66" s="153">
        <v>1</v>
      </c>
      <c r="I66" s="153">
        <v>0</v>
      </c>
      <c r="J66" s="153">
        <v>0</v>
      </c>
      <c r="K66" s="153">
        <v>0</v>
      </c>
      <c r="L66" s="153">
        <v>0</v>
      </c>
      <c r="M66" s="153">
        <v>0</v>
      </c>
      <c r="N66" s="153">
        <v>0</v>
      </c>
      <c r="O66" s="153">
        <v>2</v>
      </c>
      <c r="P66" s="153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4</v>
      </c>
      <c r="X66" s="153">
        <v>0</v>
      </c>
      <c r="Y66" s="153">
        <v>0</v>
      </c>
      <c r="Z66" s="153">
        <v>0</v>
      </c>
      <c r="AA66" s="153">
        <v>0</v>
      </c>
      <c r="AB66" s="153">
        <v>0</v>
      </c>
      <c r="AC66" s="153">
        <v>1</v>
      </c>
      <c r="AD66" s="153">
        <v>0</v>
      </c>
      <c r="AE66" s="153">
        <v>0</v>
      </c>
      <c r="AF66" s="153">
        <v>0</v>
      </c>
      <c r="AG66" s="153">
        <v>0</v>
      </c>
      <c r="AH66" s="153">
        <v>0</v>
      </c>
      <c r="AI66" s="153">
        <v>1</v>
      </c>
      <c r="AJ66" s="153">
        <v>0</v>
      </c>
      <c r="AK66" s="153">
        <v>0</v>
      </c>
      <c r="AL66" s="153">
        <v>0</v>
      </c>
      <c r="AM66" s="153">
        <v>0</v>
      </c>
      <c r="AN66" s="153">
        <v>0</v>
      </c>
      <c r="AO66" s="153">
        <v>0</v>
      </c>
      <c r="AP66" s="153">
        <v>1</v>
      </c>
      <c r="AQ66" s="153">
        <v>0</v>
      </c>
      <c r="AR66" s="153">
        <v>0</v>
      </c>
      <c r="AS66" s="153">
        <v>0</v>
      </c>
      <c r="AT66" s="153">
        <v>0</v>
      </c>
      <c r="AU66" s="153">
        <v>1</v>
      </c>
      <c r="AV66" s="153">
        <v>1</v>
      </c>
      <c r="AW66" s="153">
        <v>0</v>
      </c>
      <c r="AX66" s="153">
        <v>0</v>
      </c>
      <c r="AY66" s="153">
        <v>0</v>
      </c>
      <c r="AZ66" s="153">
        <v>0</v>
      </c>
      <c r="BA66" s="153">
        <v>1</v>
      </c>
      <c r="BB66" s="153">
        <v>0</v>
      </c>
      <c r="BC66" s="153">
        <v>0</v>
      </c>
      <c r="BD66" s="153">
        <v>2</v>
      </c>
      <c r="BE66" s="153">
        <v>0</v>
      </c>
      <c r="BF66" s="153">
        <v>0</v>
      </c>
      <c r="BG66" s="153">
        <v>0</v>
      </c>
      <c r="BH66" s="152">
        <v>0</v>
      </c>
    </row>
    <row r="67" spans="1:60">
      <c r="A67" s="155" t="s">
        <v>1574</v>
      </c>
      <c r="B67" s="154">
        <v>11</v>
      </c>
      <c r="C67" s="154">
        <f>SUM(G67:BH67)</f>
        <v>1</v>
      </c>
      <c r="D67" s="154">
        <f>SUMIF(G$1:BH$1,1,$G67:$BH67)</f>
        <v>0</v>
      </c>
      <c r="E67" s="154">
        <f>SUMIF(G$1:BH$1,2,$G67:$BH67)</f>
        <v>1</v>
      </c>
      <c r="F67" s="154">
        <f>SUMIF(G$1:BH$1,3,$G67:$BH67)</f>
        <v>0</v>
      </c>
      <c r="G67" s="153">
        <v>0</v>
      </c>
      <c r="H67" s="153">
        <v>0</v>
      </c>
      <c r="I67" s="153">
        <v>0</v>
      </c>
      <c r="J67" s="153">
        <v>0</v>
      </c>
      <c r="K67" s="153">
        <v>0</v>
      </c>
      <c r="L67" s="153">
        <v>0</v>
      </c>
      <c r="M67" s="153">
        <v>0</v>
      </c>
      <c r="N67" s="153">
        <v>0</v>
      </c>
      <c r="O67" s="153">
        <v>0</v>
      </c>
      <c r="P67" s="153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3">
        <v>0</v>
      </c>
      <c r="W67" s="153">
        <v>0</v>
      </c>
      <c r="X67" s="153">
        <v>0</v>
      </c>
      <c r="Y67" s="153">
        <v>0</v>
      </c>
      <c r="Z67" s="153">
        <v>0</v>
      </c>
      <c r="AA67" s="153">
        <v>0</v>
      </c>
      <c r="AB67" s="153">
        <v>0</v>
      </c>
      <c r="AC67" s="153">
        <v>0</v>
      </c>
      <c r="AD67" s="153">
        <v>0</v>
      </c>
      <c r="AE67" s="153">
        <v>0</v>
      </c>
      <c r="AF67" s="153">
        <v>0</v>
      </c>
      <c r="AG67" s="153">
        <v>0</v>
      </c>
      <c r="AH67" s="153">
        <v>0</v>
      </c>
      <c r="AI67" s="153">
        <v>0</v>
      </c>
      <c r="AJ67" s="153">
        <v>0</v>
      </c>
      <c r="AK67" s="153">
        <v>0</v>
      </c>
      <c r="AL67" s="153">
        <v>0</v>
      </c>
      <c r="AM67" s="153">
        <v>0</v>
      </c>
      <c r="AN67" s="153">
        <v>0</v>
      </c>
      <c r="AO67" s="153">
        <v>0</v>
      </c>
      <c r="AP67" s="153">
        <v>0</v>
      </c>
      <c r="AQ67" s="153">
        <v>0</v>
      </c>
      <c r="AR67" s="153">
        <v>0</v>
      </c>
      <c r="AS67" s="153">
        <v>0</v>
      </c>
      <c r="AT67" s="153">
        <v>0</v>
      </c>
      <c r="AU67" s="153">
        <v>0</v>
      </c>
      <c r="AV67" s="153">
        <v>0</v>
      </c>
      <c r="AW67" s="153">
        <v>0</v>
      </c>
      <c r="AX67" s="153">
        <v>0</v>
      </c>
      <c r="AY67" s="153">
        <v>0</v>
      </c>
      <c r="AZ67" s="153">
        <v>0</v>
      </c>
      <c r="BA67" s="153">
        <v>0</v>
      </c>
      <c r="BB67" s="153">
        <v>0</v>
      </c>
      <c r="BC67" s="153">
        <v>0</v>
      </c>
      <c r="BD67" s="153">
        <v>1</v>
      </c>
      <c r="BE67" s="153">
        <v>0</v>
      </c>
      <c r="BF67" s="153">
        <v>0</v>
      </c>
      <c r="BG67" s="153">
        <v>0</v>
      </c>
      <c r="BH67" s="152">
        <v>0</v>
      </c>
    </row>
    <row r="68" spans="1:60">
      <c r="A68" s="155" t="s">
        <v>1573</v>
      </c>
      <c r="B68" s="154">
        <v>36</v>
      </c>
      <c r="C68" s="154">
        <f>SUM(G68:BH68)</f>
        <v>4</v>
      </c>
      <c r="D68" s="154">
        <f>SUMIF(G$1:BH$1,1,$G68:$BH68)</f>
        <v>1</v>
      </c>
      <c r="E68" s="154">
        <f>SUMIF(G$1:BH$1,2,$G68:$BH68)</f>
        <v>0</v>
      </c>
      <c r="F68" s="154">
        <f>SUMIF(G$1:BH$1,3,$G68:$BH68)</f>
        <v>3</v>
      </c>
      <c r="G68" s="153">
        <v>0</v>
      </c>
      <c r="H68" s="153">
        <v>0</v>
      </c>
      <c r="I68" s="153">
        <v>0</v>
      </c>
      <c r="J68" s="153">
        <v>0</v>
      </c>
      <c r="K68" s="153">
        <v>0</v>
      </c>
      <c r="L68" s="153">
        <v>0</v>
      </c>
      <c r="M68" s="153">
        <v>0</v>
      </c>
      <c r="N68" s="153">
        <v>0</v>
      </c>
      <c r="O68" s="153">
        <v>2</v>
      </c>
      <c r="P68" s="153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0</v>
      </c>
      <c r="V68" s="153">
        <v>0</v>
      </c>
      <c r="W68" s="153">
        <v>1</v>
      </c>
      <c r="X68" s="153">
        <v>0</v>
      </c>
      <c r="Y68" s="153">
        <v>0</v>
      </c>
      <c r="Z68" s="153">
        <v>0</v>
      </c>
      <c r="AA68" s="153">
        <v>0</v>
      </c>
      <c r="AB68" s="153">
        <v>0</v>
      </c>
      <c r="AC68" s="153">
        <v>0</v>
      </c>
      <c r="AD68" s="153">
        <v>0</v>
      </c>
      <c r="AE68" s="153">
        <v>0</v>
      </c>
      <c r="AF68" s="153">
        <v>0</v>
      </c>
      <c r="AG68" s="153">
        <v>0</v>
      </c>
      <c r="AH68" s="153">
        <v>0</v>
      </c>
      <c r="AI68" s="153">
        <v>0</v>
      </c>
      <c r="AJ68" s="153">
        <v>0</v>
      </c>
      <c r="AK68" s="153">
        <v>0</v>
      </c>
      <c r="AL68" s="153">
        <v>0</v>
      </c>
      <c r="AM68" s="153">
        <v>0</v>
      </c>
      <c r="AN68" s="153">
        <v>0</v>
      </c>
      <c r="AO68" s="153">
        <v>0</v>
      </c>
      <c r="AP68" s="153">
        <v>0</v>
      </c>
      <c r="AQ68" s="153">
        <v>0</v>
      </c>
      <c r="AR68" s="153">
        <v>0</v>
      </c>
      <c r="AS68" s="153">
        <v>0</v>
      </c>
      <c r="AT68" s="153">
        <v>0</v>
      </c>
      <c r="AU68" s="153">
        <v>0</v>
      </c>
      <c r="AV68" s="153">
        <v>0</v>
      </c>
      <c r="AW68" s="153">
        <v>1</v>
      </c>
      <c r="AX68" s="153">
        <v>0</v>
      </c>
      <c r="AY68" s="153">
        <v>0</v>
      </c>
      <c r="AZ68" s="153">
        <v>0</v>
      </c>
      <c r="BA68" s="153">
        <v>0</v>
      </c>
      <c r="BB68" s="153">
        <v>0</v>
      </c>
      <c r="BC68" s="153">
        <v>0</v>
      </c>
      <c r="BD68" s="153">
        <v>0</v>
      </c>
      <c r="BE68" s="153">
        <v>0</v>
      </c>
      <c r="BF68" s="153">
        <v>0</v>
      </c>
      <c r="BG68" s="153">
        <v>0</v>
      </c>
      <c r="BH68" s="152">
        <v>0</v>
      </c>
    </row>
    <row r="69" spans="1:60">
      <c r="A69" s="155" t="s">
        <v>1572</v>
      </c>
      <c r="B69" s="154">
        <v>52</v>
      </c>
      <c r="C69" s="154">
        <f>SUM(G69:BH69)</f>
        <v>5</v>
      </c>
      <c r="D69" s="154">
        <f>SUMIF(G$1:BH$1,1,$G69:$BH69)</f>
        <v>1</v>
      </c>
      <c r="E69" s="154">
        <f>SUMIF(G$1:BH$1,2,$G69:$BH69)</f>
        <v>1</v>
      </c>
      <c r="F69" s="154">
        <f>SUMIF(G$1:BH$1,3,$G69:$BH69)</f>
        <v>3</v>
      </c>
      <c r="G69" s="153">
        <v>0</v>
      </c>
      <c r="H69" s="153">
        <v>0</v>
      </c>
      <c r="I69" s="153">
        <v>0</v>
      </c>
      <c r="J69" s="153">
        <v>0</v>
      </c>
      <c r="K69" s="153">
        <v>0</v>
      </c>
      <c r="L69" s="153">
        <v>0</v>
      </c>
      <c r="M69" s="153">
        <v>0</v>
      </c>
      <c r="N69" s="153">
        <v>0</v>
      </c>
      <c r="O69" s="153">
        <v>2</v>
      </c>
      <c r="P69" s="153">
        <v>0</v>
      </c>
      <c r="Q69" s="153">
        <v>0</v>
      </c>
      <c r="R69" s="153">
        <v>0</v>
      </c>
      <c r="S69" s="153">
        <v>0</v>
      </c>
      <c r="T69" s="153">
        <v>0</v>
      </c>
      <c r="U69" s="153">
        <v>0</v>
      </c>
      <c r="V69" s="153">
        <v>0</v>
      </c>
      <c r="W69" s="153">
        <v>0</v>
      </c>
      <c r="X69" s="153">
        <v>0</v>
      </c>
      <c r="Y69" s="153">
        <v>0</v>
      </c>
      <c r="Z69" s="153">
        <v>0</v>
      </c>
      <c r="AA69" s="153">
        <v>0</v>
      </c>
      <c r="AB69" s="153">
        <v>0</v>
      </c>
      <c r="AC69" s="153">
        <v>0</v>
      </c>
      <c r="AD69" s="153">
        <v>0</v>
      </c>
      <c r="AE69" s="153">
        <v>0</v>
      </c>
      <c r="AF69" s="153">
        <v>0</v>
      </c>
      <c r="AG69" s="153">
        <v>0</v>
      </c>
      <c r="AH69" s="153">
        <v>0</v>
      </c>
      <c r="AI69" s="153">
        <v>0</v>
      </c>
      <c r="AJ69" s="153">
        <v>0</v>
      </c>
      <c r="AK69" s="153">
        <v>0</v>
      </c>
      <c r="AL69" s="153">
        <v>0</v>
      </c>
      <c r="AM69" s="153">
        <v>0</v>
      </c>
      <c r="AN69" s="153">
        <v>0</v>
      </c>
      <c r="AO69" s="153">
        <v>0</v>
      </c>
      <c r="AP69" s="153">
        <v>0</v>
      </c>
      <c r="AQ69" s="153">
        <v>0</v>
      </c>
      <c r="AR69" s="153">
        <v>0</v>
      </c>
      <c r="AS69" s="153">
        <v>0</v>
      </c>
      <c r="AT69" s="153">
        <v>0</v>
      </c>
      <c r="AU69" s="153">
        <v>0</v>
      </c>
      <c r="AV69" s="153">
        <v>0</v>
      </c>
      <c r="AW69" s="153">
        <v>1</v>
      </c>
      <c r="AX69" s="153">
        <v>0</v>
      </c>
      <c r="AY69" s="153">
        <v>0</v>
      </c>
      <c r="AZ69" s="153">
        <v>1</v>
      </c>
      <c r="BA69" s="153">
        <v>0</v>
      </c>
      <c r="BB69" s="153">
        <v>0</v>
      </c>
      <c r="BC69" s="153">
        <v>0</v>
      </c>
      <c r="BD69" s="153">
        <v>0</v>
      </c>
      <c r="BE69" s="153">
        <v>0</v>
      </c>
      <c r="BF69" s="153">
        <v>0</v>
      </c>
      <c r="BG69" s="153">
        <v>0</v>
      </c>
      <c r="BH69" s="152">
        <v>1</v>
      </c>
    </row>
    <row r="70" spans="1:60" ht="30">
      <c r="A70" s="155" t="s">
        <v>1571</v>
      </c>
      <c r="B70" s="154">
        <v>120</v>
      </c>
      <c r="C70" s="154">
        <f>SUM(G70:BH70)</f>
        <v>21</v>
      </c>
      <c r="D70" s="154">
        <f>SUMIF(G$1:BH$1,1,$G70:$BH70)</f>
        <v>4</v>
      </c>
      <c r="E70" s="154">
        <f>SUMIF(G$1:BH$1,2,$G70:$BH70)</f>
        <v>8</v>
      </c>
      <c r="F70" s="154">
        <f>SUMIF(G$1:BH$1,3,$G70:$BH70)</f>
        <v>9</v>
      </c>
      <c r="G70" s="153">
        <v>0</v>
      </c>
      <c r="H70" s="153">
        <v>1</v>
      </c>
      <c r="I70" s="153">
        <v>0</v>
      </c>
      <c r="J70" s="153">
        <v>0</v>
      </c>
      <c r="K70" s="153">
        <v>0</v>
      </c>
      <c r="L70" s="153">
        <v>0</v>
      </c>
      <c r="M70" s="153">
        <v>0</v>
      </c>
      <c r="N70" s="153">
        <v>0</v>
      </c>
      <c r="O70" s="153">
        <v>7</v>
      </c>
      <c r="P70" s="153">
        <v>0</v>
      </c>
      <c r="Q70" s="153">
        <v>0</v>
      </c>
      <c r="R70" s="153">
        <v>0</v>
      </c>
      <c r="S70" s="153">
        <v>0</v>
      </c>
      <c r="T70" s="153">
        <v>0</v>
      </c>
      <c r="U70" s="153">
        <v>0</v>
      </c>
      <c r="V70" s="153">
        <v>0</v>
      </c>
      <c r="W70" s="153">
        <v>0</v>
      </c>
      <c r="X70" s="153">
        <v>0</v>
      </c>
      <c r="Y70" s="153">
        <v>0</v>
      </c>
      <c r="Z70" s="153">
        <v>1</v>
      </c>
      <c r="AA70" s="153">
        <v>0</v>
      </c>
      <c r="AB70" s="153">
        <v>0</v>
      </c>
      <c r="AC70" s="153">
        <v>0</v>
      </c>
      <c r="AD70" s="153">
        <v>0</v>
      </c>
      <c r="AE70" s="153">
        <v>0</v>
      </c>
      <c r="AF70" s="153">
        <v>4</v>
      </c>
      <c r="AG70" s="153">
        <v>0</v>
      </c>
      <c r="AH70" s="153">
        <v>0</v>
      </c>
      <c r="AI70" s="153">
        <v>3</v>
      </c>
      <c r="AJ70" s="153">
        <v>0</v>
      </c>
      <c r="AK70" s="153">
        <v>1</v>
      </c>
      <c r="AL70" s="153">
        <v>0</v>
      </c>
      <c r="AM70" s="153">
        <v>0</v>
      </c>
      <c r="AN70" s="153">
        <v>0</v>
      </c>
      <c r="AO70" s="153">
        <v>0</v>
      </c>
      <c r="AP70" s="153">
        <v>0</v>
      </c>
      <c r="AQ70" s="153">
        <v>0</v>
      </c>
      <c r="AR70" s="153">
        <v>0</v>
      </c>
      <c r="AS70" s="153">
        <v>0</v>
      </c>
      <c r="AT70" s="153">
        <v>0</v>
      </c>
      <c r="AU70" s="153">
        <v>0</v>
      </c>
      <c r="AV70" s="153">
        <v>0</v>
      </c>
      <c r="AW70" s="153">
        <v>0</v>
      </c>
      <c r="AX70" s="153">
        <v>0</v>
      </c>
      <c r="AY70" s="153">
        <v>0</v>
      </c>
      <c r="AZ70" s="153">
        <v>0</v>
      </c>
      <c r="BA70" s="153">
        <v>0</v>
      </c>
      <c r="BB70" s="153">
        <v>0</v>
      </c>
      <c r="BC70" s="153">
        <v>0</v>
      </c>
      <c r="BD70" s="153">
        <v>3</v>
      </c>
      <c r="BE70" s="153">
        <v>0</v>
      </c>
      <c r="BF70" s="153">
        <v>0</v>
      </c>
      <c r="BG70" s="153">
        <v>1</v>
      </c>
      <c r="BH70" s="152">
        <v>0</v>
      </c>
    </row>
    <row r="71" spans="1:60">
      <c r="A71" s="155" t="s">
        <v>1570</v>
      </c>
      <c r="B71" s="154">
        <v>416</v>
      </c>
      <c r="C71" s="154">
        <f>SUM(G71:BH71)</f>
        <v>67</v>
      </c>
      <c r="D71" s="154">
        <f>SUMIF(G$1:BH$1,1,$G71:$BH71)</f>
        <v>11</v>
      </c>
      <c r="E71" s="154">
        <f>SUMIF(G$1:BH$1,2,$G71:$BH71)</f>
        <v>32</v>
      </c>
      <c r="F71" s="154">
        <f>SUMIF(G$1:BH$1,3,$G71:$BH71)</f>
        <v>24</v>
      </c>
      <c r="G71" s="153">
        <v>1</v>
      </c>
      <c r="H71" s="153">
        <v>3</v>
      </c>
      <c r="I71" s="153">
        <v>0</v>
      </c>
      <c r="J71" s="153">
        <v>0</v>
      </c>
      <c r="K71" s="153">
        <v>0</v>
      </c>
      <c r="L71" s="153">
        <v>0</v>
      </c>
      <c r="M71" s="153">
        <v>0</v>
      </c>
      <c r="N71" s="153">
        <v>1</v>
      </c>
      <c r="O71" s="153">
        <v>14</v>
      </c>
      <c r="P71" s="153">
        <v>0</v>
      </c>
      <c r="Q71" s="153">
        <v>0</v>
      </c>
      <c r="R71" s="153">
        <v>3</v>
      </c>
      <c r="S71" s="153">
        <v>0</v>
      </c>
      <c r="T71" s="153">
        <v>1</v>
      </c>
      <c r="U71" s="153">
        <v>0</v>
      </c>
      <c r="V71" s="153">
        <v>1</v>
      </c>
      <c r="W71" s="153">
        <v>6</v>
      </c>
      <c r="X71" s="153">
        <v>0</v>
      </c>
      <c r="Y71" s="153">
        <v>0</v>
      </c>
      <c r="Z71" s="153">
        <v>0</v>
      </c>
      <c r="AA71" s="153">
        <v>0</v>
      </c>
      <c r="AB71" s="153">
        <v>0</v>
      </c>
      <c r="AC71" s="153">
        <v>0</v>
      </c>
      <c r="AD71" s="153">
        <v>2</v>
      </c>
      <c r="AE71" s="153">
        <v>0</v>
      </c>
      <c r="AF71" s="153">
        <v>6</v>
      </c>
      <c r="AG71" s="153">
        <v>1</v>
      </c>
      <c r="AH71" s="153">
        <v>0</v>
      </c>
      <c r="AI71" s="153">
        <v>2</v>
      </c>
      <c r="AJ71" s="153">
        <v>0</v>
      </c>
      <c r="AK71" s="153">
        <v>0</v>
      </c>
      <c r="AL71" s="153">
        <v>0</v>
      </c>
      <c r="AM71" s="153">
        <v>0</v>
      </c>
      <c r="AN71" s="153">
        <v>1</v>
      </c>
      <c r="AO71" s="153">
        <v>0</v>
      </c>
      <c r="AP71" s="153">
        <v>2</v>
      </c>
      <c r="AQ71" s="153">
        <v>1</v>
      </c>
      <c r="AR71" s="153">
        <v>1</v>
      </c>
      <c r="AS71" s="153">
        <v>2</v>
      </c>
      <c r="AT71" s="153">
        <v>0</v>
      </c>
      <c r="AU71" s="153">
        <v>0</v>
      </c>
      <c r="AV71" s="153">
        <v>1</v>
      </c>
      <c r="AW71" s="153">
        <v>1</v>
      </c>
      <c r="AX71" s="153">
        <v>1</v>
      </c>
      <c r="AY71" s="153">
        <v>0</v>
      </c>
      <c r="AZ71" s="153">
        <v>2</v>
      </c>
      <c r="BA71" s="153">
        <v>0</v>
      </c>
      <c r="BB71" s="153">
        <v>0</v>
      </c>
      <c r="BC71" s="153">
        <v>4</v>
      </c>
      <c r="BD71" s="153">
        <v>9</v>
      </c>
      <c r="BE71" s="153">
        <v>0</v>
      </c>
      <c r="BF71" s="153">
        <v>0</v>
      </c>
      <c r="BG71" s="153">
        <v>1</v>
      </c>
      <c r="BH71" s="152">
        <v>0</v>
      </c>
    </row>
    <row r="72" spans="1:60" ht="30">
      <c r="A72" s="155" t="s">
        <v>1569</v>
      </c>
      <c r="B72" s="154">
        <v>4109</v>
      </c>
      <c r="C72" s="154">
        <f>SUM(G72:BH72)</f>
        <v>455</v>
      </c>
      <c r="D72" s="154">
        <f>SUMIF(G$1:BH$1,1,$G72:$BH72)</f>
        <v>71</v>
      </c>
      <c r="E72" s="154">
        <f>SUMIF(G$1:BH$1,2,$G72:$BH72)</f>
        <v>229</v>
      </c>
      <c r="F72" s="154">
        <f>SUMIF(G$1:BH$1,3,$G72:$BH72)</f>
        <v>155</v>
      </c>
      <c r="G72" s="153">
        <v>2</v>
      </c>
      <c r="H72" s="153">
        <v>7</v>
      </c>
      <c r="I72" s="153">
        <v>1</v>
      </c>
      <c r="J72" s="153">
        <v>2</v>
      </c>
      <c r="K72" s="153">
        <v>0</v>
      </c>
      <c r="L72" s="153">
        <v>0</v>
      </c>
      <c r="M72" s="153">
        <v>1</v>
      </c>
      <c r="N72" s="153">
        <v>10</v>
      </c>
      <c r="O72" s="153">
        <v>78</v>
      </c>
      <c r="P72" s="153">
        <v>3</v>
      </c>
      <c r="Q72" s="153">
        <v>9</v>
      </c>
      <c r="R72" s="153">
        <v>5</v>
      </c>
      <c r="S72" s="153">
        <v>0</v>
      </c>
      <c r="T72" s="153">
        <v>3</v>
      </c>
      <c r="U72" s="153">
        <v>4</v>
      </c>
      <c r="V72" s="153">
        <v>5</v>
      </c>
      <c r="W72" s="153">
        <v>22</v>
      </c>
      <c r="X72" s="153">
        <v>13</v>
      </c>
      <c r="Y72" s="153">
        <v>1</v>
      </c>
      <c r="Z72" s="153">
        <v>3</v>
      </c>
      <c r="AA72" s="153">
        <v>1</v>
      </c>
      <c r="AB72" s="153">
        <v>2</v>
      </c>
      <c r="AC72" s="153">
        <v>4</v>
      </c>
      <c r="AD72" s="153">
        <v>3</v>
      </c>
      <c r="AE72" s="153">
        <v>0</v>
      </c>
      <c r="AF72" s="153">
        <v>11</v>
      </c>
      <c r="AG72" s="153">
        <v>3</v>
      </c>
      <c r="AH72" s="153">
        <v>2</v>
      </c>
      <c r="AI72" s="153">
        <v>7</v>
      </c>
      <c r="AJ72" s="153">
        <v>3</v>
      </c>
      <c r="AK72" s="153">
        <v>5</v>
      </c>
      <c r="AL72" s="153">
        <v>3</v>
      </c>
      <c r="AM72" s="153">
        <v>0</v>
      </c>
      <c r="AN72" s="153">
        <v>6</v>
      </c>
      <c r="AO72" s="153">
        <v>0</v>
      </c>
      <c r="AP72" s="153">
        <v>10</v>
      </c>
      <c r="AQ72" s="153">
        <v>9</v>
      </c>
      <c r="AR72" s="153">
        <v>1</v>
      </c>
      <c r="AS72" s="153">
        <v>18</v>
      </c>
      <c r="AT72" s="153">
        <v>1</v>
      </c>
      <c r="AU72" s="153">
        <v>21</v>
      </c>
      <c r="AV72" s="153">
        <v>2</v>
      </c>
      <c r="AW72" s="153">
        <v>4</v>
      </c>
      <c r="AX72" s="153">
        <v>5</v>
      </c>
      <c r="AY72" s="153">
        <v>0</v>
      </c>
      <c r="AZ72" s="153">
        <v>4</v>
      </c>
      <c r="BA72" s="153">
        <v>0</v>
      </c>
      <c r="BB72" s="153">
        <v>0</v>
      </c>
      <c r="BC72" s="153">
        <v>85</v>
      </c>
      <c r="BD72" s="153">
        <v>56</v>
      </c>
      <c r="BE72" s="153">
        <v>3</v>
      </c>
      <c r="BF72" s="153">
        <v>4</v>
      </c>
      <c r="BG72" s="153">
        <v>12</v>
      </c>
      <c r="BH72" s="152">
        <v>1</v>
      </c>
    </row>
    <row r="73" spans="1:60">
      <c r="A73" s="155" t="s">
        <v>1568</v>
      </c>
      <c r="B73" s="154">
        <v>235</v>
      </c>
      <c r="C73" s="154">
        <f>SUM(G73:BH73)</f>
        <v>32</v>
      </c>
      <c r="D73" s="154">
        <f>SUMIF(G$1:BH$1,1,$G73:$BH73)</f>
        <v>7</v>
      </c>
      <c r="E73" s="154">
        <f>SUMIF(G$1:BH$1,2,$G73:$BH73)</f>
        <v>8</v>
      </c>
      <c r="F73" s="154">
        <f>SUMIF(G$1:BH$1,3,$G73:$BH73)</f>
        <v>17</v>
      </c>
      <c r="G73" s="153">
        <v>0</v>
      </c>
      <c r="H73" s="153">
        <v>0</v>
      </c>
      <c r="I73" s="153">
        <v>0</v>
      </c>
      <c r="J73" s="153">
        <v>0</v>
      </c>
      <c r="K73" s="153">
        <v>0</v>
      </c>
      <c r="L73" s="153">
        <v>0</v>
      </c>
      <c r="M73" s="153">
        <v>0</v>
      </c>
      <c r="N73" s="153">
        <v>0</v>
      </c>
      <c r="O73" s="153">
        <v>17</v>
      </c>
      <c r="P73" s="153">
        <v>0</v>
      </c>
      <c r="Q73" s="153">
        <v>0</v>
      </c>
      <c r="R73" s="153">
        <v>0</v>
      </c>
      <c r="S73" s="153">
        <v>0</v>
      </c>
      <c r="T73" s="153">
        <v>0</v>
      </c>
      <c r="U73" s="153">
        <v>0</v>
      </c>
      <c r="V73" s="153">
        <v>1</v>
      </c>
      <c r="W73" s="153">
        <v>5</v>
      </c>
      <c r="X73" s="153">
        <v>1</v>
      </c>
      <c r="Y73" s="153">
        <v>0</v>
      </c>
      <c r="Z73" s="153">
        <v>0</v>
      </c>
      <c r="AA73" s="153">
        <v>0</v>
      </c>
      <c r="AB73" s="153">
        <v>0</v>
      </c>
      <c r="AC73" s="153">
        <v>0</v>
      </c>
      <c r="AD73" s="153">
        <v>0</v>
      </c>
      <c r="AE73" s="153">
        <v>0</v>
      </c>
      <c r="AF73" s="153">
        <v>2</v>
      </c>
      <c r="AG73" s="153">
        <v>0</v>
      </c>
      <c r="AH73" s="153">
        <v>0</v>
      </c>
      <c r="AI73" s="153">
        <v>1</v>
      </c>
      <c r="AJ73" s="153">
        <v>0</v>
      </c>
      <c r="AK73" s="153">
        <v>0</v>
      </c>
      <c r="AL73" s="153">
        <v>0</v>
      </c>
      <c r="AM73" s="153">
        <v>0</v>
      </c>
      <c r="AN73" s="153">
        <v>0</v>
      </c>
      <c r="AO73" s="153">
        <v>0</v>
      </c>
      <c r="AP73" s="153">
        <v>1</v>
      </c>
      <c r="AQ73" s="153">
        <v>1</v>
      </c>
      <c r="AR73" s="153">
        <v>0</v>
      </c>
      <c r="AS73" s="153">
        <v>0</v>
      </c>
      <c r="AT73" s="153">
        <v>0</v>
      </c>
      <c r="AU73" s="153">
        <v>1</v>
      </c>
      <c r="AV73" s="153">
        <v>0</v>
      </c>
      <c r="AW73" s="153">
        <v>0</v>
      </c>
      <c r="AX73" s="153">
        <v>0</v>
      </c>
      <c r="AY73" s="153">
        <v>0</v>
      </c>
      <c r="AZ73" s="153">
        <v>0</v>
      </c>
      <c r="BA73" s="153">
        <v>0</v>
      </c>
      <c r="BB73" s="153">
        <v>0</v>
      </c>
      <c r="BC73" s="153">
        <v>0</v>
      </c>
      <c r="BD73" s="153">
        <v>2</v>
      </c>
      <c r="BE73" s="153">
        <v>0</v>
      </c>
      <c r="BF73" s="153">
        <v>0</v>
      </c>
      <c r="BG73" s="153">
        <v>0</v>
      </c>
      <c r="BH73" s="152">
        <v>0</v>
      </c>
    </row>
    <row r="74" spans="1:60">
      <c r="A74" s="155" t="s">
        <v>1567</v>
      </c>
      <c r="B74" s="154">
        <v>373</v>
      </c>
      <c r="C74" s="154">
        <f>SUM(G74:BH74)</f>
        <v>14</v>
      </c>
      <c r="D74" s="154">
        <f>SUMIF(G$1:BH$1,1,$G74:$BH74)</f>
        <v>2</v>
      </c>
      <c r="E74" s="154">
        <f>SUMIF(G$1:BH$1,2,$G74:$BH74)</f>
        <v>4</v>
      </c>
      <c r="F74" s="154">
        <f>SUMIF(G$1:BH$1,3,$G74:$BH74)</f>
        <v>8</v>
      </c>
      <c r="G74" s="153">
        <v>1</v>
      </c>
      <c r="H74" s="153">
        <v>1</v>
      </c>
      <c r="I74" s="153">
        <v>0</v>
      </c>
      <c r="J74" s="153">
        <v>0</v>
      </c>
      <c r="K74" s="153">
        <v>0</v>
      </c>
      <c r="L74" s="153">
        <v>0</v>
      </c>
      <c r="M74" s="153">
        <v>1</v>
      </c>
      <c r="N74" s="153">
        <v>0</v>
      </c>
      <c r="O74" s="153">
        <v>4</v>
      </c>
      <c r="P74" s="153">
        <v>0</v>
      </c>
      <c r="Q74" s="153">
        <v>0</v>
      </c>
      <c r="R74" s="153">
        <v>0</v>
      </c>
      <c r="S74" s="153">
        <v>0</v>
      </c>
      <c r="T74" s="153">
        <v>0</v>
      </c>
      <c r="U74" s="153">
        <v>0</v>
      </c>
      <c r="V74" s="153">
        <v>0</v>
      </c>
      <c r="W74" s="153">
        <v>1</v>
      </c>
      <c r="X74" s="153">
        <v>0</v>
      </c>
      <c r="Y74" s="153">
        <v>2</v>
      </c>
      <c r="Z74" s="153">
        <v>0</v>
      </c>
      <c r="AA74" s="153">
        <v>0</v>
      </c>
      <c r="AB74" s="153">
        <v>0</v>
      </c>
      <c r="AC74" s="153">
        <v>0</v>
      </c>
      <c r="AD74" s="153">
        <v>0</v>
      </c>
      <c r="AE74" s="153">
        <v>0</v>
      </c>
      <c r="AF74" s="153">
        <v>1</v>
      </c>
      <c r="AG74" s="153">
        <v>0</v>
      </c>
      <c r="AH74" s="153">
        <v>0</v>
      </c>
      <c r="AI74" s="153">
        <v>1</v>
      </c>
      <c r="AJ74" s="153">
        <v>0</v>
      </c>
      <c r="AK74" s="153">
        <v>0</v>
      </c>
      <c r="AL74" s="153">
        <v>0</v>
      </c>
      <c r="AM74" s="153">
        <v>0</v>
      </c>
      <c r="AN74" s="153">
        <v>0</v>
      </c>
      <c r="AO74" s="153">
        <v>0</v>
      </c>
      <c r="AP74" s="153">
        <v>0</v>
      </c>
      <c r="AQ74" s="153">
        <v>0</v>
      </c>
      <c r="AR74" s="153">
        <v>0</v>
      </c>
      <c r="AS74" s="153">
        <v>0</v>
      </c>
      <c r="AT74" s="153">
        <v>0</v>
      </c>
      <c r="AU74" s="153">
        <v>0</v>
      </c>
      <c r="AV74" s="153">
        <v>0</v>
      </c>
      <c r="AW74" s="153">
        <v>0</v>
      </c>
      <c r="AX74" s="153">
        <v>0</v>
      </c>
      <c r="AY74" s="153">
        <v>0</v>
      </c>
      <c r="AZ74" s="153">
        <v>0</v>
      </c>
      <c r="BA74" s="153">
        <v>0</v>
      </c>
      <c r="BB74" s="153">
        <v>0</v>
      </c>
      <c r="BC74" s="153">
        <v>0</v>
      </c>
      <c r="BD74" s="153">
        <v>2</v>
      </c>
      <c r="BE74" s="153">
        <v>0</v>
      </c>
      <c r="BF74" s="153">
        <v>0</v>
      </c>
      <c r="BG74" s="153">
        <v>0</v>
      </c>
      <c r="BH74" s="152">
        <v>0</v>
      </c>
    </row>
    <row r="75" spans="1:60">
      <c r="A75" s="155" t="s">
        <v>1566</v>
      </c>
      <c r="B75" s="154">
        <v>52</v>
      </c>
      <c r="C75" s="154">
        <f>SUM(G75:BH75)</f>
        <v>8</v>
      </c>
      <c r="D75" s="154">
        <f>SUMIF(G$1:BH$1,1,$G75:$BH75)</f>
        <v>1</v>
      </c>
      <c r="E75" s="154">
        <f>SUMIF(G$1:BH$1,2,$G75:$BH75)</f>
        <v>5</v>
      </c>
      <c r="F75" s="154">
        <f>SUMIF(G$1:BH$1,3,$G75:$BH75)</f>
        <v>2</v>
      </c>
      <c r="G75" s="153">
        <v>0</v>
      </c>
      <c r="H75" s="153">
        <v>0</v>
      </c>
      <c r="I75" s="153">
        <v>0</v>
      </c>
      <c r="J75" s="153">
        <v>0</v>
      </c>
      <c r="K75" s="153">
        <v>0</v>
      </c>
      <c r="L75" s="153">
        <v>0</v>
      </c>
      <c r="M75" s="153">
        <v>0</v>
      </c>
      <c r="N75" s="153">
        <v>0</v>
      </c>
      <c r="O75" s="153">
        <v>2</v>
      </c>
      <c r="P75" s="153">
        <v>0</v>
      </c>
      <c r="Q75" s="153">
        <v>0</v>
      </c>
      <c r="R75" s="153">
        <v>0</v>
      </c>
      <c r="S75" s="153">
        <v>0</v>
      </c>
      <c r="T75" s="153">
        <v>0</v>
      </c>
      <c r="U75" s="153">
        <v>0</v>
      </c>
      <c r="V75" s="153">
        <v>0</v>
      </c>
      <c r="W75" s="153">
        <v>1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153">
        <v>0</v>
      </c>
      <c r="AD75" s="153">
        <v>0</v>
      </c>
      <c r="AE75" s="153">
        <v>0</v>
      </c>
      <c r="AF75" s="153">
        <v>0</v>
      </c>
      <c r="AG75" s="153">
        <v>0</v>
      </c>
      <c r="AH75" s="153">
        <v>0</v>
      </c>
      <c r="AI75" s="153">
        <v>0</v>
      </c>
      <c r="AJ75" s="153">
        <v>0</v>
      </c>
      <c r="AK75" s="153">
        <v>0</v>
      </c>
      <c r="AL75" s="153">
        <v>0</v>
      </c>
      <c r="AM75" s="153">
        <v>0</v>
      </c>
      <c r="AN75" s="153">
        <v>0</v>
      </c>
      <c r="AO75" s="153">
        <v>0</v>
      </c>
      <c r="AP75" s="153">
        <v>0</v>
      </c>
      <c r="AQ75" s="153">
        <v>0</v>
      </c>
      <c r="AR75" s="153">
        <v>0</v>
      </c>
      <c r="AS75" s="153">
        <v>0</v>
      </c>
      <c r="AT75" s="153">
        <v>0</v>
      </c>
      <c r="AU75" s="153">
        <v>0</v>
      </c>
      <c r="AV75" s="153">
        <v>0</v>
      </c>
      <c r="AW75" s="153">
        <v>0</v>
      </c>
      <c r="AX75" s="153">
        <v>0</v>
      </c>
      <c r="AY75" s="153">
        <v>0</v>
      </c>
      <c r="AZ75" s="153">
        <v>0</v>
      </c>
      <c r="BA75" s="153">
        <v>1</v>
      </c>
      <c r="BB75" s="153">
        <v>0</v>
      </c>
      <c r="BC75" s="153">
        <v>0</v>
      </c>
      <c r="BD75" s="153">
        <v>4</v>
      </c>
      <c r="BE75" s="153">
        <v>0</v>
      </c>
      <c r="BF75" s="153">
        <v>0</v>
      </c>
      <c r="BG75" s="153">
        <v>0</v>
      </c>
      <c r="BH75" s="152">
        <v>0</v>
      </c>
    </row>
    <row r="76" spans="1:60">
      <c r="A76" s="155" t="s">
        <v>1565</v>
      </c>
      <c r="B76" s="154">
        <v>62</v>
      </c>
      <c r="C76" s="154">
        <f>SUM(G76:BH76)</f>
        <v>2</v>
      </c>
      <c r="D76" s="154">
        <f>SUMIF(G$1:BH$1,1,$G76:$BH76)</f>
        <v>0</v>
      </c>
      <c r="E76" s="154">
        <f>SUMIF(G$1:BH$1,2,$G76:$BH76)</f>
        <v>1</v>
      </c>
      <c r="F76" s="154">
        <f>SUMIF(G$1:BH$1,3,$G76:$BH76)</f>
        <v>1</v>
      </c>
      <c r="G76" s="153">
        <v>0</v>
      </c>
      <c r="H76" s="153">
        <v>0</v>
      </c>
      <c r="I76" s="153">
        <v>0</v>
      </c>
      <c r="J76" s="153">
        <v>0</v>
      </c>
      <c r="K76" s="153">
        <v>0</v>
      </c>
      <c r="L76" s="153">
        <v>0</v>
      </c>
      <c r="M76" s="153">
        <v>0</v>
      </c>
      <c r="N76" s="153">
        <v>0</v>
      </c>
      <c r="O76" s="153">
        <v>1</v>
      </c>
      <c r="P76" s="153">
        <v>0</v>
      </c>
      <c r="Q76" s="153">
        <v>0</v>
      </c>
      <c r="R76" s="153">
        <v>0</v>
      </c>
      <c r="S76" s="153">
        <v>0</v>
      </c>
      <c r="T76" s="153">
        <v>0</v>
      </c>
      <c r="U76" s="153">
        <v>0</v>
      </c>
      <c r="V76" s="153">
        <v>0</v>
      </c>
      <c r="W76" s="153">
        <v>0</v>
      </c>
      <c r="X76" s="153">
        <v>0</v>
      </c>
      <c r="Y76" s="153">
        <v>0</v>
      </c>
      <c r="Z76" s="153">
        <v>0</v>
      </c>
      <c r="AA76" s="153">
        <v>0</v>
      </c>
      <c r="AB76" s="153">
        <v>0</v>
      </c>
      <c r="AC76" s="153">
        <v>0</v>
      </c>
      <c r="AD76" s="153">
        <v>0</v>
      </c>
      <c r="AE76" s="153">
        <v>0</v>
      </c>
      <c r="AF76" s="153">
        <v>0</v>
      </c>
      <c r="AG76" s="153">
        <v>0</v>
      </c>
      <c r="AH76" s="153">
        <v>0</v>
      </c>
      <c r="AI76" s="153">
        <v>0</v>
      </c>
      <c r="AJ76" s="153">
        <v>0</v>
      </c>
      <c r="AK76" s="153">
        <v>0</v>
      </c>
      <c r="AL76" s="153">
        <v>0</v>
      </c>
      <c r="AM76" s="153">
        <v>0</v>
      </c>
      <c r="AN76" s="153">
        <v>0</v>
      </c>
      <c r="AO76" s="153">
        <v>0</v>
      </c>
      <c r="AP76" s="153">
        <v>0</v>
      </c>
      <c r="AQ76" s="153">
        <v>0</v>
      </c>
      <c r="AR76" s="153">
        <v>0</v>
      </c>
      <c r="AS76" s="153">
        <v>0</v>
      </c>
      <c r="AT76" s="153">
        <v>0</v>
      </c>
      <c r="AU76" s="153">
        <v>0</v>
      </c>
      <c r="AV76" s="153">
        <v>0</v>
      </c>
      <c r="AW76" s="153">
        <v>0</v>
      </c>
      <c r="AX76" s="153">
        <v>0</v>
      </c>
      <c r="AY76" s="153">
        <v>0</v>
      </c>
      <c r="AZ76" s="153">
        <v>0</v>
      </c>
      <c r="BA76" s="153">
        <v>0</v>
      </c>
      <c r="BB76" s="153">
        <v>0</v>
      </c>
      <c r="BC76" s="153">
        <v>0</v>
      </c>
      <c r="BD76" s="153">
        <v>1</v>
      </c>
      <c r="BE76" s="153">
        <v>0</v>
      </c>
      <c r="BF76" s="153">
        <v>0</v>
      </c>
      <c r="BG76" s="153">
        <v>0</v>
      </c>
      <c r="BH76" s="152">
        <v>0</v>
      </c>
    </row>
    <row r="77" spans="1:60" ht="30">
      <c r="A77" s="155" t="s">
        <v>1564</v>
      </c>
      <c r="B77" s="154">
        <v>144</v>
      </c>
      <c r="C77" s="154">
        <f>SUM(G77:BH77)</f>
        <v>15</v>
      </c>
      <c r="D77" s="154">
        <f>SUMIF(G$1:BH$1,1,$G77:$BH77)</f>
        <v>3</v>
      </c>
      <c r="E77" s="154">
        <f>SUMIF(G$1:BH$1,2,$G77:$BH77)</f>
        <v>9</v>
      </c>
      <c r="F77" s="154">
        <f>SUMIF(G$1:BH$1,3,$G77:$BH77)</f>
        <v>3</v>
      </c>
      <c r="G77" s="153">
        <v>0</v>
      </c>
      <c r="H77" s="153">
        <v>0</v>
      </c>
      <c r="I77" s="153">
        <v>0</v>
      </c>
      <c r="J77" s="153">
        <v>0</v>
      </c>
      <c r="K77" s="153">
        <v>0</v>
      </c>
      <c r="L77" s="153">
        <v>0</v>
      </c>
      <c r="M77" s="153">
        <v>0</v>
      </c>
      <c r="N77" s="153">
        <v>0</v>
      </c>
      <c r="O77" s="153">
        <v>2</v>
      </c>
      <c r="P77" s="153">
        <v>0</v>
      </c>
      <c r="Q77" s="153">
        <v>0</v>
      </c>
      <c r="R77" s="153">
        <v>0</v>
      </c>
      <c r="S77" s="153">
        <v>0</v>
      </c>
      <c r="T77" s="153">
        <v>0</v>
      </c>
      <c r="U77" s="153">
        <v>0</v>
      </c>
      <c r="V77" s="153">
        <v>0</v>
      </c>
      <c r="W77" s="153">
        <v>2</v>
      </c>
      <c r="X77" s="153">
        <v>7</v>
      </c>
      <c r="Y77" s="153">
        <v>0</v>
      </c>
      <c r="Z77" s="153">
        <v>0</v>
      </c>
      <c r="AA77" s="153">
        <v>0</v>
      </c>
      <c r="AB77" s="153">
        <v>0</v>
      </c>
      <c r="AC77" s="153">
        <v>0</v>
      </c>
      <c r="AD77" s="153">
        <v>0</v>
      </c>
      <c r="AE77" s="153">
        <v>0</v>
      </c>
      <c r="AF77" s="153">
        <v>0</v>
      </c>
      <c r="AG77" s="153">
        <v>0</v>
      </c>
      <c r="AH77" s="153">
        <v>0</v>
      </c>
      <c r="AI77" s="153">
        <v>0</v>
      </c>
      <c r="AJ77" s="153">
        <v>0</v>
      </c>
      <c r="AK77" s="153">
        <v>0</v>
      </c>
      <c r="AL77" s="153">
        <v>0</v>
      </c>
      <c r="AM77" s="153">
        <v>0</v>
      </c>
      <c r="AN77" s="153">
        <v>0</v>
      </c>
      <c r="AO77" s="153">
        <v>0</v>
      </c>
      <c r="AP77" s="153">
        <v>0</v>
      </c>
      <c r="AQ77" s="153">
        <v>0</v>
      </c>
      <c r="AR77" s="153">
        <v>0</v>
      </c>
      <c r="AS77" s="153">
        <v>0</v>
      </c>
      <c r="AT77" s="153">
        <v>0</v>
      </c>
      <c r="AU77" s="153">
        <v>0</v>
      </c>
      <c r="AV77" s="153">
        <v>0</v>
      </c>
      <c r="AW77" s="153">
        <v>1</v>
      </c>
      <c r="AX77" s="153">
        <v>1</v>
      </c>
      <c r="AY77" s="153">
        <v>0</v>
      </c>
      <c r="AZ77" s="153">
        <v>0</v>
      </c>
      <c r="BA77" s="153">
        <v>0</v>
      </c>
      <c r="BB77" s="153">
        <v>0</v>
      </c>
      <c r="BC77" s="153">
        <v>2</v>
      </c>
      <c r="BD77" s="153">
        <v>0</v>
      </c>
      <c r="BE77" s="153">
        <v>0</v>
      </c>
      <c r="BF77" s="153">
        <v>0</v>
      </c>
      <c r="BG77" s="153">
        <v>0</v>
      </c>
      <c r="BH77" s="152">
        <v>0</v>
      </c>
    </row>
    <row r="78" spans="1:60">
      <c r="A78" s="155" t="s">
        <v>1563</v>
      </c>
      <c r="B78" s="154">
        <v>83</v>
      </c>
      <c r="C78" s="154">
        <f>SUM(G78:BH78)</f>
        <v>5</v>
      </c>
      <c r="D78" s="154">
        <f>SUMIF(G$1:BH$1,1,$G78:$BH78)</f>
        <v>1</v>
      </c>
      <c r="E78" s="154">
        <f>SUMIF(G$1:BH$1,2,$G78:$BH78)</f>
        <v>2</v>
      </c>
      <c r="F78" s="154">
        <f>SUMIF(G$1:BH$1,3,$G78:$BH78)</f>
        <v>2</v>
      </c>
      <c r="G78" s="153">
        <v>0</v>
      </c>
      <c r="H78" s="153">
        <v>0</v>
      </c>
      <c r="I78" s="153">
        <v>0</v>
      </c>
      <c r="J78" s="153">
        <v>0</v>
      </c>
      <c r="K78" s="153">
        <v>0</v>
      </c>
      <c r="L78" s="153">
        <v>0</v>
      </c>
      <c r="M78" s="153">
        <v>0</v>
      </c>
      <c r="N78" s="153">
        <v>0</v>
      </c>
      <c r="O78" s="153">
        <v>2</v>
      </c>
      <c r="P78" s="153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53">
        <v>0</v>
      </c>
      <c r="W78" s="153">
        <v>0</v>
      </c>
      <c r="X78" s="153">
        <v>0</v>
      </c>
      <c r="Y78" s="153">
        <v>0</v>
      </c>
      <c r="Z78" s="153">
        <v>0</v>
      </c>
      <c r="AA78" s="153">
        <v>0</v>
      </c>
      <c r="AB78" s="153">
        <v>0</v>
      </c>
      <c r="AC78" s="153">
        <v>0</v>
      </c>
      <c r="AD78" s="153">
        <v>0</v>
      </c>
      <c r="AE78" s="153">
        <v>0</v>
      </c>
      <c r="AF78" s="153">
        <v>0</v>
      </c>
      <c r="AG78" s="153">
        <v>0</v>
      </c>
      <c r="AH78" s="153">
        <v>0</v>
      </c>
      <c r="AI78" s="153">
        <v>0</v>
      </c>
      <c r="AJ78" s="153">
        <v>0</v>
      </c>
      <c r="AK78" s="153">
        <v>0</v>
      </c>
      <c r="AL78" s="153">
        <v>0</v>
      </c>
      <c r="AM78" s="153">
        <v>0</v>
      </c>
      <c r="AN78" s="153">
        <v>0</v>
      </c>
      <c r="AO78" s="153">
        <v>0</v>
      </c>
      <c r="AP78" s="153">
        <v>0</v>
      </c>
      <c r="AQ78" s="153">
        <v>0</v>
      </c>
      <c r="AR78" s="153">
        <v>0</v>
      </c>
      <c r="AS78" s="153">
        <v>0</v>
      </c>
      <c r="AT78" s="153">
        <v>0</v>
      </c>
      <c r="AU78" s="153">
        <v>0</v>
      </c>
      <c r="AV78" s="153">
        <v>0</v>
      </c>
      <c r="AW78" s="153">
        <v>0</v>
      </c>
      <c r="AX78" s="153">
        <v>1</v>
      </c>
      <c r="AY78" s="153">
        <v>0</v>
      </c>
      <c r="AZ78" s="153">
        <v>0</v>
      </c>
      <c r="BA78" s="153">
        <v>0</v>
      </c>
      <c r="BB78" s="153">
        <v>0</v>
      </c>
      <c r="BC78" s="153">
        <v>0</v>
      </c>
      <c r="BD78" s="153">
        <v>2</v>
      </c>
      <c r="BE78" s="153">
        <v>0</v>
      </c>
      <c r="BF78" s="153">
        <v>0</v>
      </c>
      <c r="BG78" s="153">
        <v>0</v>
      </c>
      <c r="BH78" s="152">
        <v>0</v>
      </c>
    </row>
    <row r="79" spans="1:60">
      <c r="A79" s="155" t="s">
        <v>1562</v>
      </c>
      <c r="B79" s="154">
        <v>123</v>
      </c>
      <c r="C79" s="154">
        <f>SUM(G79:BH79)</f>
        <v>27</v>
      </c>
      <c r="D79" s="154">
        <f>SUMIF(G$1:BH$1,1,$G79:$BH79)</f>
        <v>1</v>
      </c>
      <c r="E79" s="154">
        <f>SUMIF(G$1:BH$1,2,$G79:$BH79)</f>
        <v>17</v>
      </c>
      <c r="F79" s="154">
        <f>SUMIF(G$1:BH$1,3,$G79:$BH79)</f>
        <v>9</v>
      </c>
      <c r="G79" s="153">
        <v>0</v>
      </c>
      <c r="H79" s="153">
        <v>2</v>
      </c>
      <c r="I79" s="153">
        <v>0</v>
      </c>
      <c r="J79" s="153">
        <v>0</v>
      </c>
      <c r="K79" s="153">
        <v>0</v>
      </c>
      <c r="L79" s="153">
        <v>0</v>
      </c>
      <c r="M79" s="153">
        <v>0</v>
      </c>
      <c r="N79" s="153">
        <v>1</v>
      </c>
      <c r="O79" s="153">
        <v>3</v>
      </c>
      <c r="P79" s="153">
        <v>0</v>
      </c>
      <c r="Q79" s="153">
        <v>0</v>
      </c>
      <c r="R79" s="153">
        <v>0</v>
      </c>
      <c r="S79" s="153">
        <v>0</v>
      </c>
      <c r="T79" s="153">
        <v>0</v>
      </c>
      <c r="U79" s="153">
        <v>0</v>
      </c>
      <c r="V79" s="153">
        <v>0</v>
      </c>
      <c r="W79" s="153">
        <v>1</v>
      </c>
      <c r="X79" s="153">
        <v>0</v>
      </c>
      <c r="Y79" s="153">
        <v>1</v>
      </c>
      <c r="Z79" s="153">
        <v>0</v>
      </c>
      <c r="AA79" s="153">
        <v>0</v>
      </c>
      <c r="AB79" s="153">
        <v>0</v>
      </c>
      <c r="AC79" s="153">
        <v>0</v>
      </c>
      <c r="AD79" s="153">
        <v>0</v>
      </c>
      <c r="AE79" s="153">
        <v>0</v>
      </c>
      <c r="AF79" s="153">
        <v>2</v>
      </c>
      <c r="AG79" s="153">
        <v>0</v>
      </c>
      <c r="AH79" s="153">
        <v>0</v>
      </c>
      <c r="AI79" s="153">
        <v>0</v>
      </c>
      <c r="AJ79" s="153">
        <v>0</v>
      </c>
      <c r="AK79" s="153">
        <v>0</v>
      </c>
      <c r="AL79" s="153">
        <v>0</v>
      </c>
      <c r="AM79" s="153">
        <v>0</v>
      </c>
      <c r="AN79" s="153">
        <v>0</v>
      </c>
      <c r="AO79" s="153">
        <v>0</v>
      </c>
      <c r="AP79" s="153">
        <v>0</v>
      </c>
      <c r="AQ79" s="153">
        <v>1</v>
      </c>
      <c r="AR79" s="153">
        <v>0</v>
      </c>
      <c r="AS79" s="153">
        <v>3</v>
      </c>
      <c r="AT79" s="153">
        <v>0</v>
      </c>
      <c r="AU79" s="153">
        <v>0</v>
      </c>
      <c r="AV79" s="153">
        <v>0</v>
      </c>
      <c r="AW79" s="153">
        <v>1</v>
      </c>
      <c r="AX79" s="153">
        <v>0</v>
      </c>
      <c r="AY79" s="153">
        <v>0</v>
      </c>
      <c r="AZ79" s="153">
        <v>0</v>
      </c>
      <c r="BA79" s="153">
        <v>0</v>
      </c>
      <c r="BB79" s="153">
        <v>0</v>
      </c>
      <c r="BC79" s="153">
        <v>0</v>
      </c>
      <c r="BD79" s="153">
        <v>12</v>
      </c>
      <c r="BE79" s="153">
        <v>0</v>
      </c>
      <c r="BF79" s="153">
        <v>0</v>
      </c>
      <c r="BG79" s="153">
        <v>0</v>
      </c>
      <c r="BH79" s="152">
        <v>0</v>
      </c>
    </row>
    <row r="80" spans="1:60">
      <c r="A80" s="155" t="s">
        <v>1561</v>
      </c>
      <c r="B80" s="154">
        <v>23</v>
      </c>
      <c r="C80" s="154">
        <f>SUM(G80:BH80)</f>
        <v>4</v>
      </c>
      <c r="D80" s="154">
        <f>SUMIF(G$1:BH$1,1,$G80:$BH80)</f>
        <v>0</v>
      </c>
      <c r="E80" s="154">
        <f>SUMIF(G$1:BH$1,2,$G80:$BH80)</f>
        <v>2</v>
      </c>
      <c r="F80" s="154">
        <f>SUMIF(G$1:BH$1,3,$G80:$BH80)</f>
        <v>2</v>
      </c>
      <c r="G80" s="153">
        <v>0</v>
      </c>
      <c r="H80" s="153">
        <v>0</v>
      </c>
      <c r="I80" s="153">
        <v>0</v>
      </c>
      <c r="J80" s="153">
        <v>0</v>
      </c>
      <c r="K80" s="153">
        <v>0</v>
      </c>
      <c r="L80" s="153">
        <v>0</v>
      </c>
      <c r="M80" s="153">
        <v>0</v>
      </c>
      <c r="N80" s="153">
        <v>0</v>
      </c>
      <c r="O80" s="153">
        <v>1</v>
      </c>
      <c r="P80" s="153">
        <v>1</v>
      </c>
      <c r="Q80" s="153">
        <v>0</v>
      </c>
      <c r="R80" s="153">
        <v>0</v>
      </c>
      <c r="S80" s="153">
        <v>0</v>
      </c>
      <c r="T80" s="153">
        <v>1</v>
      </c>
      <c r="U80" s="153">
        <v>0</v>
      </c>
      <c r="V80" s="153">
        <v>0</v>
      </c>
      <c r="W80" s="153">
        <v>0</v>
      </c>
      <c r="X80" s="153">
        <v>0</v>
      </c>
      <c r="Y80" s="153">
        <v>0</v>
      </c>
      <c r="Z80" s="153">
        <v>0</v>
      </c>
      <c r="AA80" s="153">
        <v>0</v>
      </c>
      <c r="AB80" s="153">
        <v>0</v>
      </c>
      <c r="AC80" s="153">
        <v>0</v>
      </c>
      <c r="AD80" s="153">
        <v>0</v>
      </c>
      <c r="AE80" s="153">
        <v>0</v>
      </c>
      <c r="AF80" s="153">
        <v>0</v>
      </c>
      <c r="AG80" s="153">
        <v>0</v>
      </c>
      <c r="AH80" s="153">
        <v>0</v>
      </c>
      <c r="AI80" s="153">
        <v>0</v>
      </c>
      <c r="AJ80" s="153">
        <v>0</v>
      </c>
      <c r="AK80" s="153">
        <v>0</v>
      </c>
      <c r="AL80" s="153">
        <v>0</v>
      </c>
      <c r="AM80" s="153">
        <v>0</v>
      </c>
      <c r="AN80" s="153">
        <v>0</v>
      </c>
      <c r="AO80" s="153">
        <v>0</v>
      </c>
      <c r="AP80" s="153">
        <v>0</v>
      </c>
      <c r="AQ80" s="153">
        <v>0</v>
      </c>
      <c r="AR80" s="153">
        <v>0</v>
      </c>
      <c r="AS80" s="153">
        <v>0</v>
      </c>
      <c r="AT80" s="153">
        <v>0</v>
      </c>
      <c r="AU80" s="153">
        <v>0</v>
      </c>
      <c r="AV80" s="153">
        <v>0</v>
      </c>
      <c r="AW80" s="153">
        <v>0</v>
      </c>
      <c r="AX80" s="153">
        <v>0</v>
      </c>
      <c r="AY80" s="153">
        <v>0</v>
      </c>
      <c r="AZ80" s="153">
        <v>0</v>
      </c>
      <c r="BA80" s="153">
        <v>0</v>
      </c>
      <c r="BB80" s="153">
        <v>0</v>
      </c>
      <c r="BC80" s="153">
        <v>1</v>
      </c>
      <c r="BD80" s="153">
        <v>0</v>
      </c>
      <c r="BE80" s="153">
        <v>0</v>
      </c>
      <c r="BF80" s="153">
        <v>0</v>
      </c>
      <c r="BG80" s="153">
        <v>0</v>
      </c>
      <c r="BH80" s="152">
        <v>0</v>
      </c>
    </row>
    <row r="81" spans="1:60">
      <c r="A81" s="155" t="s">
        <v>1560</v>
      </c>
      <c r="B81" s="154">
        <v>1165</v>
      </c>
      <c r="C81" s="154">
        <f>SUM(G81:BH81)</f>
        <v>70</v>
      </c>
      <c r="D81" s="154">
        <f>SUMIF(G$1:BH$1,1,$G81:$BH81)</f>
        <v>8</v>
      </c>
      <c r="E81" s="154">
        <f>SUMIF(G$1:BH$1,2,$G81:$BH81)</f>
        <v>13</v>
      </c>
      <c r="F81" s="154">
        <f>SUMIF(G$1:BH$1,3,$G81:$BH81)</f>
        <v>49</v>
      </c>
      <c r="G81" s="153">
        <v>1</v>
      </c>
      <c r="H81" s="153">
        <v>2</v>
      </c>
      <c r="I81" s="153">
        <v>1</v>
      </c>
      <c r="J81" s="153">
        <v>0</v>
      </c>
      <c r="K81" s="153">
        <v>0</v>
      </c>
      <c r="L81" s="153">
        <v>0</v>
      </c>
      <c r="M81" s="153">
        <v>1</v>
      </c>
      <c r="N81" s="153">
        <v>2</v>
      </c>
      <c r="O81" s="153">
        <v>13</v>
      </c>
      <c r="P81" s="153">
        <v>0</v>
      </c>
      <c r="Q81" s="153">
        <v>2</v>
      </c>
      <c r="R81" s="153">
        <v>3</v>
      </c>
      <c r="S81" s="153">
        <v>0</v>
      </c>
      <c r="T81" s="153">
        <v>0</v>
      </c>
      <c r="U81" s="153">
        <v>1</v>
      </c>
      <c r="V81" s="153">
        <v>0</v>
      </c>
      <c r="W81" s="153">
        <v>3</v>
      </c>
      <c r="X81" s="153">
        <v>0</v>
      </c>
      <c r="Y81" s="153">
        <v>3</v>
      </c>
      <c r="Z81" s="153">
        <v>1</v>
      </c>
      <c r="AA81" s="153">
        <v>0</v>
      </c>
      <c r="AB81" s="153">
        <v>0</v>
      </c>
      <c r="AC81" s="153">
        <v>0</v>
      </c>
      <c r="AD81" s="153">
        <v>1</v>
      </c>
      <c r="AE81" s="153">
        <v>0</v>
      </c>
      <c r="AF81" s="153">
        <v>1</v>
      </c>
      <c r="AG81" s="153">
        <v>1</v>
      </c>
      <c r="AH81" s="153">
        <v>0</v>
      </c>
      <c r="AI81" s="153">
        <v>1</v>
      </c>
      <c r="AJ81" s="153">
        <v>0</v>
      </c>
      <c r="AK81" s="153">
        <v>0</v>
      </c>
      <c r="AL81" s="153">
        <v>0</v>
      </c>
      <c r="AM81" s="153">
        <v>1</v>
      </c>
      <c r="AN81" s="153">
        <v>1</v>
      </c>
      <c r="AO81" s="153">
        <v>1</v>
      </c>
      <c r="AP81" s="153">
        <v>0</v>
      </c>
      <c r="AQ81" s="153">
        <v>1</v>
      </c>
      <c r="AR81" s="153">
        <v>0</v>
      </c>
      <c r="AS81" s="153">
        <v>14</v>
      </c>
      <c r="AT81" s="153">
        <v>1</v>
      </c>
      <c r="AU81" s="153">
        <v>0</v>
      </c>
      <c r="AV81" s="153">
        <v>1</v>
      </c>
      <c r="AW81" s="153">
        <v>2</v>
      </c>
      <c r="AX81" s="153">
        <v>0</v>
      </c>
      <c r="AY81" s="153">
        <v>0</v>
      </c>
      <c r="AZ81" s="153">
        <v>3</v>
      </c>
      <c r="BA81" s="153">
        <v>1</v>
      </c>
      <c r="BB81" s="153">
        <v>0</v>
      </c>
      <c r="BC81" s="153">
        <v>0</v>
      </c>
      <c r="BD81" s="153">
        <v>3</v>
      </c>
      <c r="BE81" s="153">
        <v>2</v>
      </c>
      <c r="BF81" s="153">
        <v>0</v>
      </c>
      <c r="BG81" s="153">
        <v>2</v>
      </c>
      <c r="BH81" s="152">
        <v>0</v>
      </c>
    </row>
    <row r="82" spans="1:60" ht="30">
      <c r="A82" s="155" t="s">
        <v>1559</v>
      </c>
      <c r="B82" s="154">
        <v>457</v>
      </c>
      <c r="C82" s="154">
        <f>SUM(G82:BH82)</f>
        <v>26</v>
      </c>
      <c r="D82" s="154">
        <f>SUMIF(G$1:BH$1,1,$G82:$BH82)</f>
        <v>0</v>
      </c>
      <c r="E82" s="154">
        <f>SUMIF(G$1:BH$1,2,$G82:$BH82)</f>
        <v>13</v>
      </c>
      <c r="F82" s="154">
        <f>SUMIF(G$1:BH$1,3,$G82:$BH82)</f>
        <v>13</v>
      </c>
      <c r="G82" s="153">
        <v>0</v>
      </c>
      <c r="H82" s="153">
        <v>0</v>
      </c>
      <c r="I82" s="153">
        <v>0</v>
      </c>
      <c r="J82" s="153">
        <v>0</v>
      </c>
      <c r="K82" s="153">
        <v>0</v>
      </c>
      <c r="L82" s="153">
        <v>0</v>
      </c>
      <c r="M82" s="153">
        <v>0</v>
      </c>
      <c r="N82" s="153">
        <v>0</v>
      </c>
      <c r="O82" s="153">
        <v>4</v>
      </c>
      <c r="P82" s="153">
        <v>0</v>
      </c>
      <c r="Q82" s="153">
        <v>0</v>
      </c>
      <c r="R82" s="153">
        <v>0</v>
      </c>
      <c r="S82" s="153">
        <v>0</v>
      </c>
      <c r="T82" s="153">
        <v>0</v>
      </c>
      <c r="U82" s="153">
        <v>0</v>
      </c>
      <c r="V82" s="153">
        <v>0</v>
      </c>
      <c r="W82" s="153">
        <v>0</v>
      </c>
      <c r="X82" s="153">
        <v>3</v>
      </c>
      <c r="Y82" s="153">
        <v>1</v>
      </c>
      <c r="Z82" s="153">
        <v>1</v>
      </c>
      <c r="AA82" s="153">
        <v>0</v>
      </c>
      <c r="AB82" s="153">
        <v>0</v>
      </c>
      <c r="AC82" s="153">
        <v>0</v>
      </c>
      <c r="AD82" s="153">
        <v>0</v>
      </c>
      <c r="AE82" s="153">
        <v>0</v>
      </c>
      <c r="AF82" s="153">
        <v>0</v>
      </c>
      <c r="AG82" s="153">
        <v>0</v>
      </c>
      <c r="AH82" s="153">
        <v>0</v>
      </c>
      <c r="AI82" s="153">
        <v>0</v>
      </c>
      <c r="AJ82" s="153">
        <v>0</v>
      </c>
      <c r="AK82" s="153">
        <v>0</v>
      </c>
      <c r="AL82" s="153">
        <v>0</v>
      </c>
      <c r="AM82" s="153">
        <v>0</v>
      </c>
      <c r="AN82" s="153">
        <v>0</v>
      </c>
      <c r="AO82" s="153">
        <v>0</v>
      </c>
      <c r="AP82" s="153">
        <v>1</v>
      </c>
      <c r="AQ82" s="153">
        <v>0</v>
      </c>
      <c r="AR82" s="153">
        <v>0</v>
      </c>
      <c r="AS82" s="153">
        <v>5</v>
      </c>
      <c r="AT82" s="153">
        <v>0</v>
      </c>
      <c r="AU82" s="153">
        <v>0</v>
      </c>
      <c r="AV82" s="153">
        <v>1</v>
      </c>
      <c r="AW82" s="153">
        <v>1</v>
      </c>
      <c r="AX82" s="153">
        <v>0</v>
      </c>
      <c r="AY82" s="153">
        <v>0</v>
      </c>
      <c r="AZ82" s="153">
        <v>0</v>
      </c>
      <c r="BA82" s="153">
        <v>0</v>
      </c>
      <c r="BB82" s="153">
        <v>0</v>
      </c>
      <c r="BC82" s="153">
        <v>2</v>
      </c>
      <c r="BD82" s="153">
        <v>6</v>
      </c>
      <c r="BE82" s="153">
        <v>0</v>
      </c>
      <c r="BF82" s="153">
        <v>1</v>
      </c>
      <c r="BG82" s="153">
        <v>0</v>
      </c>
      <c r="BH82" s="152">
        <v>0</v>
      </c>
    </row>
    <row r="83" spans="1:60" ht="30">
      <c r="A83" s="155" t="s">
        <v>1558</v>
      </c>
      <c r="B83" s="154">
        <v>289</v>
      </c>
      <c r="C83" s="154">
        <f>SUM(G83:BH83)</f>
        <v>44</v>
      </c>
      <c r="D83" s="154">
        <f>SUMIF(G$1:BH$1,1,$G83:$BH83)</f>
        <v>12</v>
      </c>
      <c r="E83" s="154">
        <f>SUMIF(G$1:BH$1,2,$G83:$BH83)</f>
        <v>20</v>
      </c>
      <c r="F83" s="154">
        <f>SUMIF(G$1:BH$1,3,$G83:$BH83)</f>
        <v>12</v>
      </c>
      <c r="G83" s="153">
        <v>0</v>
      </c>
      <c r="H83" s="153">
        <v>0</v>
      </c>
      <c r="I83" s="153">
        <v>0</v>
      </c>
      <c r="J83" s="153">
        <v>0</v>
      </c>
      <c r="K83" s="153">
        <v>0</v>
      </c>
      <c r="L83" s="153">
        <v>1</v>
      </c>
      <c r="M83" s="153">
        <v>0</v>
      </c>
      <c r="N83" s="153">
        <v>0</v>
      </c>
      <c r="O83" s="153">
        <v>8</v>
      </c>
      <c r="P83" s="153">
        <v>0</v>
      </c>
      <c r="Q83" s="153">
        <v>2</v>
      </c>
      <c r="R83" s="153">
        <v>0</v>
      </c>
      <c r="S83" s="153">
        <v>0</v>
      </c>
      <c r="T83" s="153">
        <v>1</v>
      </c>
      <c r="U83" s="153">
        <v>1</v>
      </c>
      <c r="V83" s="153">
        <v>0</v>
      </c>
      <c r="W83" s="153">
        <v>3</v>
      </c>
      <c r="X83" s="153">
        <v>2</v>
      </c>
      <c r="Y83" s="153">
        <v>1</v>
      </c>
      <c r="Z83" s="153">
        <v>0</v>
      </c>
      <c r="AA83" s="153">
        <v>0</v>
      </c>
      <c r="AB83" s="153">
        <v>0</v>
      </c>
      <c r="AC83" s="153">
        <v>0</v>
      </c>
      <c r="AD83" s="153">
        <v>0</v>
      </c>
      <c r="AE83" s="153">
        <v>0</v>
      </c>
      <c r="AF83" s="153">
        <v>2</v>
      </c>
      <c r="AG83" s="153">
        <v>1</v>
      </c>
      <c r="AH83" s="153">
        <v>0</v>
      </c>
      <c r="AI83" s="153">
        <v>4</v>
      </c>
      <c r="AJ83" s="153">
        <v>0</v>
      </c>
      <c r="AK83" s="153">
        <v>1</v>
      </c>
      <c r="AL83" s="153">
        <v>1</v>
      </c>
      <c r="AM83" s="153">
        <v>0</v>
      </c>
      <c r="AN83" s="153">
        <v>0</v>
      </c>
      <c r="AO83" s="153">
        <v>0</v>
      </c>
      <c r="AP83" s="153">
        <v>2</v>
      </c>
      <c r="AQ83" s="153">
        <v>3</v>
      </c>
      <c r="AR83" s="153">
        <v>4</v>
      </c>
      <c r="AS83" s="153">
        <v>0</v>
      </c>
      <c r="AT83" s="153">
        <v>0</v>
      </c>
      <c r="AU83" s="153">
        <v>2</v>
      </c>
      <c r="AV83" s="153">
        <v>0</v>
      </c>
      <c r="AW83" s="153">
        <v>0</v>
      </c>
      <c r="AX83" s="153">
        <v>1</v>
      </c>
      <c r="AY83" s="153">
        <v>0</v>
      </c>
      <c r="AZ83" s="153">
        <v>1</v>
      </c>
      <c r="BA83" s="153">
        <v>0</v>
      </c>
      <c r="BB83" s="153">
        <v>0</v>
      </c>
      <c r="BC83" s="153">
        <v>0</v>
      </c>
      <c r="BD83" s="153">
        <v>3</v>
      </c>
      <c r="BE83" s="153">
        <v>0</v>
      </c>
      <c r="BF83" s="153">
        <v>0</v>
      </c>
      <c r="BG83" s="153">
        <v>0</v>
      </c>
      <c r="BH83" s="152">
        <v>0</v>
      </c>
    </row>
    <row r="84" spans="1:60">
      <c r="A84" s="155" t="s">
        <v>1557</v>
      </c>
      <c r="B84" s="154">
        <v>110</v>
      </c>
      <c r="C84" s="154">
        <f>SUM(G84:BH84)</f>
        <v>8</v>
      </c>
      <c r="D84" s="154">
        <f>SUMIF(G$1:BH$1,1,$G84:$BH84)</f>
        <v>2</v>
      </c>
      <c r="E84" s="154">
        <f>SUMIF(G$1:BH$1,2,$G84:$BH84)</f>
        <v>4</v>
      </c>
      <c r="F84" s="154">
        <f>SUMIF(G$1:BH$1,3,$G84:$BH84)</f>
        <v>2</v>
      </c>
      <c r="G84" s="153">
        <v>0</v>
      </c>
      <c r="H84" s="153">
        <v>0</v>
      </c>
      <c r="I84" s="153">
        <v>0</v>
      </c>
      <c r="J84" s="153">
        <v>0</v>
      </c>
      <c r="K84" s="153">
        <v>0</v>
      </c>
      <c r="L84" s="153">
        <v>0</v>
      </c>
      <c r="M84" s="153">
        <v>0</v>
      </c>
      <c r="N84" s="153">
        <v>0</v>
      </c>
      <c r="O84" s="153">
        <v>0</v>
      </c>
      <c r="P84" s="153">
        <v>0</v>
      </c>
      <c r="Q84" s="153">
        <v>1</v>
      </c>
      <c r="R84" s="153">
        <v>0</v>
      </c>
      <c r="S84" s="153">
        <v>0</v>
      </c>
      <c r="T84" s="153">
        <v>0</v>
      </c>
      <c r="U84" s="153">
        <v>0</v>
      </c>
      <c r="V84" s="153">
        <v>0</v>
      </c>
      <c r="W84" s="153">
        <v>0</v>
      </c>
      <c r="X84" s="153">
        <v>1</v>
      </c>
      <c r="Y84" s="153">
        <v>0</v>
      </c>
      <c r="Z84" s="153">
        <v>0</v>
      </c>
      <c r="AA84" s="153">
        <v>0</v>
      </c>
      <c r="AB84" s="153">
        <v>0</v>
      </c>
      <c r="AC84" s="153">
        <v>0</v>
      </c>
      <c r="AD84" s="153">
        <v>0</v>
      </c>
      <c r="AE84" s="153">
        <v>1</v>
      </c>
      <c r="AF84" s="153">
        <v>0</v>
      </c>
      <c r="AG84" s="153">
        <v>0</v>
      </c>
      <c r="AH84" s="153">
        <v>0</v>
      </c>
      <c r="AI84" s="153">
        <v>0</v>
      </c>
      <c r="AJ84" s="153">
        <v>0</v>
      </c>
      <c r="AK84" s="153">
        <v>0</v>
      </c>
      <c r="AL84" s="153">
        <v>0</v>
      </c>
      <c r="AM84" s="153">
        <v>0</v>
      </c>
      <c r="AN84" s="153">
        <v>0</v>
      </c>
      <c r="AO84" s="153">
        <v>0</v>
      </c>
      <c r="AP84" s="153">
        <v>0</v>
      </c>
      <c r="AQ84" s="153">
        <v>0</v>
      </c>
      <c r="AR84" s="153">
        <v>0</v>
      </c>
      <c r="AS84" s="153">
        <v>0</v>
      </c>
      <c r="AT84" s="153">
        <v>0</v>
      </c>
      <c r="AU84" s="153">
        <v>0</v>
      </c>
      <c r="AV84" s="153">
        <v>0</v>
      </c>
      <c r="AW84" s="153">
        <v>0</v>
      </c>
      <c r="AX84" s="153">
        <v>1</v>
      </c>
      <c r="AY84" s="153">
        <v>0</v>
      </c>
      <c r="AZ84" s="153">
        <v>1</v>
      </c>
      <c r="BA84" s="153">
        <v>0</v>
      </c>
      <c r="BB84" s="153">
        <v>0</v>
      </c>
      <c r="BC84" s="153">
        <v>0</v>
      </c>
      <c r="BD84" s="153">
        <v>3</v>
      </c>
      <c r="BE84" s="153">
        <v>0</v>
      </c>
      <c r="BF84" s="153">
        <v>0</v>
      </c>
      <c r="BG84" s="153">
        <v>0</v>
      </c>
      <c r="BH84" s="152">
        <v>0</v>
      </c>
    </row>
    <row r="85" spans="1:60" ht="30">
      <c r="A85" s="155" t="s">
        <v>1556</v>
      </c>
      <c r="B85" s="154">
        <v>428</v>
      </c>
      <c r="C85" s="154">
        <f>SUM(G85:BH85)</f>
        <v>52</v>
      </c>
      <c r="D85" s="154">
        <f>SUMIF(G$1:BH$1,1,$G85:$BH85)</f>
        <v>12</v>
      </c>
      <c r="E85" s="154">
        <f>SUMIF(G$1:BH$1,2,$G85:$BH85)</f>
        <v>16</v>
      </c>
      <c r="F85" s="154">
        <f>SUMIF(G$1:BH$1,3,$G85:$BH85)</f>
        <v>24</v>
      </c>
      <c r="G85" s="153">
        <v>0</v>
      </c>
      <c r="H85" s="153">
        <v>0</v>
      </c>
      <c r="I85" s="153">
        <v>2</v>
      </c>
      <c r="J85" s="153">
        <v>0</v>
      </c>
      <c r="K85" s="153">
        <v>0</v>
      </c>
      <c r="L85" s="153">
        <v>0</v>
      </c>
      <c r="M85" s="153">
        <v>0</v>
      </c>
      <c r="N85" s="153">
        <v>4</v>
      </c>
      <c r="O85" s="153">
        <v>5</v>
      </c>
      <c r="P85" s="153">
        <v>0</v>
      </c>
      <c r="Q85" s="153">
        <v>4</v>
      </c>
      <c r="R85" s="153">
        <v>0</v>
      </c>
      <c r="S85" s="153">
        <v>0</v>
      </c>
      <c r="T85" s="153">
        <v>0</v>
      </c>
      <c r="U85" s="153">
        <v>0</v>
      </c>
      <c r="V85" s="153">
        <v>0</v>
      </c>
      <c r="W85" s="153">
        <v>1</v>
      </c>
      <c r="X85" s="153">
        <v>3</v>
      </c>
      <c r="Y85" s="153">
        <v>1</v>
      </c>
      <c r="Z85" s="153">
        <v>0</v>
      </c>
      <c r="AA85" s="153">
        <v>0</v>
      </c>
      <c r="AB85" s="153">
        <v>0</v>
      </c>
      <c r="AC85" s="153">
        <v>3</v>
      </c>
      <c r="AD85" s="153">
        <v>0</v>
      </c>
      <c r="AE85" s="153">
        <v>1</v>
      </c>
      <c r="AF85" s="153">
        <v>2</v>
      </c>
      <c r="AG85" s="153">
        <v>0</v>
      </c>
      <c r="AH85" s="153">
        <v>0</v>
      </c>
      <c r="AI85" s="153">
        <v>4</v>
      </c>
      <c r="AJ85" s="153">
        <v>0</v>
      </c>
      <c r="AK85" s="153">
        <v>0</v>
      </c>
      <c r="AL85" s="153">
        <v>0</v>
      </c>
      <c r="AM85" s="153">
        <v>0</v>
      </c>
      <c r="AN85" s="153">
        <v>0</v>
      </c>
      <c r="AO85" s="153">
        <v>0</v>
      </c>
      <c r="AP85" s="153">
        <v>3</v>
      </c>
      <c r="AQ85" s="153">
        <v>0</v>
      </c>
      <c r="AR85" s="153">
        <v>0</v>
      </c>
      <c r="AS85" s="153">
        <v>2</v>
      </c>
      <c r="AT85" s="153">
        <v>0</v>
      </c>
      <c r="AU85" s="153">
        <v>1</v>
      </c>
      <c r="AV85" s="153">
        <v>0</v>
      </c>
      <c r="AW85" s="153">
        <v>0</v>
      </c>
      <c r="AX85" s="153">
        <v>1</v>
      </c>
      <c r="AY85" s="153">
        <v>0</v>
      </c>
      <c r="AZ85" s="153">
        <v>2</v>
      </c>
      <c r="BA85" s="153">
        <v>0</v>
      </c>
      <c r="BB85" s="153">
        <v>0</v>
      </c>
      <c r="BC85" s="153">
        <v>1</v>
      </c>
      <c r="BD85" s="153">
        <v>6</v>
      </c>
      <c r="BE85" s="153">
        <v>1</v>
      </c>
      <c r="BF85" s="153">
        <v>0</v>
      </c>
      <c r="BG85" s="153">
        <v>4</v>
      </c>
      <c r="BH85" s="152">
        <v>1</v>
      </c>
    </row>
    <row r="86" spans="1:60" ht="30">
      <c r="A86" s="155" t="s">
        <v>1555</v>
      </c>
      <c r="B86" s="154">
        <v>24</v>
      </c>
      <c r="C86" s="154">
        <f>SUM(G86:BH86)</f>
        <v>1</v>
      </c>
      <c r="D86" s="154">
        <f>SUMIF(G$1:BH$1,1,$G86:$BH86)</f>
        <v>0</v>
      </c>
      <c r="E86" s="154">
        <f>SUMIF(G$1:BH$1,2,$G86:$BH86)</f>
        <v>1</v>
      </c>
      <c r="F86" s="154">
        <f>SUMIF(G$1:BH$1,3,$G86:$BH86)</f>
        <v>0</v>
      </c>
      <c r="G86" s="153">
        <v>0</v>
      </c>
      <c r="H86" s="153">
        <v>0</v>
      </c>
      <c r="I86" s="153">
        <v>0</v>
      </c>
      <c r="J86" s="153">
        <v>0</v>
      </c>
      <c r="K86" s="153">
        <v>0</v>
      </c>
      <c r="L86" s="153">
        <v>0</v>
      </c>
      <c r="M86" s="153">
        <v>0</v>
      </c>
      <c r="N86" s="153">
        <v>0</v>
      </c>
      <c r="O86" s="153">
        <v>0</v>
      </c>
      <c r="P86" s="153">
        <v>0</v>
      </c>
      <c r="Q86" s="153">
        <v>0</v>
      </c>
      <c r="R86" s="153">
        <v>0</v>
      </c>
      <c r="S86" s="153">
        <v>0</v>
      </c>
      <c r="T86" s="153">
        <v>0</v>
      </c>
      <c r="U86" s="153">
        <v>0</v>
      </c>
      <c r="V86" s="153">
        <v>0</v>
      </c>
      <c r="W86" s="153">
        <v>0</v>
      </c>
      <c r="X86" s="153">
        <v>0</v>
      </c>
      <c r="Y86" s="153">
        <v>0</v>
      </c>
      <c r="Z86" s="153">
        <v>0</v>
      </c>
      <c r="AA86" s="153">
        <v>0</v>
      </c>
      <c r="AB86" s="153">
        <v>0</v>
      </c>
      <c r="AC86" s="153">
        <v>0</v>
      </c>
      <c r="AD86" s="153">
        <v>0</v>
      </c>
      <c r="AE86" s="153">
        <v>0</v>
      </c>
      <c r="AF86" s="153">
        <v>1</v>
      </c>
      <c r="AG86" s="153">
        <v>0</v>
      </c>
      <c r="AH86" s="153">
        <v>0</v>
      </c>
      <c r="AI86" s="153">
        <v>0</v>
      </c>
      <c r="AJ86" s="153">
        <v>0</v>
      </c>
      <c r="AK86" s="153">
        <v>0</v>
      </c>
      <c r="AL86" s="153">
        <v>0</v>
      </c>
      <c r="AM86" s="153">
        <v>0</v>
      </c>
      <c r="AN86" s="153">
        <v>0</v>
      </c>
      <c r="AO86" s="153">
        <v>0</v>
      </c>
      <c r="AP86" s="153">
        <v>0</v>
      </c>
      <c r="AQ86" s="153">
        <v>0</v>
      </c>
      <c r="AR86" s="153">
        <v>0</v>
      </c>
      <c r="AS86" s="153">
        <v>0</v>
      </c>
      <c r="AT86" s="153">
        <v>0</v>
      </c>
      <c r="AU86" s="153">
        <v>0</v>
      </c>
      <c r="AV86" s="153">
        <v>0</v>
      </c>
      <c r="AW86" s="153">
        <v>0</v>
      </c>
      <c r="AX86" s="153">
        <v>0</v>
      </c>
      <c r="AY86" s="153">
        <v>0</v>
      </c>
      <c r="AZ86" s="153">
        <v>0</v>
      </c>
      <c r="BA86" s="153">
        <v>0</v>
      </c>
      <c r="BB86" s="153">
        <v>0</v>
      </c>
      <c r="BC86" s="153">
        <v>0</v>
      </c>
      <c r="BD86" s="153">
        <v>0</v>
      </c>
      <c r="BE86" s="153">
        <v>0</v>
      </c>
      <c r="BF86" s="153">
        <v>0</v>
      </c>
      <c r="BG86" s="153">
        <v>0</v>
      </c>
      <c r="BH86" s="152">
        <v>0</v>
      </c>
    </row>
    <row r="87" spans="1:60">
      <c r="A87" s="155" t="s">
        <v>1554</v>
      </c>
      <c r="B87" s="154">
        <v>41</v>
      </c>
      <c r="C87" s="154">
        <f>SUM(G87:BH87)</f>
        <v>2</v>
      </c>
      <c r="D87" s="154">
        <f>SUMIF(G$1:BH$1,1,$G87:$BH87)</f>
        <v>0</v>
      </c>
      <c r="E87" s="154">
        <f>SUMIF(G$1:BH$1,2,$G87:$BH87)</f>
        <v>0</v>
      </c>
      <c r="F87" s="154">
        <f>SUMIF(G$1:BH$1,3,$G87:$BH87)</f>
        <v>2</v>
      </c>
      <c r="G87" s="153">
        <v>0</v>
      </c>
      <c r="H87" s="153">
        <v>0</v>
      </c>
      <c r="I87" s="153">
        <v>0</v>
      </c>
      <c r="J87" s="153">
        <v>0</v>
      </c>
      <c r="K87" s="153">
        <v>0</v>
      </c>
      <c r="L87" s="153">
        <v>0</v>
      </c>
      <c r="M87" s="153">
        <v>0</v>
      </c>
      <c r="N87" s="153">
        <v>0</v>
      </c>
      <c r="O87" s="153">
        <v>1</v>
      </c>
      <c r="P87" s="153">
        <v>0</v>
      </c>
      <c r="Q87" s="153">
        <v>0</v>
      </c>
      <c r="R87" s="153">
        <v>0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153">
        <v>0</v>
      </c>
      <c r="AD87" s="153">
        <v>0</v>
      </c>
      <c r="AE87" s="153">
        <v>0</v>
      </c>
      <c r="AF87" s="153">
        <v>0</v>
      </c>
      <c r="AG87" s="153">
        <v>0</v>
      </c>
      <c r="AH87" s="153">
        <v>0</v>
      </c>
      <c r="AI87" s="153">
        <v>0</v>
      </c>
      <c r="AJ87" s="153">
        <v>0</v>
      </c>
      <c r="AK87" s="153">
        <v>0</v>
      </c>
      <c r="AL87" s="153">
        <v>0</v>
      </c>
      <c r="AM87" s="153">
        <v>0</v>
      </c>
      <c r="AN87" s="153">
        <v>0</v>
      </c>
      <c r="AO87" s="153">
        <v>0</v>
      </c>
      <c r="AP87" s="153">
        <v>0</v>
      </c>
      <c r="AQ87" s="153">
        <v>0</v>
      </c>
      <c r="AR87" s="153">
        <v>0</v>
      </c>
      <c r="AS87" s="153">
        <v>1</v>
      </c>
      <c r="AT87" s="153">
        <v>0</v>
      </c>
      <c r="AU87" s="153">
        <v>0</v>
      </c>
      <c r="AV87" s="153">
        <v>0</v>
      </c>
      <c r="AW87" s="153">
        <v>0</v>
      </c>
      <c r="AX87" s="153">
        <v>0</v>
      </c>
      <c r="AY87" s="153">
        <v>0</v>
      </c>
      <c r="AZ87" s="153">
        <v>0</v>
      </c>
      <c r="BA87" s="153">
        <v>0</v>
      </c>
      <c r="BB87" s="153">
        <v>0</v>
      </c>
      <c r="BC87" s="153">
        <v>0</v>
      </c>
      <c r="BD87" s="153">
        <v>0</v>
      </c>
      <c r="BE87" s="153">
        <v>0</v>
      </c>
      <c r="BF87" s="153">
        <v>0</v>
      </c>
      <c r="BG87" s="153">
        <v>0</v>
      </c>
      <c r="BH87" s="152">
        <v>0</v>
      </c>
    </row>
    <row r="88" spans="1:60">
      <c r="A88" s="155" t="s">
        <v>1553</v>
      </c>
      <c r="B88" s="154">
        <v>100</v>
      </c>
      <c r="C88" s="154">
        <f>SUM(G88:BH88)</f>
        <v>15</v>
      </c>
      <c r="D88" s="154">
        <f>SUMIF(G$1:BH$1,1,$G88:$BH88)</f>
        <v>0</v>
      </c>
      <c r="E88" s="154">
        <f>SUMIF(G$1:BH$1,2,$G88:$BH88)</f>
        <v>3</v>
      </c>
      <c r="F88" s="154">
        <f>SUMIF(G$1:BH$1,3,$G88:$BH88)</f>
        <v>12</v>
      </c>
      <c r="G88" s="153">
        <v>0</v>
      </c>
      <c r="H88" s="153">
        <v>0</v>
      </c>
      <c r="I88" s="153">
        <v>0</v>
      </c>
      <c r="J88" s="153">
        <v>0</v>
      </c>
      <c r="K88" s="153">
        <v>0</v>
      </c>
      <c r="L88" s="153">
        <v>0</v>
      </c>
      <c r="M88" s="153">
        <v>0</v>
      </c>
      <c r="N88" s="153">
        <v>0</v>
      </c>
      <c r="O88" s="153">
        <v>12</v>
      </c>
      <c r="P88" s="153">
        <v>0</v>
      </c>
      <c r="Q88" s="153">
        <v>0</v>
      </c>
      <c r="R88" s="153">
        <v>0</v>
      </c>
      <c r="S88" s="153">
        <v>0</v>
      </c>
      <c r="T88" s="153">
        <v>0</v>
      </c>
      <c r="U88" s="153">
        <v>0</v>
      </c>
      <c r="V88" s="153">
        <v>0</v>
      </c>
      <c r="W88" s="153">
        <v>0</v>
      </c>
      <c r="X88" s="153">
        <v>0</v>
      </c>
      <c r="Y88" s="153">
        <v>0</v>
      </c>
      <c r="Z88" s="153">
        <v>0</v>
      </c>
      <c r="AA88" s="153">
        <v>0</v>
      </c>
      <c r="AB88" s="153">
        <v>0</v>
      </c>
      <c r="AC88" s="153">
        <v>0</v>
      </c>
      <c r="AD88" s="153">
        <v>0</v>
      </c>
      <c r="AE88" s="153">
        <v>0</v>
      </c>
      <c r="AF88" s="153">
        <v>0</v>
      </c>
      <c r="AG88" s="153">
        <v>0</v>
      </c>
      <c r="AH88" s="153">
        <v>0</v>
      </c>
      <c r="AI88" s="153">
        <v>0</v>
      </c>
      <c r="AJ88" s="153">
        <v>0</v>
      </c>
      <c r="AK88" s="153">
        <v>0</v>
      </c>
      <c r="AL88" s="153">
        <v>0</v>
      </c>
      <c r="AM88" s="153">
        <v>0</v>
      </c>
      <c r="AN88" s="153">
        <v>0</v>
      </c>
      <c r="AO88" s="153">
        <v>0</v>
      </c>
      <c r="AP88" s="153">
        <v>0</v>
      </c>
      <c r="AQ88" s="153">
        <v>0</v>
      </c>
      <c r="AR88" s="153">
        <v>0</v>
      </c>
      <c r="AS88" s="153">
        <v>0</v>
      </c>
      <c r="AT88" s="153">
        <v>0</v>
      </c>
      <c r="AU88" s="153">
        <v>0</v>
      </c>
      <c r="AV88" s="153">
        <v>0</v>
      </c>
      <c r="AW88" s="153">
        <v>0</v>
      </c>
      <c r="AX88" s="153">
        <v>0</v>
      </c>
      <c r="AY88" s="153">
        <v>0</v>
      </c>
      <c r="AZ88" s="153">
        <v>0</v>
      </c>
      <c r="BA88" s="153">
        <v>0</v>
      </c>
      <c r="BB88" s="153">
        <v>0</v>
      </c>
      <c r="BC88" s="153">
        <v>0</v>
      </c>
      <c r="BD88" s="153">
        <v>3</v>
      </c>
      <c r="BE88" s="153">
        <v>0</v>
      </c>
      <c r="BF88" s="153">
        <v>0</v>
      </c>
      <c r="BG88" s="153">
        <v>0</v>
      </c>
      <c r="BH88" s="152">
        <v>0</v>
      </c>
    </row>
    <row r="89" spans="1:60" ht="30">
      <c r="A89" s="155" t="s">
        <v>1552</v>
      </c>
      <c r="B89" s="154">
        <v>65</v>
      </c>
      <c r="C89" s="154">
        <f>SUM(G89:BH89)</f>
        <v>2</v>
      </c>
      <c r="D89" s="154">
        <f>SUMIF(G$1:BH$1,1,$G89:$BH89)</f>
        <v>0</v>
      </c>
      <c r="E89" s="154">
        <f>SUMIF(G$1:BH$1,2,$G89:$BH89)</f>
        <v>1</v>
      </c>
      <c r="F89" s="154">
        <f>SUMIF(G$1:BH$1,3,$G89:$BH89)</f>
        <v>1</v>
      </c>
      <c r="G89" s="153">
        <v>0</v>
      </c>
      <c r="H89" s="153">
        <v>0</v>
      </c>
      <c r="I89" s="153">
        <v>0</v>
      </c>
      <c r="J89" s="153">
        <v>0</v>
      </c>
      <c r="K89" s="153">
        <v>0</v>
      </c>
      <c r="L89" s="153">
        <v>0</v>
      </c>
      <c r="M89" s="153">
        <v>0</v>
      </c>
      <c r="N89" s="153">
        <v>0</v>
      </c>
      <c r="O89" s="153">
        <v>1</v>
      </c>
      <c r="P89" s="153">
        <v>0</v>
      </c>
      <c r="Q89" s="153">
        <v>0</v>
      </c>
      <c r="R89" s="153">
        <v>0</v>
      </c>
      <c r="S89" s="153">
        <v>0</v>
      </c>
      <c r="T89" s="153">
        <v>0</v>
      </c>
      <c r="U89" s="153">
        <v>0</v>
      </c>
      <c r="V89" s="153">
        <v>0</v>
      </c>
      <c r="W89" s="153">
        <v>0</v>
      </c>
      <c r="X89" s="153">
        <v>0</v>
      </c>
      <c r="Y89" s="153">
        <v>0</v>
      </c>
      <c r="Z89" s="153">
        <v>0</v>
      </c>
      <c r="AA89" s="153">
        <v>0</v>
      </c>
      <c r="AB89" s="153">
        <v>0</v>
      </c>
      <c r="AC89" s="153">
        <v>0</v>
      </c>
      <c r="AD89" s="153">
        <v>0</v>
      </c>
      <c r="AE89" s="153">
        <v>0</v>
      </c>
      <c r="AF89" s="153">
        <v>0</v>
      </c>
      <c r="AG89" s="153">
        <v>0</v>
      </c>
      <c r="AH89" s="153">
        <v>0</v>
      </c>
      <c r="AI89" s="153">
        <v>0</v>
      </c>
      <c r="AJ89" s="153">
        <v>0</v>
      </c>
      <c r="AK89" s="153">
        <v>0</v>
      </c>
      <c r="AL89" s="153">
        <v>0</v>
      </c>
      <c r="AM89" s="153">
        <v>0</v>
      </c>
      <c r="AN89" s="153">
        <v>0</v>
      </c>
      <c r="AO89" s="153">
        <v>0</v>
      </c>
      <c r="AP89" s="153">
        <v>0</v>
      </c>
      <c r="AQ89" s="153">
        <v>0</v>
      </c>
      <c r="AR89" s="153">
        <v>0</v>
      </c>
      <c r="AS89" s="153">
        <v>0</v>
      </c>
      <c r="AT89" s="153">
        <v>0</v>
      </c>
      <c r="AU89" s="153">
        <v>0</v>
      </c>
      <c r="AV89" s="153">
        <v>0</v>
      </c>
      <c r="AW89" s="153">
        <v>0</v>
      </c>
      <c r="AX89" s="153">
        <v>0</v>
      </c>
      <c r="AY89" s="153">
        <v>0</v>
      </c>
      <c r="AZ89" s="153">
        <v>0</v>
      </c>
      <c r="BA89" s="153">
        <v>0</v>
      </c>
      <c r="BB89" s="153">
        <v>0</v>
      </c>
      <c r="BC89" s="153">
        <v>0</v>
      </c>
      <c r="BD89" s="153">
        <v>1</v>
      </c>
      <c r="BE89" s="153">
        <v>0</v>
      </c>
      <c r="BF89" s="153">
        <v>0</v>
      </c>
      <c r="BG89" s="153">
        <v>0</v>
      </c>
      <c r="BH89" s="152">
        <v>0</v>
      </c>
    </row>
    <row r="90" spans="1:60" ht="30">
      <c r="A90" s="155" t="s">
        <v>1551</v>
      </c>
      <c r="B90" s="154">
        <v>120</v>
      </c>
      <c r="C90" s="154">
        <f>SUM(G90:BH90)</f>
        <v>11</v>
      </c>
      <c r="D90" s="154">
        <f>SUMIF(G$1:BH$1,1,$G90:$BH90)</f>
        <v>3</v>
      </c>
      <c r="E90" s="154">
        <f>SUMIF(G$1:BH$1,2,$G90:$BH90)</f>
        <v>1</v>
      </c>
      <c r="F90" s="154">
        <f>SUMIF(G$1:BH$1,3,$G90:$BH90)</f>
        <v>7</v>
      </c>
      <c r="G90" s="153">
        <v>0</v>
      </c>
      <c r="H90" s="153">
        <v>0</v>
      </c>
      <c r="I90" s="153">
        <v>0</v>
      </c>
      <c r="J90" s="153">
        <v>0</v>
      </c>
      <c r="K90" s="153">
        <v>0</v>
      </c>
      <c r="L90" s="153">
        <v>0</v>
      </c>
      <c r="M90" s="153">
        <v>0</v>
      </c>
      <c r="N90" s="153">
        <v>0</v>
      </c>
      <c r="O90" s="153">
        <v>5</v>
      </c>
      <c r="P90" s="153">
        <v>0</v>
      </c>
      <c r="Q90" s="153">
        <v>0</v>
      </c>
      <c r="R90" s="153">
        <v>0</v>
      </c>
      <c r="S90" s="153">
        <v>0</v>
      </c>
      <c r="T90" s="153">
        <v>0</v>
      </c>
      <c r="U90" s="153">
        <v>0</v>
      </c>
      <c r="V90" s="153">
        <v>0</v>
      </c>
      <c r="W90" s="153">
        <v>0</v>
      </c>
      <c r="X90" s="153">
        <v>0</v>
      </c>
      <c r="Y90" s="153">
        <v>0</v>
      </c>
      <c r="Z90" s="153">
        <v>0</v>
      </c>
      <c r="AA90" s="153">
        <v>0</v>
      </c>
      <c r="AB90" s="153">
        <v>0</v>
      </c>
      <c r="AC90" s="153">
        <v>0</v>
      </c>
      <c r="AD90" s="153">
        <v>0</v>
      </c>
      <c r="AE90" s="153">
        <v>0</v>
      </c>
      <c r="AF90" s="153">
        <v>0</v>
      </c>
      <c r="AG90" s="153">
        <v>0</v>
      </c>
      <c r="AH90" s="153">
        <v>0</v>
      </c>
      <c r="AI90" s="153">
        <v>1</v>
      </c>
      <c r="AJ90" s="153">
        <v>0</v>
      </c>
      <c r="AK90" s="153">
        <v>0</v>
      </c>
      <c r="AL90" s="153">
        <v>0</v>
      </c>
      <c r="AM90" s="153">
        <v>0</v>
      </c>
      <c r="AN90" s="153">
        <v>0</v>
      </c>
      <c r="AO90" s="153">
        <v>0</v>
      </c>
      <c r="AP90" s="153">
        <v>0</v>
      </c>
      <c r="AQ90" s="153">
        <v>0</v>
      </c>
      <c r="AR90" s="153">
        <v>0</v>
      </c>
      <c r="AS90" s="153">
        <v>2</v>
      </c>
      <c r="AT90" s="153">
        <v>0</v>
      </c>
      <c r="AU90" s="153">
        <v>1</v>
      </c>
      <c r="AV90" s="153">
        <v>0</v>
      </c>
      <c r="AW90" s="153">
        <v>0</v>
      </c>
      <c r="AX90" s="153">
        <v>0</v>
      </c>
      <c r="AY90" s="153">
        <v>0</v>
      </c>
      <c r="AZ90" s="153">
        <v>1</v>
      </c>
      <c r="BA90" s="153">
        <v>0</v>
      </c>
      <c r="BB90" s="153">
        <v>0</v>
      </c>
      <c r="BC90" s="153">
        <v>1</v>
      </c>
      <c r="BD90" s="153">
        <v>0</v>
      </c>
      <c r="BE90" s="153">
        <v>0</v>
      </c>
      <c r="BF90" s="153">
        <v>0</v>
      </c>
      <c r="BG90" s="153">
        <v>0</v>
      </c>
      <c r="BH90" s="152">
        <v>0</v>
      </c>
    </row>
    <row r="91" spans="1:60">
      <c r="A91" s="155" t="s">
        <v>1550</v>
      </c>
      <c r="B91" s="154">
        <v>7</v>
      </c>
      <c r="C91" s="154">
        <f>SUM(G91:BH91)</f>
        <v>1</v>
      </c>
      <c r="D91" s="154">
        <f>SUMIF(G$1:BH$1,1,$G91:$BH91)</f>
        <v>0</v>
      </c>
      <c r="E91" s="154">
        <f>SUMIF(G$1:BH$1,2,$G91:$BH91)</f>
        <v>0</v>
      </c>
      <c r="F91" s="154">
        <f>SUMIF(G$1:BH$1,3,$G91:$BH91)</f>
        <v>1</v>
      </c>
      <c r="G91" s="153">
        <v>0</v>
      </c>
      <c r="H91" s="153">
        <v>0</v>
      </c>
      <c r="I91" s="153">
        <v>0</v>
      </c>
      <c r="J91" s="153">
        <v>0</v>
      </c>
      <c r="K91" s="153">
        <v>0</v>
      </c>
      <c r="L91" s="153">
        <v>0</v>
      </c>
      <c r="M91" s="153">
        <v>0</v>
      </c>
      <c r="N91" s="153">
        <v>0</v>
      </c>
      <c r="O91" s="153">
        <v>1</v>
      </c>
      <c r="P91" s="153">
        <v>0</v>
      </c>
      <c r="Q91" s="153">
        <v>0</v>
      </c>
      <c r="R91" s="153">
        <v>0</v>
      </c>
      <c r="S91" s="153">
        <v>0</v>
      </c>
      <c r="T91" s="153">
        <v>0</v>
      </c>
      <c r="U91" s="153">
        <v>0</v>
      </c>
      <c r="V91" s="153">
        <v>0</v>
      </c>
      <c r="W91" s="153">
        <v>0</v>
      </c>
      <c r="X91" s="153">
        <v>0</v>
      </c>
      <c r="Y91" s="153">
        <v>0</v>
      </c>
      <c r="Z91" s="153">
        <v>0</v>
      </c>
      <c r="AA91" s="153">
        <v>0</v>
      </c>
      <c r="AB91" s="153">
        <v>0</v>
      </c>
      <c r="AC91" s="153">
        <v>0</v>
      </c>
      <c r="AD91" s="153">
        <v>0</v>
      </c>
      <c r="AE91" s="153">
        <v>0</v>
      </c>
      <c r="AF91" s="153">
        <v>0</v>
      </c>
      <c r="AG91" s="153">
        <v>0</v>
      </c>
      <c r="AH91" s="153">
        <v>0</v>
      </c>
      <c r="AI91" s="153">
        <v>0</v>
      </c>
      <c r="AJ91" s="153">
        <v>0</v>
      </c>
      <c r="AK91" s="153">
        <v>0</v>
      </c>
      <c r="AL91" s="153">
        <v>0</v>
      </c>
      <c r="AM91" s="153">
        <v>0</v>
      </c>
      <c r="AN91" s="153">
        <v>0</v>
      </c>
      <c r="AO91" s="153">
        <v>0</v>
      </c>
      <c r="AP91" s="153">
        <v>0</v>
      </c>
      <c r="AQ91" s="153">
        <v>0</v>
      </c>
      <c r="AR91" s="153">
        <v>0</v>
      </c>
      <c r="AS91" s="153">
        <v>0</v>
      </c>
      <c r="AT91" s="153">
        <v>0</v>
      </c>
      <c r="AU91" s="153">
        <v>0</v>
      </c>
      <c r="AV91" s="153">
        <v>0</v>
      </c>
      <c r="AW91" s="153">
        <v>0</v>
      </c>
      <c r="AX91" s="153">
        <v>0</v>
      </c>
      <c r="AY91" s="153">
        <v>0</v>
      </c>
      <c r="AZ91" s="153">
        <v>0</v>
      </c>
      <c r="BA91" s="153">
        <v>0</v>
      </c>
      <c r="BB91" s="153">
        <v>0</v>
      </c>
      <c r="BC91" s="153">
        <v>0</v>
      </c>
      <c r="BD91" s="153">
        <v>0</v>
      </c>
      <c r="BE91" s="153">
        <v>0</v>
      </c>
      <c r="BF91" s="153">
        <v>0</v>
      </c>
      <c r="BG91" s="153">
        <v>0</v>
      </c>
      <c r="BH91" s="152">
        <v>0</v>
      </c>
    </row>
    <row r="92" spans="1:60" ht="30">
      <c r="A92" s="155" t="s">
        <v>1549</v>
      </c>
      <c r="B92" s="154">
        <v>95</v>
      </c>
      <c r="C92" s="154">
        <f>SUM(G92:BH92)</f>
        <v>8</v>
      </c>
      <c r="D92" s="154">
        <f>SUMIF(G$1:BH$1,1,$G92:$BH92)</f>
        <v>1</v>
      </c>
      <c r="E92" s="154">
        <f>SUMIF(G$1:BH$1,2,$G92:$BH92)</f>
        <v>1</v>
      </c>
      <c r="F92" s="154">
        <f>SUMIF(G$1:BH$1,3,$G92:$BH92)</f>
        <v>6</v>
      </c>
      <c r="G92" s="153">
        <v>0</v>
      </c>
      <c r="H92" s="153">
        <v>0</v>
      </c>
      <c r="I92" s="153">
        <v>0</v>
      </c>
      <c r="J92" s="153">
        <v>0</v>
      </c>
      <c r="K92" s="153">
        <v>0</v>
      </c>
      <c r="L92" s="153">
        <v>0</v>
      </c>
      <c r="M92" s="153">
        <v>0</v>
      </c>
      <c r="N92" s="153">
        <v>0</v>
      </c>
      <c r="O92" s="153">
        <v>6</v>
      </c>
      <c r="P92" s="153">
        <v>0</v>
      </c>
      <c r="Q92" s="153">
        <v>0</v>
      </c>
      <c r="R92" s="153">
        <v>0</v>
      </c>
      <c r="S92" s="153">
        <v>0</v>
      </c>
      <c r="T92" s="153">
        <v>0</v>
      </c>
      <c r="U92" s="153">
        <v>0</v>
      </c>
      <c r="V92" s="153">
        <v>0</v>
      </c>
      <c r="W92" s="153">
        <v>1</v>
      </c>
      <c r="X92" s="153">
        <v>0</v>
      </c>
      <c r="Y92" s="153">
        <v>0</v>
      </c>
      <c r="Z92" s="153">
        <v>0</v>
      </c>
      <c r="AA92" s="153">
        <v>0</v>
      </c>
      <c r="AB92" s="153">
        <v>0</v>
      </c>
      <c r="AC92" s="153">
        <v>0</v>
      </c>
      <c r="AD92" s="153">
        <v>0</v>
      </c>
      <c r="AE92" s="153">
        <v>0</v>
      </c>
      <c r="AF92" s="153">
        <v>0</v>
      </c>
      <c r="AG92" s="153">
        <v>0</v>
      </c>
      <c r="AH92" s="153">
        <v>0</v>
      </c>
      <c r="AI92" s="153">
        <v>0</v>
      </c>
      <c r="AJ92" s="153">
        <v>0</v>
      </c>
      <c r="AK92" s="153">
        <v>0</v>
      </c>
      <c r="AL92" s="153">
        <v>0</v>
      </c>
      <c r="AM92" s="153">
        <v>0</v>
      </c>
      <c r="AN92" s="153">
        <v>1</v>
      </c>
      <c r="AO92" s="153">
        <v>0</v>
      </c>
      <c r="AP92" s="153">
        <v>0</v>
      </c>
      <c r="AQ92" s="153">
        <v>0</v>
      </c>
      <c r="AR92" s="153">
        <v>0</v>
      </c>
      <c r="AS92" s="153">
        <v>0</v>
      </c>
      <c r="AT92" s="153">
        <v>0</v>
      </c>
      <c r="AU92" s="153">
        <v>0</v>
      </c>
      <c r="AV92" s="153">
        <v>0</v>
      </c>
      <c r="AW92" s="153">
        <v>0</v>
      </c>
      <c r="AX92" s="153">
        <v>0</v>
      </c>
      <c r="AY92" s="153">
        <v>0</v>
      </c>
      <c r="AZ92" s="153">
        <v>0</v>
      </c>
      <c r="BA92" s="153">
        <v>0</v>
      </c>
      <c r="BB92" s="153">
        <v>0</v>
      </c>
      <c r="BC92" s="153">
        <v>0</v>
      </c>
      <c r="BD92" s="153">
        <v>0</v>
      </c>
      <c r="BE92" s="153">
        <v>0</v>
      </c>
      <c r="BF92" s="153">
        <v>0</v>
      </c>
      <c r="BG92" s="153">
        <v>0</v>
      </c>
      <c r="BH92" s="152">
        <v>0</v>
      </c>
    </row>
    <row r="93" spans="1:60">
      <c r="A93" s="155" t="s">
        <v>1548</v>
      </c>
      <c r="B93" s="154">
        <v>188</v>
      </c>
      <c r="C93" s="154">
        <f>SUM(G93:BH93)</f>
        <v>19</v>
      </c>
      <c r="D93" s="154">
        <f>SUMIF(G$1:BH$1,1,$G93:$BH93)</f>
        <v>4</v>
      </c>
      <c r="E93" s="154">
        <f>SUMIF(G$1:BH$1,2,$G93:$BH93)</f>
        <v>6</v>
      </c>
      <c r="F93" s="154">
        <f>SUMIF(G$1:BH$1,3,$G93:$BH93)</f>
        <v>9</v>
      </c>
      <c r="G93" s="153">
        <v>0</v>
      </c>
      <c r="H93" s="153">
        <v>0</v>
      </c>
      <c r="I93" s="153">
        <v>0</v>
      </c>
      <c r="J93" s="153">
        <v>0</v>
      </c>
      <c r="K93" s="153">
        <v>0</v>
      </c>
      <c r="L93" s="153">
        <v>1</v>
      </c>
      <c r="M93" s="153">
        <v>0</v>
      </c>
      <c r="N93" s="153">
        <v>0</v>
      </c>
      <c r="O93" s="153">
        <v>6</v>
      </c>
      <c r="P93" s="153">
        <v>0</v>
      </c>
      <c r="Q93" s="153">
        <v>1</v>
      </c>
      <c r="R93" s="153">
        <v>0</v>
      </c>
      <c r="S93" s="153">
        <v>0</v>
      </c>
      <c r="T93" s="153">
        <v>0</v>
      </c>
      <c r="U93" s="153">
        <v>0</v>
      </c>
      <c r="V93" s="153">
        <v>0</v>
      </c>
      <c r="W93" s="153">
        <v>2</v>
      </c>
      <c r="X93" s="153">
        <v>1</v>
      </c>
      <c r="Y93" s="153">
        <v>0</v>
      </c>
      <c r="Z93" s="153">
        <v>0</v>
      </c>
      <c r="AA93" s="153">
        <v>0</v>
      </c>
      <c r="AB93" s="153">
        <v>0</v>
      </c>
      <c r="AC93" s="153">
        <v>0</v>
      </c>
      <c r="AD93" s="153">
        <v>0</v>
      </c>
      <c r="AE93" s="153">
        <v>0</v>
      </c>
      <c r="AF93" s="153">
        <v>2</v>
      </c>
      <c r="AG93" s="153">
        <v>0</v>
      </c>
      <c r="AH93" s="153">
        <v>0</v>
      </c>
      <c r="AI93" s="153">
        <v>1</v>
      </c>
      <c r="AJ93" s="153">
        <v>0</v>
      </c>
      <c r="AK93" s="153">
        <v>0</v>
      </c>
      <c r="AL93" s="153">
        <v>0</v>
      </c>
      <c r="AM93" s="153">
        <v>0</v>
      </c>
      <c r="AN93" s="153">
        <v>0</v>
      </c>
      <c r="AO93" s="153">
        <v>0</v>
      </c>
      <c r="AP93" s="153">
        <v>0</v>
      </c>
      <c r="AQ93" s="153">
        <v>0</v>
      </c>
      <c r="AR93" s="153">
        <v>0</v>
      </c>
      <c r="AS93" s="153">
        <v>1</v>
      </c>
      <c r="AT93" s="153">
        <v>0</v>
      </c>
      <c r="AU93" s="153">
        <v>1</v>
      </c>
      <c r="AV93" s="153">
        <v>0</v>
      </c>
      <c r="AW93" s="153">
        <v>0</v>
      </c>
      <c r="AX93" s="153">
        <v>0</v>
      </c>
      <c r="AY93" s="153">
        <v>0</v>
      </c>
      <c r="AZ93" s="153">
        <v>0</v>
      </c>
      <c r="BA93" s="153">
        <v>0</v>
      </c>
      <c r="BB93" s="153">
        <v>0</v>
      </c>
      <c r="BC93" s="153">
        <v>0</v>
      </c>
      <c r="BD93" s="153">
        <v>3</v>
      </c>
      <c r="BE93" s="153">
        <v>0</v>
      </c>
      <c r="BF93" s="153">
        <v>0</v>
      </c>
      <c r="BG93" s="153">
        <v>0</v>
      </c>
      <c r="BH93" s="152">
        <v>0</v>
      </c>
    </row>
    <row r="94" spans="1:60">
      <c r="A94" s="155" t="s">
        <v>1547</v>
      </c>
      <c r="B94" s="154">
        <v>45</v>
      </c>
      <c r="C94" s="154">
        <f>SUM(G94:BH94)</f>
        <v>1</v>
      </c>
      <c r="D94" s="154">
        <f>SUMIF(G$1:BH$1,1,$G94:$BH94)</f>
        <v>0</v>
      </c>
      <c r="E94" s="154">
        <f>SUMIF(G$1:BH$1,2,$G94:$BH94)</f>
        <v>1</v>
      </c>
      <c r="F94" s="154">
        <f>SUMIF(G$1:BH$1,3,$G94:$BH94)</f>
        <v>0</v>
      </c>
      <c r="G94" s="153">
        <v>0</v>
      </c>
      <c r="H94" s="153">
        <v>0</v>
      </c>
      <c r="I94" s="153">
        <v>0</v>
      </c>
      <c r="J94" s="153">
        <v>0</v>
      </c>
      <c r="K94" s="153">
        <v>0</v>
      </c>
      <c r="L94" s="153">
        <v>0</v>
      </c>
      <c r="M94" s="153">
        <v>0</v>
      </c>
      <c r="N94" s="153">
        <v>0</v>
      </c>
      <c r="O94" s="153">
        <v>0</v>
      </c>
      <c r="P94" s="153">
        <v>0</v>
      </c>
      <c r="Q94" s="153">
        <v>0</v>
      </c>
      <c r="R94" s="153">
        <v>0</v>
      </c>
      <c r="S94" s="153">
        <v>0</v>
      </c>
      <c r="T94" s="153">
        <v>0</v>
      </c>
      <c r="U94" s="153">
        <v>0</v>
      </c>
      <c r="V94" s="153">
        <v>0</v>
      </c>
      <c r="W94" s="153">
        <v>0</v>
      </c>
      <c r="X94" s="153">
        <v>0</v>
      </c>
      <c r="Y94" s="153">
        <v>0</v>
      </c>
      <c r="Z94" s="153">
        <v>0</v>
      </c>
      <c r="AA94" s="153">
        <v>0</v>
      </c>
      <c r="AB94" s="153">
        <v>0</v>
      </c>
      <c r="AC94" s="153">
        <v>0</v>
      </c>
      <c r="AD94" s="153">
        <v>0</v>
      </c>
      <c r="AE94" s="153">
        <v>0</v>
      </c>
      <c r="AF94" s="153">
        <v>1</v>
      </c>
      <c r="AG94" s="153">
        <v>0</v>
      </c>
      <c r="AH94" s="153">
        <v>0</v>
      </c>
      <c r="AI94" s="153">
        <v>0</v>
      </c>
      <c r="AJ94" s="153">
        <v>0</v>
      </c>
      <c r="AK94" s="153">
        <v>0</v>
      </c>
      <c r="AL94" s="153">
        <v>0</v>
      </c>
      <c r="AM94" s="153">
        <v>0</v>
      </c>
      <c r="AN94" s="153">
        <v>0</v>
      </c>
      <c r="AO94" s="153">
        <v>0</v>
      </c>
      <c r="AP94" s="153">
        <v>0</v>
      </c>
      <c r="AQ94" s="153">
        <v>0</v>
      </c>
      <c r="AR94" s="153">
        <v>0</v>
      </c>
      <c r="AS94" s="153">
        <v>0</v>
      </c>
      <c r="AT94" s="153">
        <v>0</v>
      </c>
      <c r="AU94" s="153">
        <v>0</v>
      </c>
      <c r="AV94" s="153">
        <v>0</v>
      </c>
      <c r="AW94" s="153">
        <v>0</v>
      </c>
      <c r="AX94" s="153">
        <v>0</v>
      </c>
      <c r="AY94" s="153">
        <v>0</v>
      </c>
      <c r="AZ94" s="153">
        <v>0</v>
      </c>
      <c r="BA94" s="153">
        <v>0</v>
      </c>
      <c r="BB94" s="153">
        <v>0</v>
      </c>
      <c r="BC94" s="153">
        <v>0</v>
      </c>
      <c r="BD94" s="153">
        <v>0</v>
      </c>
      <c r="BE94" s="153">
        <v>0</v>
      </c>
      <c r="BF94" s="153">
        <v>0</v>
      </c>
      <c r="BG94" s="153">
        <v>0</v>
      </c>
      <c r="BH94" s="152">
        <v>0</v>
      </c>
    </row>
    <row r="95" spans="1:60">
      <c r="A95" s="155" t="s">
        <v>1546</v>
      </c>
      <c r="B95" s="154">
        <v>100</v>
      </c>
      <c r="C95" s="154">
        <f>SUM(G95:BH95)</f>
        <v>20</v>
      </c>
      <c r="D95" s="154">
        <f>SUMIF(G$1:BH$1,1,$G95:$BH95)</f>
        <v>11</v>
      </c>
      <c r="E95" s="154">
        <f>SUMIF(G$1:BH$1,2,$G95:$BH95)</f>
        <v>5</v>
      </c>
      <c r="F95" s="154">
        <f>SUMIF(G$1:BH$1,3,$G95:$BH95)</f>
        <v>4</v>
      </c>
      <c r="G95" s="153">
        <v>0</v>
      </c>
      <c r="H95" s="153">
        <v>1</v>
      </c>
      <c r="I95" s="153">
        <v>0</v>
      </c>
      <c r="J95" s="153">
        <v>0</v>
      </c>
      <c r="K95" s="153">
        <v>0</v>
      </c>
      <c r="L95" s="153">
        <v>0</v>
      </c>
      <c r="M95" s="153">
        <v>0</v>
      </c>
      <c r="N95" s="153">
        <v>0</v>
      </c>
      <c r="O95" s="153">
        <v>4</v>
      </c>
      <c r="P95" s="153">
        <v>0</v>
      </c>
      <c r="Q95" s="153">
        <v>0</v>
      </c>
      <c r="R95" s="153">
        <v>0</v>
      </c>
      <c r="S95" s="153">
        <v>0</v>
      </c>
      <c r="T95" s="153">
        <v>0</v>
      </c>
      <c r="U95" s="153">
        <v>0</v>
      </c>
      <c r="V95" s="153">
        <v>0</v>
      </c>
      <c r="W95" s="153">
        <v>5</v>
      </c>
      <c r="X95" s="153">
        <v>0</v>
      </c>
      <c r="Y95" s="153">
        <v>0</v>
      </c>
      <c r="Z95" s="153">
        <v>0</v>
      </c>
      <c r="AA95" s="153">
        <v>0</v>
      </c>
      <c r="AB95" s="153">
        <v>0</v>
      </c>
      <c r="AC95" s="153">
        <v>1</v>
      </c>
      <c r="AD95" s="153">
        <v>0</v>
      </c>
      <c r="AE95" s="153">
        <v>0</v>
      </c>
      <c r="AF95" s="153">
        <v>2</v>
      </c>
      <c r="AG95" s="153">
        <v>0</v>
      </c>
      <c r="AH95" s="153">
        <v>0</v>
      </c>
      <c r="AI95" s="153">
        <v>1</v>
      </c>
      <c r="AJ95" s="153">
        <v>0</v>
      </c>
      <c r="AK95" s="153">
        <v>0</v>
      </c>
      <c r="AL95" s="153">
        <v>0</v>
      </c>
      <c r="AM95" s="153">
        <v>0</v>
      </c>
      <c r="AN95" s="153">
        <v>0</v>
      </c>
      <c r="AO95" s="153">
        <v>0</v>
      </c>
      <c r="AP95" s="153">
        <v>0</v>
      </c>
      <c r="AQ95" s="153">
        <v>0</v>
      </c>
      <c r="AR95" s="153">
        <v>0</v>
      </c>
      <c r="AS95" s="153">
        <v>0</v>
      </c>
      <c r="AT95" s="153">
        <v>0</v>
      </c>
      <c r="AU95" s="153">
        <v>1</v>
      </c>
      <c r="AV95" s="153">
        <v>0</v>
      </c>
      <c r="AW95" s="153">
        <v>0</v>
      </c>
      <c r="AX95" s="153">
        <v>0</v>
      </c>
      <c r="AY95" s="153">
        <v>0</v>
      </c>
      <c r="AZ95" s="153">
        <v>3</v>
      </c>
      <c r="BA95" s="153">
        <v>0</v>
      </c>
      <c r="BB95" s="153">
        <v>0</v>
      </c>
      <c r="BC95" s="153">
        <v>0</v>
      </c>
      <c r="BD95" s="153">
        <v>2</v>
      </c>
      <c r="BE95" s="153">
        <v>0</v>
      </c>
      <c r="BF95" s="153">
        <v>0</v>
      </c>
      <c r="BG95" s="153">
        <v>0</v>
      </c>
      <c r="BH95" s="152">
        <v>0</v>
      </c>
    </row>
    <row r="96" spans="1:60">
      <c r="A96" s="155" t="s">
        <v>1545</v>
      </c>
      <c r="B96" s="154">
        <v>13</v>
      </c>
      <c r="C96" s="154">
        <f>SUM(G96:BH96)</f>
        <v>2</v>
      </c>
      <c r="D96" s="154">
        <f>SUMIF(G$1:BH$1,1,$G96:$BH96)</f>
        <v>0</v>
      </c>
      <c r="E96" s="154">
        <f>SUMIF(G$1:BH$1,2,$G96:$BH96)</f>
        <v>1</v>
      </c>
      <c r="F96" s="154">
        <f>SUMIF(G$1:BH$1,3,$G96:$BH96)</f>
        <v>1</v>
      </c>
      <c r="G96" s="153">
        <v>0</v>
      </c>
      <c r="H96" s="153">
        <v>0</v>
      </c>
      <c r="I96" s="153">
        <v>0</v>
      </c>
      <c r="J96" s="153">
        <v>0</v>
      </c>
      <c r="K96" s="153">
        <v>0</v>
      </c>
      <c r="L96" s="153">
        <v>0</v>
      </c>
      <c r="M96" s="153">
        <v>0</v>
      </c>
      <c r="N96" s="153">
        <v>0</v>
      </c>
      <c r="O96" s="153">
        <v>1</v>
      </c>
      <c r="P96" s="153">
        <v>0</v>
      </c>
      <c r="Q96" s="153">
        <v>0</v>
      </c>
      <c r="R96" s="153">
        <v>0</v>
      </c>
      <c r="S96" s="153">
        <v>0</v>
      </c>
      <c r="T96" s="153">
        <v>0</v>
      </c>
      <c r="U96" s="153">
        <v>0</v>
      </c>
      <c r="V96" s="153">
        <v>0</v>
      </c>
      <c r="W96" s="153">
        <v>0</v>
      </c>
      <c r="X96" s="153">
        <v>0</v>
      </c>
      <c r="Y96" s="153">
        <v>0</v>
      </c>
      <c r="Z96" s="153">
        <v>0</v>
      </c>
      <c r="AA96" s="153">
        <v>0</v>
      </c>
      <c r="AB96" s="153">
        <v>0</v>
      </c>
      <c r="AC96" s="153">
        <v>0</v>
      </c>
      <c r="AD96" s="153">
        <v>0</v>
      </c>
      <c r="AE96" s="153">
        <v>0</v>
      </c>
      <c r="AF96" s="153">
        <v>1</v>
      </c>
      <c r="AG96" s="153">
        <v>0</v>
      </c>
      <c r="AH96" s="153">
        <v>0</v>
      </c>
      <c r="AI96" s="153">
        <v>0</v>
      </c>
      <c r="AJ96" s="153">
        <v>0</v>
      </c>
      <c r="AK96" s="153">
        <v>0</v>
      </c>
      <c r="AL96" s="153">
        <v>0</v>
      </c>
      <c r="AM96" s="153">
        <v>0</v>
      </c>
      <c r="AN96" s="153">
        <v>0</v>
      </c>
      <c r="AO96" s="153">
        <v>0</v>
      </c>
      <c r="AP96" s="153">
        <v>0</v>
      </c>
      <c r="AQ96" s="153">
        <v>0</v>
      </c>
      <c r="AR96" s="153">
        <v>0</v>
      </c>
      <c r="AS96" s="153">
        <v>0</v>
      </c>
      <c r="AT96" s="153">
        <v>0</v>
      </c>
      <c r="AU96" s="153">
        <v>0</v>
      </c>
      <c r="AV96" s="153">
        <v>0</v>
      </c>
      <c r="AW96" s="153">
        <v>0</v>
      </c>
      <c r="AX96" s="153">
        <v>0</v>
      </c>
      <c r="AY96" s="153">
        <v>0</v>
      </c>
      <c r="AZ96" s="153">
        <v>0</v>
      </c>
      <c r="BA96" s="153">
        <v>0</v>
      </c>
      <c r="BB96" s="153">
        <v>0</v>
      </c>
      <c r="BC96" s="153">
        <v>0</v>
      </c>
      <c r="BD96" s="153">
        <v>0</v>
      </c>
      <c r="BE96" s="153">
        <v>0</v>
      </c>
      <c r="BF96" s="153">
        <v>0</v>
      </c>
      <c r="BG96" s="153">
        <v>0</v>
      </c>
      <c r="BH96" s="152">
        <v>0</v>
      </c>
    </row>
    <row r="97" spans="1:60">
      <c r="A97" s="155" t="s">
        <v>1544</v>
      </c>
      <c r="B97" s="154">
        <v>321</v>
      </c>
      <c r="C97" s="154">
        <f>SUM(G97:BH97)</f>
        <v>35</v>
      </c>
      <c r="D97" s="154">
        <f>SUMIF(G$1:BH$1,1,$G97:$BH97)</f>
        <v>15</v>
      </c>
      <c r="E97" s="154">
        <f>SUMIF(G$1:BH$1,2,$G97:$BH97)</f>
        <v>11</v>
      </c>
      <c r="F97" s="154">
        <f>SUMIF(G$1:BH$1,3,$G97:$BH97)</f>
        <v>9</v>
      </c>
      <c r="G97" s="153">
        <v>0</v>
      </c>
      <c r="H97" s="153">
        <v>0</v>
      </c>
      <c r="I97" s="153">
        <v>0</v>
      </c>
      <c r="J97" s="153">
        <v>0</v>
      </c>
      <c r="K97" s="153">
        <v>0</v>
      </c>
      <c r="L97" s="153">
        <v>0</v>
      </c>
      <c r="M97" s="153">
        <v>0</v>
      </c>
      <c r="N97" s="153">
        <v>0</v>
      </c>
      <c r="O97" s="153">
        <v>7</v>
      </c>
      <c r="P97" s="153">
        <v>0</v>
      </c>
      <c r="Q97" s="153">
        <v>0</v>
      </c>
      <c r="R97" s="153">
        <v>0</v>
      </c>
      <c r="S97" s="153">
        <v>0</v>
      </c>
      <c r="T97" s="153">
        <v>0</v>
      </c>
      <c r="U97" s="153">
        <v>0</v>
      </c>
      <c r="V97" s="153">
        <v>0</v>
      </c>
      <c r="W97" s="153">
        <v>14</v>
      </c>
      <c r="X97" s="153">
        <v>1</v>
      </c>
      <c r="Y97" s="153">
        <v>1</v>
      </c>
      <c r="Z97" s="153">
        <v>0</v>
      </c>
      <c r="AA97" s="153">
        <v>0</v>
      </c>
      <c r="AB97" s="153">
        <v>0</v>
      </c>
      <c r="AC97" s="153">
        <v>0</v>
      </c>
      <c r="AD97" s="153">
        <v>1</v>
      </c>
      <c r="AE97" s="153">
        <v>0</v>
      </c>
      <c r="AF97" s="153">
        <v>1</v>
      </c>
      <c r="AG97" s="153">
        <v>0</v>
      </c>
      <c r="AH97" s="153">
        <v>0</v>
      </c>
      <c r="AI97" s="153">
        <v>1</v>
      </c>
      <c r="AJ97" s="153">
        <v>0</v>
      </c>
      <c r="AK97" s="153">
        <v>0</v>
      </c>
      <c r="AL97" s="153">
        <v>1</v>
      </c>
      <c r="AM97" s="153">
        <v>0</v>
      </c>
      <c r="AN97" s="153">
        <v>0</v>
      </c>
      <c r="AO97" s="153">
        <v>0</v>
      </c>
      <c r="AP97" s="153">
        <v>2</v>
      </c>
      <c r="AQ97" s="153">
        <v>0</v>
      </c>
      <c r="AR97" s="153">
        <v>0</v>
      </c>
      <c r="AS97" s="153">
        <v>0</v>
      </c>
      <c r="AT97" s="153">
        <v>0</v>
      </c>
      <c r="AU97" s="153">
        <v>0</v>
      </c>
      <c r="AV97" s="153">
        <v>0</v>
      </c>
      <c r="AW97" s="153">
        <v>0</v>
      </c>
      <c r="AX97" s="153">
        <v>0</v>
      </c>
      <c r="AY97" s="153">
        <v>0</v>
      </c>
      <c r="AZ97" s="153">
        <v>0</v>
      </c>
      <c r="BA97" s="153">
        <v>0</v>
      </c>
      <c r="BB97" s="153">
        <v>0</v>
      </c>
      <c r="BC97" s="153">
        <v>1</v>
      </c>
      <c r="BD97" s="153">
        <v>3</v>
      </c>
      <c r="BE97" s="153">
        <v>0</v>
      </c>
      <c r="BF97" s="153">
        <v>0</v>
      </c>
      <c r="BG97" s="153">
        <v>1</v>
      </c>
      <c r="BH97" s="152">
        <v>1</v>
      </c>
    </row>
    <row r="98" spans="1:60">
      <c r="A98" s="155" t="s">
        <v>1543</v>
      </c>
      <c r="B98" s="154">
        <v>80</v>
      </c>
      <c r="C98" s="154">
        <f>SUM(G98:BH98)</f>
        <v>6</v>
      </c>
      <c r="D98" s="154">
        <f>SUMIF(G$1:BH$1,1,$G98:$BH98)</f>
        <v>1</v>
      </c>
      <c r="E98" s="154">
        <f>SUMIF(G$1:BH$1,2,$G98:$BH98)</f>
        <v>2</v>
      </c>
      <c r="F98" s="154">
        <f>SUMIF(G$1:BH$1,3,$G98:$BH98)</f>
        <v>3</v>
      </c>
      <c r="G98" s="153">
        <v>0</v>
      </c>
      <c r="H98" s="153">
        <v>0</v>
      </c>
      <c r="I98" s="153">
        <v>0</v>
      </c>
      <c r="J98" s="153">
        <v>0</v>
      </c>
      <c r="K98" s="153">
        <v>0</v>
      </c>
      <c r="L98" s="153">
        <v>0</v>
      </c>
      <c r="M98" s="153">
        <v>0</v>
      </c>
      <c r="N98" s="153">
        <v>0</v>
      </c>
      <c r="O98" s="153">
        <v>3</v>
      </c>
      <c r="P98" s="153">
        <v>0</v>
      </c>
      <c r="Q98" s="153">
        <v>0</v>
      </c>
      <c r="R98" s="153">
        <v>0</v>
      </c>
      <c r="S98" s="153">
        <v>0</v>
      </c>
      <c r="T98" s="153">
        <v>0</v>
      </c>
      <c r="U98" s="153">
        <v>0</v>
      </c>
      <c r="V98" s="153">
        <v>0</v>
      </c>
      <c r="W98" s="153">
        <v>1</v>
      </c>
      <c r="X98" s="153">
        <v>1</v>
      </c>
      <c r="Y98" s="153">
        <v>0</v>
      </c>
      <c r="Z98" s="153">
        <v>0</v>
      </c>
      <c r="AA98" s="153">
        <v>0</v>
      </c>
      <c r="AB98" s="153">
        <v>0</v>
      </c>
      <c r="AC98" s="153">
        <v>0</v>
      </c>
      <c r="AD98" s="153">
        <v>0</v>
      </c>
      <c r="AE98" s="153">
        <v>0</v>
      </c>
      <c r="AF98" s="153">
        <v>1</v>
      </c>
      <c r="AG98" s="153">
        <v>0</v>
      </c>
      <c r="AH98" s="153">
        <v>0</v>
      </c>
      <c r="AI98" s="153">
        <v>0</v>
      </c>
      <c r="AJ98" s="153">
        <v>0</v>
      </c>
      <c r="AK98" s="153">
        <v>0</v>
      </c>
      <c r="AL98" s="153">
        <v>0</v>
      </c>
      <c r="AM98" s="153">
        <v>0</v>
      </c>
      <c r="AN98" s="153">
        <v>0</v>
      </c>
      <c r="AO98" s="153">
        <v>0</v>
      </c>
      <c r="AP98" s="153">
        <v>0</v>
      </c>
      <c r="AQ98" s="153">
        <v>0</v>
      </c>
      <c r="AR98" s="153">
        <v>0</v>
      </c>
      <c r="AS98" s="153">
        <v>0</v>
      </c>
      <c r="AT98" s="153">
        <v>0</v>
      </c>
      <c r="AU98" s="153">
        <v>0</v>
      </c>
      <c r="AV98" s="153">
        <v>0</v>
      </c>
      <c r="AW98" s="153">
        <v>0</v>
      </c>
      <c r="AX98" s="153">
        <v>0</v>
      </c>
      <c r="AY98" s="153">
        <v>0</v>
      </c>
      <c r="AZ98" s="153">
        <v>0</v>
      </c>
      <c r="BA98" s="153">
        <v>0</v>
      </c>
      <c r="BB98" s="153">
        <v>0</v>
      </c>
      <c r="BC98" s="153">
        <v>0</v>
      </c>
      <c r="BD98" s="153">
        <v>0</v>
      </c>
      <c r="BE98" s="153">
        <v>0</v>
      </c>
      <c r="BF98" s="153">
        <v>0</v>
      </c>
      <c r="BG98" s="153">
        <v>0</v>
      </c>
      <c r="BH98" s="152">
        <v>0</v>
      </c>
    </row>
    <row r="99" spans="1:60" ht="30">
      <c r="A99" s="155" t="s">
        <v>1542</v>
      </c>
      <c r="B99" s="154">
        <v>756</v>
      </c>
      <c r="C99" s="154">
        <f>SUM(G99:BH99)</f>
        <v>115</v>
      </c>
      <c r="D99" s="154">
        <f>SUMIF(G$1:BH$1,1,$G99:$BH99)</f>
        <v>38</v>
      </c>
      <c r="E99" s="154">
        <f>SUMIF(G$1:BH$1,2,$G99:$BH99)</f>
        <v>27</v>
      </c>
      <c r="F99" s="154">
        <f>SUMIF(G$1:BH$1,3,$G99:$BH99)</f>
        <v>50</v>
      </c>
      <c r="G99" s="153">
        <v>0</v>
      </c>
      <c r="H99" s="153">
        <v>2</v>
      </c>
      <c r="I99" s="153">
        <v>0</v>
      </c>
      <c r="J99" s="153">
        <v>0</v>
      </c>
      <c r="K99" s="153">
        <v>0</v>
      </c>
      <c r="L99" s="153">
        <v>1</v>
      </c>
      <c r="M99" s="153">
        <v>0</v>
      </c>
      <c r="N99" s="153">
        <v>1</v>
      </c>
      <c r="O99" s="153">
        <v>40</v>
      </c>
      <c r="P99" s="153">
        <v>0</v>
      </c>
      <c r="Q99" s="153">
        <v>0</v>
      </c>
      <c r="R99" s="153">
        <v>4</v>
      </c>
      <c r="S99" s="153">
        <v>0</v>
      </c>
      <c r="T99" s="153">
        <v>0</v>
      </c>
      <c r="U99" s="153">
        <v>0</v>
      </c>
      <c r="V99" s="153">
        <v>0</v>
      </c>
      <c r="W99" s="153">
        <v>22</v>
      </c>
      <c r="X99" s="153">
        <v>3</v>
      </c>
      <c r="Y99" s="153">
        <v>1</v>
      </c>
      <c r="Z99" s="153">
        <v>0</v>
      </c>
      <c r="AA99" s="153">
        <v>0</v>
      </c>
      <c r="AB99" s="153">
        <v>0</v>
      </c>
      <c r="AC99" s="153">
        <v>2</v>
      </c>
      <c r="AD99" s="153">
        <v>0</v>
      </c>
      <c r="AE99" s="153">
        <v>0</v>
      </c>
      <c r="AF99" s="153">
        <v>6</v>
      </c>
      <c r="AG99" s="153">
        <v>0</v>
      </c>
      <c r="AH99" s="153">
        <v>2</v>
      </c>
      <c r="AI99" s="153">
        <v>3</v>
      </c>
      <c r="AJ99" s="153">
        <v>0</v>
      </c>
      <c r="AK99" s="153">
        <v>3</v>
      </c>
      <c r="AL99" s="153">
        <v>0</v>
      </c>
      <c r="AM99" s="153">
        <v>0</v>
      </c>
      <c r="AN99" s="153">
        <v>2</v>
      </c>
      <c r="AO99" s="153">
        <v>0</v>
      </c>
      <c r="AP99" s="153">
        <v>3</v>
      </c>
      <c r="AQ99" s="153">
        <v>0</v>
      </c>
      <c r="AR99" s="153">
        <v>0</v>
      </c>
      <c r="AS99" s="153">
        <v>0</v>
      </c>
      <c r="AT99" s="153">
        <v>0</v>
      </c>
      <c r="AU99" s="153">
        <v>1</v>
      </c>
      <c r="AV99" s="153">
        <v>0</v>
      </c>
      <c r="AW99" s="153">
        <v>1</v>
      </c>
      <c r="AX99" s="153">
        <v>3</v>
      </c>
      <c r="AY99" s="153">
        <v>0</v>
      </c>
      <c r="AZ99" s="153">
        <v>2</v>
      </c>
      <c r="BA99" s="153">
        <v>0</v>
      </c>
      <c r="BB99" s="153">
        <v>0</v>
      </c>
      <c r="BC99" s="153">
        <v>1</v>
      </c>
      <c r="BD99" s="153">
        <v>9</v>
      </c>
      <c r="BE99" s="153">
        <v>1</v>
      </c>
      <c r="BF99" s="153">
        <v>0</v>
      </c>
      <c r="BG99" s="153">
        <v>1</v>
      </c>
      <c r="BH99" s="152">
        <v>1</v>
      </c>
    </row>
    <row r="100" spans="1:60">
      <c r="A100" s="155" t="s">
        <v>1541</v>
      </c>
      <c r="B100" s="154">
        <v>326</v>
      </c>
      <c r="C100" s="154">
        <f>SUM(G100:BH100)</f>
        <v>27</v>
      </c>
      <c r="D100" s="154">
        <f>SUMIF(G$1:BH$1,1,$G100:$BH100)</f>
        <v>7</v>
      </c>
      <c r="E100" s="154">
        <f>SUMIF(G$1:BH$1,2,$G100:$BH100)</f>
        <v>10</v>
      </c>
      <c r="F100" s="154">
        <f>SUMIF(G$1:BH$1,3,$G100:$BH100)</f>
        <v>10</v>
      </c>
      <c r="G100" s="153">
        <v>0</v>
      </c>
      <c r="H100" s="153">
        <v>1</v>
      </c>
      <c r="I100" s="153">
        <v>0</v>
      </c>
      <c r="J100" s="153">
        <v>0</v>
      </c>
      <c r="K100" s="153">
        <v>0</v>
      </c>
      <c r="L100" s="153">
        <v>0</v>
      </c>
      <c r="M100" s="153">
        <v>0</v>
      </c>
      <c r="N100" s="153">
        <v>0</v>
      </c>
      <c r="O100" s="153">
        <v>9</v>
      </c>
      <c r="P100" s="153">
        <v>0</v>
      </c>
      <c r="Q100" s="153">
        <v>0</v>
      </c>
      <c r="R100" s="153">
        <v>0</v>
      </c>
      <c r="S100" s="153">
        <v>0</v>
      </c>
      <c r="T100" s="153">
        <v>0</v>
      </c>
      <c r="U100" s="153">
        <v>0</v>
      </c>
      <c r="V100" s="153">
        <v>1</v>
      </c>
      <c r="W100" s="153">
        <v>4</v>
      </c>
      <c r="X100" s="153">
        <v>0</v>
      </c>
      <c r="Y100" s="153">
        <v>0</v>
      </c>
      <c r="Z100" s="153">
        <v>0</v>
      </c>
      <c r="AA100" s="153">
        <v>0</v>
      </c>
      <c r="AB100" s="153">
        <v>0</v>
      </c>
      <c r="AC100" s="153">
        <v>0</v>
      </c>
      <c r="AD100" s="153">
        <v>0</v>
      </c>
      <c r="AE100" s="153">
        <v>0</v>
      </c>
      <c r="AF100" s="153">
        <v>2</v>
      </c>
      <c r="AG100" s="153">
        <v>0</v>
      </c>
      <c r="AH100" s="153">
        <v>0</v>
      </c>
      <c r="AI100" s="153">
        <v>2</v>
      </c>
      <c r="AJ100" s="153">
        <v>0</v>
      </c>
      <c r="AK100" s="153">
        <v>0</v>
      </c>
      <c r="AL100" s="153">
        <v>0</v>
      </c>
      <c r="AM100" s="153">
        <v>0</v>
      </c>
      <c r="AN100" s="153">
        <v>1</v>
      </c>
      <c r="AO100" s="153">
        <v>0</v>
      </c>
      <c r="AP100" s="153">
        <v>0</v>
      </c>
      <c r="AQ100" s="153">
        <v>0</v>
      </c>
      <c r="AR100" s="153">
        <v>0</v>
      </c>
      <c r="AS100" s="153">
        <v>0</v>
      </c>
      <c r="AT100" s="153">
        <v>0</v>
      </c>
      <c r="AU100" s="153">
        <v>0</v>
      </c>
      <c r="AV100" s="153">
        <v>0</v>
      </c>
      <c r="AW100" s="153">
        <v>0</v>
      </c>
      <c r="AX100" s="153">
        <v>1</v>
      </c>
      <c r="AY100" s="153">
        <v>0</v>
      </c>
      <c r="AZ100" s="153">
        <v>0</v>
      </c>
      <c r="BA100" s="153">
        <v>0</v>
      </c>
      <c r="BB100" s="153">
        <v>0</v>
      </c>
      <c r="BC100" s="153">
        <v>1</v>
      </c>
      <c r="BD100" s="153">
        <v>4</v>
      </c>
      <c r="BE100" s="153">
        <v>0</v>
      </c>
      <c r="BF100" s="153">
        <v>0</v>
      </c>
      <c r="BG100" s="153">
        <v>1</v>
      </c>
      <c r="BH100" s="152">
        <v>0</v>
      </c>
    </row>
    <row r="101" spans="1:60">
      <c r="A101" s="155" t="s">
        <v>1540</v>
      </c>
      <c r="B101" s="154">
        <v>5</v>
      </c>
      <c r="C101" s="154">
        <f>SUM(G101:BH101)</f>
        <v>1</v>
      </c>
      <c r="D101" s="154">
        <f>SUMIF(G$1:BH$1,1,$G101:$BH101)</f>
        <v>1</v>
      </c>
      <c r="E101" s="154">
        <f>SUMIF(G$1:BH$1,2,$G101:$BH101)</f>
        <v>0</v>
      </c>
      <c r="F101" s="154">
        <f>SUMIF(G$1:BH$1,3,$G101:$BH101)</f>
        <v>0</v>
      </c>
      <c r="G101" s="153">
        <v>0</v>
      </c>
      <c r="H101" s="153">
        <v>0</v>
      </c>
      <c r="I101" s="153">
        <v>0</v>
      </c>
      <c r="J101" s="153">
        <v>0</v>
      </c>
      <c r="K101" s="153">
        <v>0</v>
      </c>
      <c r="L101" s="153">
        <v>0</v>
      </c>
      <c r="M101" s="153">
        <v>0</v>
      </c>
      <c r="N101" s="153">
        <v>0</v>
      </c>
      <c r="O101" s="153">
        <v>0</v>
      </c>
      <c r="P101" s="153">
        <v>0</v>
      </c>
      <c r="Q101" s="153">
        <v>0</v>
      </c>
      <c r="R101" s="153">
        <v>0</v>
      </c>
      <c r="S101" s="153">
        <v>0</v>
      </c>
      <c r="T101" s="153">
        <v>0</v>
      </c>
      <c r="U101" s="153">
        <v>0</v>
      </c>
      <c r="V101" s="153">
        <v>0</v>
      </c>
      <c r="W101" s="153">
        <v>1</v>
      </c>
      <c r="X101" s="153">
        <v>0</v>
      </c>
      <c r="Y101" s="153">
        <v>0</v>
      </c>
      <c r="Z101" s="153">
        <v>0</v>
      </c>
      <c r="AA101" s="153">
        <v>0</v>
      </c>
      <c r="AB101" s="153">
        <v>0</v>
      </c>
      <c r="AC101" s="153">
        <v>0</v>
      </c>
      <c r="AD101" s="153">
        <v>0</v>
      </c>
      <c r="AE101" s="153">
        <v>0</v>
      </c>
      <c r="AF101" s="153">
        <v>0</v>
      </c>
      <c r="AG101" s="153">
        <v>0</v>
      </c>
      <c r="AH101" s="153">
        <v>0</v>
      </c>
      <c r="AI101" s="153">
        <v>0</v>
      </c>
      <c r="AJ101" s="153">
        <v>0</v>
      </c>
      <c r="AK101" s="153">
        <v>0</v>
      </c>
      <c r="AL101" s="153">
        <v>0</v>
      </c>
      <c r="AM101" s="153">
        <v>0</v>
      </c>
      <c r="AN101" s="153">
        <v>0</v>
      </c>
      <c r="AO101" s="153">
        <v>0</v>
      </c>
      <c r="AP101" s="153">
        <v>0</v>
      </c>
      <c r="AQ101" s="153">
        <v>0</v>
      </c>
      <c r="AR101" s="153">
        <v>0</v>
      </c>
      <c r="AS101" s="153">
        <v>0</v>
      </c>
      <c r="AT101" s="153">
        <v>0</v>
      </c>
      <c r="AU101" s="153">
        <v>0</v>
      </c>
      <c r="AV101" s="153">
        <v>0</v>
      </c>
      <c r="AW101" s="153">
        <v>0</v>
      </c>
      <c r="AX101" s="153">
        <v>0</v>
      </c>
      <c r="AY101" s="153">
        <v>0</v>
      </c>
      <c r="AZ101" s="153">
        <v>0</v>
      </c>
      <c r="BA101" s="153">
        <v>0</v>
      </c>
      <c r="BB101" s="153">
        <v>0</v>
      </c>
      <c r="BC101" s="153">
        <v>0</v>
      </c>
      <c r="BD101" s="153">
        <v>0</v>
      </c>
      <c r="BE101" s="153">
        <v>0</v>
      </c>
      <c r="BF101" s="153">
        <v>0</v>
      </c>
      <c r="BG101" s="153">
        <v>0</v>
      </c>
      <c r="BH101" s="152">
        <v>0</v>
      </c>
    </row>
    <row r="102" spans="1:60">
      <c r="A102" s="155" t="s">
        <v>1539</v>
      </c>
      <c r="B102" s="154">
        <v>11</v>
      </c>
      <c r="C102" s="154">
        <f>SUM(G102:BH102)</f>
        <v>1</v>
      </c>
      <c r="D102" s="154">
        <f>SUMIF(G$1:BH$1,1,$G102:$BH102)</f>
        <v>0</v>
      </c>
      <c r="E102" s="154">
        <f>SUMIF(G$1:BH$1,2,$G102:$BH102)</f>
        <v>0</v>
      </c>
      <c r="F102" s="154">
        <f>SUMIF(G$1:BH$1,3,$G102:$BH102)</f>
        <v>1</v>
      </c>
      <c r="G102" s="153">
        <v>0</v>
      </c>
      <c r="H102" s="153">
        <v>0</v>
      </c>
      <c r="I102" s="153">
        <v>0</v>
      </c>
      <c r="J102" s="153">
        <v>0</v>
      </c>
      <c r="K102" s="153">
        <v>0</v>
      </c>
      <c r="L102" s="153">
        <v>0</v>
      </c>
      <c r="M102" s="153">
        <v>0</v>
      </c>
      <c r="N102" s="153">
        <v>0</v>
      </c>
      <c r="O102" s="153">
        <v>1</v>
      </c>
      <c r="P102" s="153">
        <v>0</v>
      </c>
      <c r="Q102" s="153">
        <v>0</v>
      </c>
      <c r="R102" s="153">
        <v>0</v>
      </c>
      <c r="S102" s="153">
        <v>0</v>
      </c>
      <c r="T102" s="153">
        <v>0</v>
      </c>
      <c r="U102" s="153">
        <v>0</v>
      </c>
      <c r="V102" s="153">
        <v>0</v>
      </c>
      <c r="W102" s="153">
        <v>0</v>
      </c>
      <c r="X102" s="153">
        <v>0</v>
      </c>
      <c r="Y102" s="153">
        <v>0</v>
      </c>
      <c r="Z102" s="153">
        <v>0</v>
      </c>
      <c r="AA102" s="153">
        <v>0</v>
      </c>
      <c r="AB102" s="153">
        <v>0</v>
      </c>
      <c r="AC102" s="153">
        <v>0</v>
      </c>
      <c r="AD102" s="153">
        <v>0</v>
      </c>
      <c r="AE102" s="153">
        <v>0</v>
      </c>
      <c r="AF102" s="153">
        <v>0</v>
      </c>
      <c r="AG102" s="153">
        <v>0</v>
      </c>
      <c r="AH102" s="153">
        <v>0</v>
      </c>
      <c r="AI102" s="153">
        <v>0</v>
      </c>
      <c r="AJ102" s="153">
        <v>0</v>
      </c>
      <c r="AK102" s="153">
        <v>0</v>
      </c>
      <c r="AL102" s="153">
        <v>0</v>
      </c>
      <c r="AM102" s="153">
        <v>0</v>
      </c>
      <c r="AN102" s="153">
        <v>0</v>
      </c>
      <c r="AO102" s="153">
        <v>0</v>
      </c>
      <c r="AP102" s="153">
        <v>0</v>
      </c>
      <c r="AQ102" s="153">
        <v>0</v>
      </c>
      <c r="AR102" s="153">
        <v>0</v>
      </c>
      <c r="AS102" s="153">
        <v>0</v>
      </c>
      <c r="AT102" s="153">
        <v>0</v>
      </c>
      <c r="AU102" s="153">
        <v>0</v>
      </c>
      <c r="AV102" s="153">
        <v>0</v>
      </c>
      <c r="AW102" s="153">
        <v>0</v>
      </c>
      <c r="AX102" s="153">
        <v>0</v>
      </c>
      <c r="AY102" s="153">
        <v>0</v>
      </c>
      <c r="AZ102" s="153">
        <v>0</v>
      </c>
      <c r="BA102" s="153">
        <v>0</v>
      </c>
      <c r="BB102" s="153">
        <v>0</v>
      </c>
      <c r="BC102" s="153">
        <v>0</v>
      </c>
      <c r="BD102" s="153">
        <v>0</v>
      </c>
      <c r="BE102" s="153">
        <v>0</v>
      </c>
      <c r="BF102" s="153">
        <v>0</v>
      </c>
      <c r="BG102" s="153">
        <v>0</v>
      </c>
      <c r="BH102" s="152">
        <v>0</v>
      </c>
    </row>
    <row r="103" spans="1:60">
      <c r="A103" s="155" t="s">
        <v>1538</v>
      </c>
      <c r="B103" s="154">
        <v>8</v>
      </c>
      <c r="C103" s="154">
        <f>SUM(G103:BH103)</f>
        <v>1</v>
      </c>
      <c r="D103" s="154">
        <f>SUMIF(G$1:BH$1,1,$G103:$BH103)</f>
        <v>0</v>
      </c>
      <c r="E103" s="154">
        <f>SUMIF(G$1:BH$1,2,$G103:$BH103)</f>
        <v>0</v>
      </c>
      <c r="F103" s="154">
        <f>SUMIF(G$1:BH$1,3,$G103:$BH103)</f>
        <v>1</v>
      </c>
      <c r="G103" s="153">
        <v>0</v>
      </c>
      <c r="H103" s="153">
        <v>0</v>
      </c>
      <c r="I103" s="153">
        <v>0</v>
      </c>
      <c r="J103" s="153">
        <v>0</v>
      </c>
      <c r="K103" s="153">
        <v>0</v>
      </c>
      <c r="L103" s="153">
        <v>0</v>
      </c>
      <c r="M103" s="153">
        <v>0</v>
      </c>
      <c r="N103" s="153">
        <v>0</v>
      </c>
      <c r="O103" s="153">
        <v>1</v>
      </c>
      <c r="P103" s="153">
        <v>0</v>
      </c>
      <c r="Q103" s="153">
        <v>0</v>
      </c>
      <c r="R103" s="153">
        <v>0</v>
      </c>
      <c r="S103" s="153">
        <v>0</v>
      </c>
      <c r="T103" s="153">
        <v>0</v>
      </c>
      <c r="U103" s="153">
        <v>0</v>
      </c>
      <c r="V103" s="153">
        <v>0</v>
      </c>
      <c r="W103" s="153">
        <v>0</v>
      </c>
      <c r="X103" s="153">
        <v>0</v>
      </c>
      <c r="Y103" s="153">
        <v>0</v>
      </c>
      <c r="Z103" s="153">
        <v>0</v>
      </c>
      <c r="AA103" s="153">
        <v>0</v>
      </c>
      <c r="AB103" s="153">
        <v>0</v>
      </c>
      <c r="AC103" s="153">
        <v>0</v>
      </c>
      <c r="AD103" s="153">
        <v>0</v>
      </c>
      <c r="AE103" s="153">
        <v>0</v>
      </c>
      <c r="AF103" s="153">
        <v>0</v>
      </c>
      <c r="AG103" s="153">
        <v>0</v>
      </c>
      <c r="AH103" s="153">
        <v>0</v>
      </c>
      <c r="AI103" s="153">
        <v>0</v>
      </c>
      <c r="AJ103" s="153">
        <v>0</v>
      </c>
      <c r="AK103" s="153">
        <v>0</v>
      </c>
      <c r="AL103" s="153">
        <v>0</v>
      </c>
      <c r="AM103" s="153">
        <v>0</v>
      </c>
      <c r="AN103" s="153">
        <v>0</v>
      </c>
      <c r="AO103" s="153">
        <v>0</v>
      </c>
      <c r="AP103" s="153">
        <v>0</v>
      </c>
      <c r="AQ103" s="153">
        <v>0</v>
      </c>
      <c r="AR103" s="153">
        <v>0</v>
      </c>
      <c r="AS103" s="153">
        <v>0</v>
      </c>
      <c r="AT103" s="153">
        <v>0</v>
      </c>
      <c r="AU103" s="153">
        <v>0</v>
      </c>
      <c r="AV103" s="153">
        <v>0</v>
      </c>
      <c r="AW103" s="153">
        <v>0</v>
      </c>
      <c r="AX103" s="153">
        <v>0</v>
      </c>
      <c r="AY103" s="153">
        <v>0</v>
      </c>
      <c r="AZ103" s="153">
        <v>0</v>
      </c>
      <c r="BA103" s="153">
        <v>0</v>
      </c>
      <c r="BB103" s="153">
        <v>0</v>
      </c>
      <c r="BC103" s="153">
        <v>0</v>
      </c>
      <c r="BD103" s="153">
        <v>0</v>
      </c>
      <c r="BE103" s="153">
        <v>0</v>
      </c>
      <c r="BF103" s="153">
        <v>0</v>
      </c>
      <c r="BG103" s="153">
        <v>0</v>
      </c>
      <c r="BH103" s="152">
        <v>0</v>
      </c>
    </row>
    <row r="104" spans="1:60" ht="30">
      <c r="A104" s="155" t="s">
        <v>1537</v>
      </c>
      <c r="B104" s="154">
        <v>99</v>
      </c>
      <c r="C104" s="154">
        <f>SUM(G104:BH104)</f>
        <v>10</v>
      </c>
      <c r="D104" s="154">
        <f>SUMIF(G$1:BH$1,1,$G104:$BH104)</f>
        <v>2</v>
      </c>
      <c r="E104" s="154">
        <f>SUMIF(G$1:BH$1,2,$G104:$BH104)</f>
        <v>4</v>
      </c>
      <c r="F104" s="154">
        <f>SUMIF(G$1:BH$1,3,$G104:$BH104)</f>
        <v>4</v>
      </c>
      <c r="G104" s="153">
        <v>0</v>
      </c>
      <c r="H104" s="153">
        <v>1</v>
      </c>
      <c r="I104" s="153">
        <v>0</v>
      </c>
      <c r="J104" s="153">
        <v>0</v>
      </c>
      <c r="K104" s="153">
        <v>0</v>
      </c>
      <c r="L104" s="153">
        <v>0</v>
      </c>
      <c r="M104" s="153">
        <v>0</v>
      </c>
      <c r="N104" s="153">
        <v>0</v>
      </c>
      <c r="O104" s="153">
        <v>3</v>
      </c>
      <c r="P104" s="153">
        <v>0</v>
      </c>
      <c r="Q104" s="153">
        <v>1</v>
      </c>
      <c r="R104" s="153">
        <v>0</v>
      </c>
      <c r="S104" s="153">
        <v>0</v>
      </c>
      <c r="T104" s="153">
        <v>0</v>
      </c>
      <c r="U104" s="153">
        <v>0</v>
      </c>
      <c r="V104" s="153">
        <v>0</v>
      </c>
      <c r="W104" s="153">
        <v>2</v>
      </c>
      <c r="X104" s="153">
        <v>0</v>
      </c>
      <c r="Y104" s="153">
        <v>0</v>
      </c>
      <c r="Z104" s="153">
        <v>0</v>
      </c>
      <c r="AA104" s="153">
        <v>0</v>
      </c>
      <c r="AB104" s="153">
        <v>0</v>
      </c>
      <c r="AC104" s="153">
        <v>0</v>
      </c>
      <c r="AD104" s="153">
        <v>0</v>
      </c>
      <c r="AE104" s="153">
        <v>0</v>
      </c>
      <c r="AF104" s="153">
        <v>0</v>
      </c>
      <c r="AG104" s="153">
        <v>0</v>
      </c>
      <c r="AH104" s="153">
        <v>0</v>
      </c>
      <c r="AI104" s="153">
        <v>0</v>
      </c>
      <c r="AJ104" s="153">
        <v>0</v>
      </c>
      <c r="AK104" s="153">
        <v>0</v>
      </c>
      <c r="AL104" s="153">
        <v>0</v>
      </c>
      <c r="AM104" s="153">
        <v>0</v>
      </c>
      <c r="AN104" s="153">
        <v>0</v>
      </c>
      <c r="AO104" s="153">
        <v>0</v>
      </c>
      <c r="AP104" s="153">
        <v>0</v>
      </c>
      <c r="AQ104" s="153">
        <v>0</v>
      </c>
      <c r="AR104" s="153">
        <v>0</v>
      </c>
      <c r="AS104" s="153">
        <v>0</v>
      </c>
      <c r="AT104" s="153">
        <v>0</v>
      </c>
      <c r="AU104" s="153">
        <v>0</v>
      </c>
      <c r="AV104" s="153">
        <v>0</v>
      </c>
      <c r="AW104" s="153">
        <v>0</v>
      </c>
      <c r="AX104" s="153">
        <v>0</v>
      </c>
      <c r="AY104" s="153">
        <v>0</v>
      </c>
      <c r="AZ104" s="153">
        <v>0</v>
      </c>
      <c r="BA104" s="153">
        <v>0</v>
      </c>
      <c r="BB104" s="153">
        <v>0</v>
      </c>
      <c r="BC104" s="153">
        <v>0</v>
      </c>
      <c r="BD104" s="153">
        <v>3</v>
      </c>
      <c r="BE104" s="153">
        <v>0</v>
      </c>
      <c r="BF104" s="153">
        <v>0</v>
      </c>
      <c r="BG104" s="153">
        <v>0</v>
      </c>
      <c r="BH104" s="152">
        <v>0</v>
      </c>
    </row>
    <row r="105" spans="1:60">
      <c r="A105" s="155" t="s">
        <v>1536</v>
      </c>
      <c r="B105" s="154">
        <v>59</v>
      </c>
      <c r="C105" s="154">
        <f>SUM(G105:BH105)</f>
        <v>1</v>
      </c>
      <c r="D105" s="154">
        <f>SUMIF(G$1:BH$1,1,$G105:$BH105)</f>
        <v>1</v>
      </c>
      <c r="E105" s="154">
        <f>SUMIF(G$1:BH$1,2,$G105:$BH105)</f>
        <v>0</v>
      </c>
      <c r="F105" s="154">
        <f>SUMIF(G$1:BH$1,3,$G105:$BH105)</f>
        <v>0</v>
      </c>
      <c r="G105" s="153">
        <v>0</v>
      </c>
      <c r="H105" s="153">
        <v>0</v>
      </c>
      <c r="I105" s="153">
        <v>0</v>
      </c>
      <c r="J105" s="153">
        <v>0</v>
      </c>
      <c r="K105" s="153">
        <v>0</v>
      </c>
      <c r="L105" s="153">
        <v>0</v>
      </c>
      <c r="M105" s="153">
        <v>0</v>
      </c>
      <c r="N105" s="153">
        <v>0</v>
      </c>
      <c r="O105" s="153">
        <v>0</v>
      </c>
      <c r="P105" s="153">
        <v>0</v>
      </c>
      <c r="Q105" s="153">
        <v>0</v>
      </c>
      <c r="R105" s="153">
        <v>0</v>
      </c>
      <c r="S105" s="153">
        <v>0</v>
      </c>
      <c r="T105" s="153">
        <v>0</v>
      </c>
      <c r="U105" s="153">
        <v>0</v>
      </c>
      <c r="V105" s="153">
        <v>0</v>
      </c>
      <c r="W105" s="153">
        <v>1</v>
      </c>
      <c r="X105" s="153">
        <v>0</v>
      </c>
      <c r="Y105" s="153">
        <v>0</v>
      </c>
      <c r="Z105" s="153">
        <v>0</v>
      </c>
      <c r="AA105" s="153">
        <v>0</v>
      </c>
      <c r="AB105" s="153">
        <v>0</v>
      </c>
      <c r="AC105" s="153">
        <v>0</v>
      </c>
      <c r="AD105" s="153">
        <v>0</v>
      </c>
      <c r="AE105" s="153">
        <v>0</v>
      </c>
      <c r="AF105" s="153">
        <v>0</v>
      </c>
      <c r="AG105" s="153">
        <v>0</v>
      </c>
      <c r="AH105" s="153">
        <v>0</v>
      </c>
      <c r="AI105" s="153">
        <v>0</v>
      </c>
      <c r="AJ105" s="153">
        <v>0</v>
      </c>
      <c r="AK105" s="153">
        <v>0</v>
      </c>
      <c r="AL105" s="153">
        <v>0</v>
      </c>
      <c r="AM105" s="153">
        <v>0</v>
      </c>
      <c r="AN105" s="153">
        <v>0</v>
      </c>
      <c r="AO105" s="153">
        <v>0</v>
      </c>
      <c r="AP105" s="153">
        <v>0</v>
      </c>
      <c r="AQ105" s="153">
        <v>0</v>
      </c>
      <c r="AR105" s="153">
        <v>0</v>
      </c>
      <c r="AS105" s="153">
        <v>0</v>
      </c>
      <c r="AT105" s="153">
        <v>0</v>
      </c>
      <c r="AU105" s="153">
        <v>0</v>
      </c>
      <c r="AV105" s="153">
        <v>0</v>
      </c>
      <c r="AW105" s="153">
        <v>0</v>
      </c>
      <c r="AX105" s="153">
        <v>0</v>
      </c>
      <c r="AY105" s="153">
        <v>0</v>
      </c>
      <c r="AZ105" s="153">
        <v>0</v>
      </c>
      <c r="BA105" s="153">
        <v>0</v>
      </c>
      <c r="BB105" s="153">
        <v>0</v>
      </c>
      <c r="BC105" s="153">
        <v>0</v>
      </c>
      <c r="BD105" s="153">
        <v>0</v>
      </c>
      <c r="BE105" s="153">
        <v>0</v>
      </c>
      <c r="BF105" s="153">
        <v>0</v>
      </c>
      <c r="BG105" s="153">
        <v>0</v>
      </c>
      <c r="BH105" s="152">
        <v>0</v>
      </c>
    </row>
    <row r="106" spans="1:60" ht="30">
      <c r="A106" s="155" t="s">
        <v>1535</v>
      </c>
      <c r="B106" s="154">
        <v>10</v>
      </c>
      <c r="C106" s="154">
        <f>SUM(G106:BH106)</f>
        <v>2</v>
      </c>
      <c r="D106" s="154">
        <f>SUMIF(G$1:BH$1,1,$G106:$BH106)</f>
        <v>1</v>
      </c>
      <c r="E106" s="154">
        <f>SUMIF(G$1:BH$1,2,$G106:$BH106)</f>
        <v>1</v>
      </c>
      <c r="F106" s="154">
        <f>SUMIF(G$1:BH$1,3,$G106:$BH106)</f>
        <v>0</v>
      </c>
      <c r="G106" s="153">
        <v>0</v>
      </c>
      <c r="H106" s="153">
        <v>0</v>
      </c>
      <c r="I106" s="153">
        <v>0</v>
      </c>
      <c r="J106" s="153">
        <v>0</v>
      </c>
      <c r="K106" s="153">
        <v>0</v>
      </c>
      <c r="L106" s="153">
        <v>0</v>
      </c>
      <c r="M106" s="153">
        <v>0</v>
      </c>
      <c r="N106" s="153">
        <v>0</v>
      </c>
      <c r="O106" s="153">
        <v>0</v>
      </c>
      <c r="P106" s="153">
        <v>0</v>
      </c>
      <c r="Q106" s="153">
        <v>0</v>
      </c>
      <c r="R106" s="153">
        <v>0</v>
      </c>
      <c r="S106" s="153">
        <v>0</v>
      </c>
      <c r="T106" s="153">
        <v>0</v>
      </c>
      <c r="U106" s="153">
        <v>0</v>
      </c>
      <c r="V106" s="153">
        <v>0</v>
      </c>
      <c r="W106" s="153">
        <v>0</v>
      </c>
      <c r="X106" s="153">
        <v>0</v>
      </c>
      <c r="Y106" s="153">
        <v>0</v>
      </c>
      <c r="Z106" s="153">
        <v>0</v>
      </c>
      <c r="AA106" s="153">
        <v>0</v>
      </c>
      <c r="AB106" s="153">
        <v>0</v>
      </c>
      <c r="AC106" s="153">
        <v>0</v>
      </c>
      <c r="AD106" s="153">
        <v>0</v>
      </c>
      <c r="AE106" s="153">
        <v>0</v>
      </c>
      <c r="AF106" s="153">
        <v>0</v>
      </c>
      <c r="AG106" s="153">
        <v>0</v>
      </c>
      <c r="AH106" s="153">
        <v>0</v>
      </c>
      <c r="AI106" s="153">
        <v>1</v>
      </c>
      <c r="AJ106" s="153">
        <v>0</v>
      </c>
      <c r="AK106" s="153">
        <v>0</v>
      </c>
      <c r="AL106" s="153">
        <v>0</v>
      </c>
      <c r="AM106" s="153">
        <v>0</v>
      </c>
      <c r="AN106" s="153">
        <v>0</v>
      </c>
      <c r="AO106" s="153">
        <v>0</v>
      </c>
      <c r="AP106" s="153">
        <v>0</v>
      </c>
      <c r="AQ106" s="153">
        <v>0</v>
      </c>
      <c r="AR106" s="153">
        <v>0</v>
      </c>
      <c r="AS106" s="153">
        <v>0</v>
      </c>
      <c r="AT106" s="153">
        <v>0</v>
      </c>
      <c r="AU106" s="153">
        <v>0</v>
      </c>
      <c r="AV106" s="153">
        <v>0</v>
      </c>
      <c r="AW106" s="153">
        <v>0</v>
      </c>
      <c r="AX106" s="153">
        <v>0</v>
      </c>
      <c r="AY106" s="153">
        <v>0</v>
      </c>
      <c r="AZ106" s="153">
        <v>0</v>
      </c>
      <c r="BA106" s="153">
        <v>0</v>
      </c>
      <c r="BB106" s="153">
        <v>0</v>
      </c>
      <c r="BC106" s="153">
        <v>0</v>
      </c>
      <c r="BD106" s="153">
        <v>1</v>
      </c>
      <c r="BE106" s="153">
        <v>0</v>
      </c>
      <c r="BF106" s="153">
        <v>0</v>
      </c>
      <c r="BG106" s="153">
        <v>0</v>
      </c>
      <c r="BH106" s="152">
        <v>0</v>
      </c>
    </row>
    <row r="107" spans="1:60">
      <c r="A107" s="155" t="s">
        <v>1534</v>
      </c>
      <c r="B107" s="154">
        <v>11</v>
      </c>
      <c r="C107" s="154">
        <f>SUM(G107:BH107)</f>
        <v>2</v>
      </c>
      <c r="D107" s="154">
        <f>SUMIF(G$1:BH$1,1,$G107:$BH107)</f>
        <v>0</v>
      </c>
      <c r="E107" s="154">
        <f>SUMIF(G$1:BH$1,2,$G107:$BH107)</f>
        <v>1</v>
      </c>
      <c r="F107" s="154">
        <f>SUMIF(G$1:BH$1,3,$G107:$BH107)</f>
        <v>1</v>
      </c>
      <c r="G107" s="153">
        <v>0</v>
      </c>
      <c r="H107" s="153">
        <v>0</v>
      </c>
      <c r="I107" s="153">
        <v>0</v>
      </c>
      <c r="J107" s="153">
        <v>0</v>
      </c>
      <c r="K107" s="153">
        <v>0</v>
      </c>
      <c r="L107" s="153">
        <v>0</v>
      </c>
      <c r="M107" s="153">
        <v>0</v>
      </c>
      <c r="N107" s="153">
        <v>0</v>
      </c>
      <c r="O107" s="153">
        <v>1</v>
      </c>
      <c r="P107" s="153">
        <v>0</v>
      </c>
      <c r="Q107" s="153">
        <v>0</v>
      </c>
      <c r="R107" s="153">
        <v>0</v>
      </c>
      <c r="S107" s="153">
        <v>0</v>
      </c>
      <c r="T107" s="153">
        <v>0</v>
      </c>
      <c r="U107" s="153">
        <v>0</v>
      </c>
      <c r="V107" s="153">
        <v>0</v>
      </c>
      <c r="W107" s="153">
        <v>0</v>
      </c>
      <c r="X107" s="153">
        <v>0</v>
      </c>
      <c r="Y107" s="153">
        <v>0</v>
      </c>
      <c r="Z107" s="153">
        <v>0</v>
      </c>
      <c r="AA107" s="153">
        <v>0</v>
      </c>
      <c r="AB107" s="153">
        <v>0</v>
      </c>
      <c r="AC107" s="153">
        <v>0</v>
      </c>
      <c r="AD107" s="153">
        <v>0</v>
      </c>
      <c r="AE107" s="153">
        <v>0</v>
      </c>
      <c r="AF107" s="153">
        <v>0</v>
      </c>
      <c r="AG107" s="153">
        <v>0</v>
      </c>
      <c r="AH107" s="153">
        <v>0</v>
      </c>
      <c r="AI107" s="153">
        <v>0</v>
      </c>
      <c r="AJ107" s="153">
        <v>0</v>
      </c>
      <c r="AK107" s="153">
        <v>0</v>
      </c>
      <c r="AL107" s="153">
        <v>0</v>
      </c>
      <c r="AM107" s="153">
        <v>0</v>
      </c>
      <c r="AN107" s="153">
        <v>0</v>
      </c>
      <c r="AO107" s="153">
        <v>0</v>
      </c>
      <c r="AP107" s="153">
        <v>0</v>
      </c>
      <c r="AQ107" s="153">
        <v>0</v>
      </c>
      <c r="AR107" s="153">
        <v>0</v>
      </c>
      <c r="AS107" s="153">
        <v>0</v>
      </c>
      <c r="AT107" s="153">
        <v>0</v>
      </c>
      <c r="AU107" s="153">
        <v>0</v>
      </c>
      <c r="AV107" s="153">
        <v>0</v>
      </c>
      <c r="AW107" s="153">
        <v>0</v>
      </c>
      <c r="AX107" s="153">
        <v>0</v>
      </c>
      <c r="AY107" s="153">
        <v>0</v>
      </c>
      <c r="AZ107" s="153">
        <v>0</v>
      </c>
      <c r="BA107" s="153">
        <v>0</v>
      </c>
      <c r="BB107" s="153">
        <v>0</v>
      </c>
      <c r="BC107" s="153">
        <v>0</v>
      </c>
      <c r="BD107" s="153">
        <v>1</v>
      </c>
      <c r="BE107" s="153">
        <v>0</v>
      </c>
      <c r="BF107" s="153">
        <v>0</v>
      </c>
      <c r="BG107" s="153">
        <v>0</v>
      </c>
      <c r="BH107" s="152">
        <v>0</v>
      </c>
    </row>
    <row r="108" spans="1:60">
      <c r="A108" s="155" t="s">
        <v>1533</v>
      </c>
      <c r="B108" s="154">
        <v>24</v>
      </c>
      <c r="C108" s="154">
        <f>SUM(G108:BH108)</f>
        <v>3</v>
      </c>
      <c r="D108" s="154">
        <f>SUMIF(G$1:BH$1,1,$G108:$BH108)</f>
        <v>1</v>
      </c>
      <c r="E108" s="154">
        <f>SUMIF(G$1:BH$1,2,$G108:$BH108)</f>
        <v>1</v>
      </c>
      <c r="F108" s="154">
        <f>SUMIF(G$1:BH$1,3,$G108:$BH108)</f>
        <v>1</v>
      </c>
      <c r="G108" s="153">
        <v>0</v>
      </c>
      <c r="H108" s="153">
        <v>0</v>
      </c>
      <c r="I108" s="153">
        <v>0</v>
      </c>
      <c r="J108" s="153">
        <v>0</v>
      </c>
      <c r="K108" s="153">
        <v>0</v>
      </c>
      <c r="L108" s="153">
        <v>0</v>
      </c>
      <c r="M108" s="153">
        <v>0</v>
      </c>
      <c r="N108" s="153">
        <v>0</v>
      </c>
      <c r="O108" s="153">
        <v>1</v>
      </c>
      <c r="P108" s="153">
        <v>0</v>
      </c>
      <c r="Q108" s="153">
        <v>0</v>
      </c>
      <c r="R108" s="153">
        <v>0</v>
      </c>
      <c r="S108" s="153">
        <v>0</v>
      </c>
      <c r="T108" s="153">
        <v>0</v>
      </c>
      <c r="U108" s="153">
        <v>0</v>
      </c>
      <c r="V108" s="153">
        <v>0</v>
      </c>
      <c r="W108" s="153">
        <v>0</v>
      </c>
      <c r="X108" s="153">
        <v>0</v>
      </c>
      <c r="Y108" s="153">
        <v>0</v>
      </c>
      <c r="Z108" s="153">
        <v>0</v>
      </c>
      <c r="AA108" s="153">
        <v>0</v>
      </c>
      <c r="AB108" s="153">
        <v>0</v>
      </c>
      <c r="AC108" s="153">
        <v>0</v>
      </c>
      <c r="AD108" s="153">
        <v>0</v>
      </c>
      <c r="AE108" s="153">
        <v>0</v>
      </c>
      <c r="AF108" s="153">
        <v>0</v>
      </c>
      <c r="AG108" s="153">
        <v>0</v>
      </c>
      <c r="AH108" s="153">
        <v>0</v>
      </c>
      <c r="AI108" s="153">
        <v>1</v>
      </c>
      <c r="AJ108" s="153">
        <v>0</v>
      </c>
      <c r="AK108" s="153">
        <v>0</v>
      </c>
      <c r="AL108" s="153">
        <v>0</v>
      </c>
      <c r="AM108" s="153">
        <v>0</v>
      </c>
      <c r="AN108" s="153">
        <v>0</v>
      </c>
      <c r="AO108" s="153">
        <v>0</v>
      </c>
      <c r="AP108" s="153">
        <v>0</v>
      </c>
      <c r="AQ108" s="153">
        <v>0</v>
      </c>
      <c r="AR108" s="153">
        <v>0</v>
      </c>
      <c r="AS108" s="153">
        <v>0</v>
      </c>
      <c r="AT108" s="153">
        <v>0</v>
      </c>
      <c r="AU108" s="153">
        <v>0</v>
      </c>
      <c r="AV108" s="153">
        <v>0</v>
      </c>
      <c r="AW108" s="153">
        <v>0</v>
      </c>
      <c r="AX108" s="153">
        <v>0</v>
      </c>
      <c r="AY108" s="153">
        <v>0</v>
      </c>
      <c r="AZ108" s="153">
        <v>0</v>
      </c>
      <c r="BA108" s="153">
        <v>0</v>
      </c>
      <c r="BB108" s="153">
        <v>0</v>
      </c>
      <c r="BC108" s="153">
        <v>0</v>
      </c>
      <c r="BD108" s="153">
        <v>1</v>
      </c>
      <c r="BE108" s="153">
        <v>0</v>
      </c>
      <c r="BF108" s="153">
        <v>0</v>
      </c>
      <c r="BG108" s="153">
        <v>0</v>
      </c>
      <c r="BH108" s="152">
        <v>0</v>
      </c>
    </row>
    <row r="109" spans="1:60" ht="30">
      <c r="A109" s="155" t="s">
        <v>1532</v>
      </c>
      <c r="B109" s="154">
        <v>48</v>
      </c>
      <c r="C109" s="154">
        <f>SUM(G109:BH109)</f>
        <v>4</v>
      </c>
      <c r="D109" s="154">
        <f>SUMIF(G$1:BH$1,1,$G109:$BH109)</f>
        <v>0</v>
      </c>
      <c r="E109" s="154">
        <f>SUMIF(G$1:BH$1,2,$G109:$BH109)</f>
        <v>3</v>
      </c>
      <c r="F109" s="154">
        <f>SUMIF(G$1:BH$1,3,$G109:$BH109)</f>
        <v>1</v>
      </c>
      <c r="G109" s="153">
        <v>0</v>
      </c>
      <c r="H109" s="153">
        <v>2</v>
      </c>
      <c r="I109" s="153">
        <v>0</v>
      </c>
      <c r="J109" s="153">
        <v>0</v>
      </c>
      <c r="K109" s="153">
        <v>0</v>
      </c>
      <c r="L109" s="153">
        <v>0</v>
      </c>
      <c r="M109" s="153">
        <v>0</v>
      </c>
      <c r="N109" s="153">
        <v>0</v>
      </c>
      <c r="O109" s="153">
        <v>1</v>
      </c>
      <c r="P109" s="153">
        <v>0</v>
      </c>
      <c r="Q109" s="153">
        <v>0</v>
      </c>
      <c r="R109" s="153">
        <v>0</v>
      </c>
      <c r="S109" s="153">
        <v>0</v>
      </c>
      <c r="T109" s="153">
        <v>0</v>
      </c>
      <c r="U109" s="153">
        <v>0</v>
      </c>
      <c r="V109" s="153">
        <v>0</v>
      </c>
      <c r="W109" s="153">
        <v>0</v>
      </c>
      <c r="X109" s="153">
        <v>0</v>
      </c>
      <c r="Y109" s="153">
        <v>0</v>
      </c>
      <c r="Z109" s="153">
        <v>0</v>
      </c>
      <c r="AA109" s="153">
        <v>0</v>
      </c>
      <c r="AB109" s="153">
        <v>0</v>
      </c>
      <c r="AC109" s="153">
        <v>0</v>
      </c>
      <c r="AD109" s="153">
        <v>0</v>
      </c>
      <c r="AE109" s="153">
        <v>0</v>
      </c>
      <c r="AF109" s="153">
        <v>0</v>
      </c>
      <c r="AG109" s="153">
        <v>0</v>
      </c>
      <c r="AH109" s="153">
        <v>0</v>
      </c>
      <c r="AI109" s="153">
        <v>0</v>
      </c>
      <c r="AJ109" s="153">
        <v>0</v>
      </c>
      <c r="AK109" s="153">
        <v>0</v>
      </c>
      <c r="AL109" s="153">
        <v>0</v>
      </c>
      <c r="AM109" s="153">
        <v>0</v>
      </c>
      <c r="AN109" s="153">
        <v>0</v>
      </c>
      <c r="AO109" s="153">
        <v>0</v>
      </c>
      <c r="AP109" s="153">
        <v>0</v>
      </c>
      <c r="AQ109" s="153">
        <v>0</v>
      </c>
      <c r="AR109" s="153">
        <v>0</v>
      </c>
      <c r="AS109" s="153">
        <v>0</v>
      </c>
      <c r="AT109" s="153">
        <v>0</v>
      </c>
      <c r="AU109" s="153">
        <v>0</v>
      </c>
      <c r="AV109" s="153">
        <v>0</v>
      </c>
      <c r="AW109" s="153">
        <v>0</v>
      </c>
      <c r="AX109" s="153">
        <v>0</v>
      </c>
      <c r="AY109" s="153">
        <v>0</v>
      </c>
      <c r="AZ109" s="153">
        <v>0</v>
      </c>
      <c r="BA109" s="153">
        <v>0</v>
      </c>
      <c r="BB109" s="153">
        <v>0</v>
      </c>
      <c r="BC109" s="153">
        <v>0</v>
      </c>
      <c r="BD109" s="153">
        <v>1</v>
      </c>
      <c r="BE109" s="153">
        <v>0</v>
      </c>
      <c r="BF109" s="153">
        <v>0</v>
      </c>
      <c r="BG109" s="153">
        <v>0</v>
      </c>
      <c r="BH109" s="152">
        <v>0</v>
      </c>
    </row>
    <row r="110" spans="1:60">
      <c r="A110" s="155" t="s">
        <v>1531</v>
      </c>
      <c r="B110" s="154">
        <v>11</v>
      </c>
      <c r="C110" s="154">
        <f>SUM(G110:BH110)</f>
        <v>1</v>
      </c>
      <c r="D110" s="154">
        <f>SUMIF(G$1:BH$1,1,$G110:$BH110)</f>
        <v>0</v>
      </c>
      <c r="E110" s="154">
        <f>SUMIF(G$1:BH$1,2,$G110:$BH110)</f>
        <v>0</v>
      </c>
      <c r="F110" s="154">
        <f>SUMIF(G$1:BH$1,3,$G110:$BH110)</f>
        <v>1</v>
      </c>
      <c r="G110" s="153">
        <v>0</v>
      </c>
      <c r="H110" s="153">
        <v>0</v>
      </c>
      <c r="I110" s="153">
        <v>0</v>
      </c>
      <c r="J110" s="153">
        <v>0</v>
      </c>
      <c r="K110" s="153">
        <v>0</v>
      </c>
      <c r="L110" s="153">
        <v>0</v>
      </c>
      <c r="M110" s="153">
        <v>0</v>
      </c>
      <c r="N110" s="153">
        <v>0</v>
      </c>
      <c r="O110" s="153">
        <v>1</v>
      </c>
      <c r="P110" s="153">
        <v>0</v>
      </c>
      <c r="Q110" s="153">
        <v>0</v>
      </c>
      <c r="R110" s="153">
        <v>0</v>
      </c>
      <c r="S110" s="153">
        <v>0</v>
      </c>
      <c r="T110" s="153">
        <v>0</v>
      </c>
      <c r="U110" s="153">
        <v>0</v>
      </c>
      <c r="V110" s="153">
        <v>0</v>
      </c>
      <c r="W110" s="153">
        <v>0</v>
      </c>
      <c r="X110" s="153">
        <v>0</v>
      </c>
      <c r="Y110" s="153">
        <v>0</v>
      </c>
      <c r="Z110" s="153">
        <v>0</v>
      </c>
      <c r="AA110" s="153">
        <v>0</v>
      </c>
      <c r="AB110" s="153">
        <v>0</v>
      </c>
      <c r="AC110" s="153">
        <v>0</v>
      </c>
      <c r="AD110" s="153">
        <v>0</v>
      </c>
      <c r="AE110" s="153">
        <v>0</v>
      </c>
      <c r="AF110" s="153">
        <v>0</v>
      </c>
      <c r="AG110" s="153">
        <v>0</v>
      </c>
      <c r="AH110" s="153">
        <v>0</v>
      </c>
      <c r="AI110" s="153">
        <v>0</v>
      </c>
      <c r="AJ110" s="153">
        <v>0</v>
      </c>
      <c r="AK110" s="153">
        <v>0</v>
      </c>
      <c r="AL110" s="153">
        <v>0</v>
      </c>
      <c r="AM110" s="153">
        <v>0</v>
      </c>
      <c r="AN110" s="153">
        <v>0</v>
      </c>
      <c r="AO110" s="153">
        <v>0</v>
      </c>
      <c r="AP110" s="153">
        <v>0</v>
      </c>
      <c r="AQ110" s="153">
        <v>0</v>
      </c>
      <c r="AR110" s="153">
        <v>0</v>
      </c>
      <c r="AS110" s="153">
        <v>0</v>
      </c>
      <c r="AT110" s="153">
        <v>0</v>
      </c>
      <c r="AU110" s="153">
        <v>0</v>
      </c>
      <c r="AV110" s="153">
        <v>0</v>
      </c>
      <c r="AW110" s="153">
        <v>0</v>
      </c>
      <c r="AX110" s="153">
        <v>0</v>
      </c>
      <c r="AY110" s="153">
        <v>0</v>
      </c>
      <c r="AZ110" s="153">
        <v>0</v>
      </c>
      <c r="BA110" s="153">
        <v>0</v>
      </c>
      <c r="BB110" s="153">
        <v>0</v>
      </c>
      <c r="BC110" s="153">
        <v>0</v>
      </c>
      <c r="BD110" s="153">
        <v>0</v>
      </c>
      <c r="BE110" s="153">
        <v>0</v>
      </c>
      <c r="BF110" s="153">
        <v>0</v>
      </c>
      <c r="BG110" s="153">
        <v>0</v>
      </c>
      <c r="BH110" s="152">
        <v>0</v>
      </c>
    </row>
    <row r="111" spans="1:60">
      <c r="A111" s="155" t="s">
        <v>1530</v>
      </c>
      <c r="B111" s="154">
        <v>70</v>
      </c>
      <c r="C111" s="154">
        <f>SUM(G111:BH111)</f>
        <v>11</v>
      </c>
      <c r="D111" s="154">
        <f>SUMIF(G$1:BH$1,1,$G111:$BH111)</f>
        <v>2</v>
      </c>
      <c r="E111" s="154">
        <f>SUMIF(G$1:BH$1,2,$G111:$BH111)</f>
        <v>2</v>
      </c>
      <c r="F111" s="154">
        <f>SUMIF(G$1:BH$1,3,$G111:$BH111)</f>
        <v>7</v>
      </c>
      <c r="G111" s="153">
        <v>0</v>
      </c>
      <c r="H111" s="153">
        <v>0</v>
      </c>
      <c r="I111" s="153">
        <v>0</v>
      </c>
      <c r="J111" s="153">
        <v>0</v>
      </c>
      <c r="K111" s="153">
        <v>0</v>
      </c>
      <c r="L111" s="153">
        <v>0</v>
      </c>
      <c r="M111" s="153">
        <v>0</v>
      </c>
      <c r="N111" s="153">
        <v>0</v>
      </c>
      <c r="O111" s="153">
        <v>4</v>
      </c>
      <c r="P111" s="153">
        <v>0</v>
      </c>
      <c r="Q111" s="153">
        <v>1</v>
      </c>
      <c r="R111" s="153">
        <v>0</v>
      </c>
      <c r="S111" s="153">
        <v>0</v>
      </c>
      <c r="T111" s="153">
        <v>0</v>
      </c>
      <c r="U111" s="153">
        <v>0</v>
      </c>
      <c r="V111" s="153">
        <v>0</v>
      </c>
      <c r="W111" s="153">
        <v>1</v>
      </c>
      <c r="X111" s="153">
        <v>0</v>
      </c>
      <c r="Y111" s="153">
        <v>0</v>
      </c>
      <c r="Z111" s="153">
        <v>0</v>
      </c>
      <c r="AA111" s="153">
        <v>0</v>
      </c>
      <c r="AB111" s="153">
        <v>0</v>
      </c>
      <c r="AC111" s="153">
        <v>0</v>
      </c>
      <c r="AD111" s="153">
        <v>0</v>
      </c>
      <c r="AE111" s="153">
        <v>0</v>
      </c>
      <c r="AF111" s="153">
        <v>0</v>
      </c>
      <c r="AG111" s="153">
        <v>0</v>
      </c>
      <c r="AH111" s="153">
        <v>1</v>
      </c>
      <c r="AI111" s="153">
        <v>0</v>
      </c>
      <c r="AJ111" s="153">
        <v>0</v>
      </c>
      <c r="AK111" s="153">
        <v>0</v>
      </c>
      <c r="AL111" s="153">
        <v>0</v>
      </c>
      <c r="AM111" s="153">
        <v>0</v>
      </c>
      <c r="AN111" s="153">
        <v>0</v>
      </c>
      <c r="AO111" s="153">
        <v>0</v>
      </c>
      <c r="AP111" s="153">
        <v>0</v>
      </c>
      <c r="AQ111" s="153">
        <v>0</v>
      </c>
      <c r="AR111" s="153">
        <v>0</v>
      </c>
      <c r="AS111" s="153">
        <v>0</v>
      </c>
      <c r="AT111" s="153">
        <v>0</v>
      </c>
      <c r="AU111" s="153">
        <v>0</v>
      </c>
      <c r="AV111" s="153">
        <v>0</v>
      </c>
      <c r="AW111" s="153">
        <v>2</v>
      </c>
      <c r="AX111" s="153">
        <v>0</v>
      </c>
      <c r="AY111" s="153">
        <v>0</v>
      </c>
      <c r="AZ111" s="153">
        <v>0</v>
      </c>
      <c r="BA111" s="153">
        <v>0</v>
      </c>
      <c r="BB111" s="153">
        <v>0</v>
      </c>
      <c r="BC111" s="153">
        <v>0</v>
      </c>
      <c r="BD111" s="153">
        <v>1</v>
      </c>
      <c r="BE111" s="153">
        <v>0</v>
      </c>
      <c r="BF111" s="153">
        <v>0</v>
      </c>
      <c r="BG111" s="153">
        <v>0</v>
      </c>
      <c r="BH111" s="152">
        <v>1</v>
      </c>
    </row>
    <row r="112" spans="1:60">
      <c r="A112" s="155" t="s">
        <v>1529</v>
      </c>
      <c r="B112" s="154">
        <v>89</v>
      </c>
      <c r="C112" s="154">
        <f>SUM(G112:BH112)</f>
        <v>13</v>
      </c>
      <c r="D112" s="154">
        <f>SUMIF(G$1:BH$1,1,$G112:$BH112)</f>
        <v>3</v>
      </c>
      <c r="E112" s="154">
        <f>SUMIF(G$1:BH$1,2,$G112:$BH112)</f>
        <v>6</v>
      </c>
      <c r="F112" s="154">
        <f>SUMIF(G$1:BH$1,3,$G112:$BH112)</f>
        <v>4</v>
      </c>
      <c r="G112" s="153">
        <v>0</v>
      </c>
      <c r="H112" s="153">
        <v>1</v>
      </c>
      <c r="I112" s="153">
        <v>0</v>
      </c>
      <c r="J112" s="153">
        <v>0</v>
      </c>
      <c r="K112" s="153">
        <v>0</v>
      </c>
      <c r="L112" s="153">
        <v>0</v>
      </c>
      <c r="M112" s="153">
        <v>0</v>
      </c>
      <c r="N112" s="153">
        <v>0</v>
      </c>
      <c r="O112" s="153">
        <v>3</v>
      </c>
      <c r="P112" s="153">
        <v>0</v>
      </c>
      <c r="Q112" s="153">
        <v>0</v>
      </c>
      <c r="R112" s="153">
        <v>0</v>
      </c>
      <c r="S112" s="153">
        <v>0</v>
      </c>
      <c r="T112" s="153">
        <v>0</v>
      </c>
      <c r="U112" s="153">
        <v>1</v>
      </c>
      <c r="V112" s="153">
        <v>0</v>
      </c>
      <c r="W112" s="153">
        <v>2</v>
      </c>
      <c r="X112" s="153">
        <v>2</v>
      </c>
      <c r="Y112" s="153">
        <v>0</v>
      </c>
      <c r="Z112" s="153">
        <v>0</v>
      </c>
      <c r="AA112" s="153">
        <v>0</v>
      </c>
      <c r="AB112" s="153">
        <v>0</v>
      </c>
      <c r="AC112" s="153">
        <v>0</v>
      </c>
      <c r="AD112" s="153">
        <v>0</v>
      </c>
      <c r="AE112" s="153">
        <v>0</v>
      </c>
      <c r="AF112" s="153">
        <v>0</v>
      </c>
      <c r="AG112" s="153">
        <v>0</v>
      </c>
      <c r="AH112" s="153">
        <v>0</v>
      </c>
      <c r="AI112" s="153">
        <v>0</v>
      </c>
      <c r="AJ112" s="153">
        <v>0</v>
      </c>
      <c r="AK112" s="153">
        <v>0</v>
      </c>
      <c r="AL112" s="153">
        <v>0</v>
      </c>
      <c r="AM112" s="153">
        <v>0</v>
      </c>
      <c r="AN112" s="153">
        <v>0</v>
      </c>
      <c r="AO112" s="153">
        <v>0</v>
      </c>
      <c r="AP112" s="153">
        <v>0</v>
      </c>
      <c r="AQ112" s="153">
        <v>0</v>
      </c>
      <c r="AR112" s="153">
        <v>0</v>
      </c>
      <c r="AS112" s="153">
        <v>1</v>
      </c>
      <c r="AT112" s="153">
        <v>0</v>
      </c>
      <c r="AU112" s="153">
        <v>1</v>
      </c>
      <c r="AV112" s="153">
        <v>0</v>
      </c>
      <c r="AW112" s="153">
        <v>0</v>
      </c>
      <c r="AX112" s="153">
        <v>0</v>
      </c>
      <c r="AY112" s="153">
        <v>0</v>
      </c>
      <c r="AZ112" s="153">
        <v>0</v>
      </c>
      <c r="BA112" s="153">
        <v>0</v>
      </c>
      <c r="BB112" s="153">
        <v>0</v>
      </c>
      <c r="BC112" s="153">
        <v>0</v>
      </c>
      <c r="BD112" s="153">
        <v>1</v>
      </c>
      <c r="BE112" s="153">
        <v>0</v>
      </c>
      <c r="BF112" s="153">
        <v>0</v>
      </c>
      <c r="BG112" s="153">
        <v>0</v>
      </c>
      <c r="BH112" s="152">
        <v>1</v>
      </c>
    </row>
    <row r="113" spans="1:60">
      <c r="A113" s="155" t="s">
        <v>1528</v>
      </c>
      <c r="B113" s="154">
        <v>103</v>
      </c>
      <c r="C113" s="154">
        <f>SUM(G113:BH113)</f>
        <v>2</v>
      </c>
      <c r="D113" s="154">
        <f>SUMIF(G$1:BH$1,1,$G113:$BH113)</f>
        <v>1</v>
      </c>
      <c r="E113" s="154">
        <f>SUMIF(G$1:BH$1,2,$G113:$BH113)</f>
        <v>1</v>
      </c>
      <c r="F113" s="154">
        <f>SUMIF(G$1:BH$1,3,$G113:$BH113)</f>
        <v>0</v>
      </c>
      <c r="G113" s="153">
        <v>0</v>
      </c>
      <c r="H113" s="153">
        <v>0</v>
      </c>
      <c r="I113" s="153">
        <v>0</v>
      </c>
      <c r="J113" s="153">
        <v>0</v>
      </c>
      <c r="K113" s="153">
        <v>0</v>
      </c>
      <c r="L113" s="153">
        <v>0</v>
      </c>
      <c r="M113" s="153">
        <v>0</v>
      </c>
      <c r="N113" s="153">
        <v>0</v>
      </c>
      <c r="O113" s="153">
        <v>0</v>
      </c>
      <c r="P113" s="153">
        <v>0</v>
      </c>
      <c r="Q113" s="153">
        <v>0</v>
      </c>
      <c r="R113" s="153">
        <v>0</v>
      </c>
      <c r="S113" s="153">
        <v>0</v>
      </c>
      <c r="T113" s="153">
        <v>0</v>
      </c>
      <c r="U113" s="153">
        <v>0</v>
      </c>
      <c r="V113" s="153">
        <v>0</v>
      </c>
      <c r="W113" s="153">
        <v>1</v>
      </c>
      <c r="X113" s="153">
        <v>0</v>
      </c>
      <c r="Y113" s="153">
        <v>0</v>
      </c>
      <c r="Z113" s="153">
        <v>0</v>
      </c>
      <c r="AA113" s="153">
        <v>0</v>
      </c>
      <c r="AB113" s="153">
        <v>0</v>
      </c>
      <c r="AC113" s="153">
        <v>0</v>
      </c>
      <c r="AD113" s="153">
        <v>0</v>
      </c>
      <c r="AE113" s="153">
        <v>0</v>
      </c>
      <c r="AF113" s="153">
        <v>1</v>
      </c>
      <c r="AG113" s="153">
        <v>0</v>
      </c>
      <c r="AH113" s="153">
        <v>0</v>
      </c>
      <c r="AI113" s="153">
        <v>0</v>
      </c>
      <c r="AJ113" s="153">
        <v>0</v>
      </c>
      <c r="AK113" s="153">
        <v>0</v>
      </c>
      <c r="AL113" s="153">
        <v>0</v>
      </c>
      <c r="AM113" s="153">
        <v>0</v>
      </c>
      <c r="AN113" s="153">
        <v>0</v>
      </c>
      <c r="AO113" s="153">
        <v>0</v>
      </c>
      <c r="AP113" s="153">
        <v>0</v>
      </c>
      <c r="AQ113" s="153">
        <v>0</v>
      </c>
      <c r="AR113" s="153">
        <v>0</v>
      </c>
      <c r="AS113" s="153">
        <v>0</v>
      </c>
      <c r="AT113" s="153">
        <v>0</v>
      </c>
      <c r="AU113" s="153">
        <v>0</v>
      </c>
      <c r="AV113" s="153">
        <v>0</v>
      </c>
      <c r="AW113" s="153">
        <v>0</v>
      </c>
      <c r="AX113" s="153">
        <v>0</v>
      </c>
      <c r="AY113" s="153">
        <v>0</v>
      </c>
      <c r="AZ113" s="153">
        <v>0</v>
      </c>
      <c r="BA113" s="153">
        <v>0</v>
      </c>
      <c r="BB113" s="153">
        <v>0</v>
      </c>
      <c r="BC113" s="153">
        <v>0</v>
      </c>
      <c r="BD113" s="153">
        <v>0</v>
      </c>
      <c r="BE113" s="153">
        <v>0</v>
      </c>
      <c r="BF113" s="153">
        <v>0</v>
      </c>
      <c r="BG113" s="153">
        <v>0</v>
      </c>
      <c r="BH113" s="152">
        <v>0</v>
      </c>
    </row>
    <row r="114" spans="1:60">
      <c r="A114" s="155" t="s">
        <v>1527</v>
      </c>
      <c r="B114" s="154">
        <v>129</v>
      </c>
      <c r="C114" s="154">
        <f>SUM(G114:BH114)</f>
        <v>10</v>
      </c>
      <c r="D114" s="154">
        <f>SUMIF(G$1:BH$1,1,$G114:$BH114)</f>
        <v>3</v>
      </c>
      <c r="E114" s="154">
        <f>SUMIF(G$1:BH$1,2,$G114:$BH114)</f>
        <v>1</v>
      </c>
      <c r="F114" s="154">
        <f>SUMIF(G$1:BH$1,3,$G114:$BH114)</f>
        <v>6</v>
      </c>
      <c r="G114" s="153">
        <v>0</v>
      </c>
      <c r="H114" s="153">
        <v>1</v>
      </c>
      <c r="I114" s="153">
        <v>0</v>
      </c>
      <c r="J114" s="153">
        <v>0</v>
      </c>
      <c r="K114" s="153">
        <v>0</v>
      </c>
      <c r="L114" s="153">
        <v>0</v>
      </c>
      <c r="M114" s="153">
        <v>0</v>
      </c>
      <c r="N114" s="153">
        <v>0</v>
      </c>
      <c r="O114" s="153">
        <v>4</v>
      </c>
      <c r="P114" s="153">
        <v>0</v>
      </c>
      <c r="Q114" s="153">
        <v>0</v>
      </c>
      <c r="R114" s="153">
        <v>0</v>
      </c>
      <c r="S114" s="153">
        <v>0</v>
      </c>
      <c r="T114" s="153">
        <v>0</v>
      </c>
      <c r="U114" s="153">
        <v>0</v>
      </c>
      <c r="V114" s="153">
        <v>0</v>
      </c>
      <c r="W114" s="153">
        <v>0</v>
      </c>
      <c r="X114" s="153">
        <v>0</v>
      </c>
      <c r="Y114" s="153">
        <v>0</v>
      </c>
      <c r="Z114" s="153">
        <v>0</v>
      </c>
      <c r="AA114" s="153">
        <v>0</v>
      </c>
      <c r="AB114" s="153">
        <v>0</v>
      </c>
      <c r="AC114" s="153">
        <v>0</v>
      </c>
      <c r="AD114" s="153">
        <v>0</v>
      </c>
      <c r="AE114" s="153">
        <v>0</v>
      </c>
      <c r="AF114" s="153">
        <v>0</v>
      </c>
      <c r="AG114" s="153">
        <v>0</v>
      </c>
      <c r="AH114" s="153">
        <v>0</v>
      </c>
      <c r="AI114" s="153">
        <v>1</v>
      </c>
      <c r="AJ114" s="153">
        <v>0</v>
      </c>
      <c r="AK114" s="153">
        <v>0</v>
      </c>
      <c r="AL114" s="153">
        <v>0</v>
      </c>
      <c r="AM114" s="153">
        <v>0</v>
      </c>
      <c r="AN114" s="153">
        <v>0</v>
      </c>
      <c r="AO114" s="153">
        <v>0</v>
      </c>
      <c r="AP114" s="153">
        <v>0</v>
      </c>
      <c r="AQ114" s="153">
        <v>0</v>
      </c>
      <c r="AR114" s="153">
        <v>0</v>
      </c>
      <c r="AS114" s="153">
        <v>0</v>
      </c>
      <c r="AT114" s="153">
        <v>0</v>
      </c>
      <c r="AU114" s="153">
        <v>0</v>
      </c>
      <c r="AV114" s="153">
        <v>0</v>
      </c>
      <c r="AW114" s="153">
        <v>2</v>
      </c>
      <c r="AX114" s="153">
        <v>2</v>
      </c>
      <c r="AY114" s="153">
        <v>0</v>
      </c>
      <c r="AZ114" s="153">
        <v>0</v>
      </c>
      <c r="BA114" s="153">
        <v>0</v>
      </c>
      <c r="BB114" s="153">
        <v>0</v>
      </c>
      <c r="BC114" s="153">
        <v>0</v>
      </c>
      <c r="BD114" s="153">
        <v>0</v>
      </c>
      <c r="BE114" s="153">
        <v>0</v>
      </c>
      <c r="BF114" s="153">
        <v>0</v>
      </c>
      <c r="BG114" s="153">
        <v>0</v>
      </c>
      <c r="BH114" s="152">
        <v>0</v>
      </c>
    </row>
    <row r="115" spans="1:60">
      <c r="A115" s="155" t="s">
        <v>1526</v>
      </c>
      <c r="B115" s="154">
        <v>11</v>
      </c>
      <c r="C115" s="154">
        <f>SUM(G115:BH115)</f>
        <v>1</v>
      </c>
      <c r="D115" s="154">
        <f>SUMIF(G$1:BH$1,1,$G115:$BH115)</f>
        <v>1</v>
      </c>
      <c r="E115" s="154">
        <f>SUMIF(G$1:BH$1,2,$G115:$BH115)</f>
        <v>0</v>
      </c>
      <c r="F115" s="154">
        <f>SUMIF(G$1:BH$1,3,$G115:$BH115)</f>
        <v>0</v>
      </c>
      <c r="G115" s="153">
        <v>0</v>
      </c>
      <c r="H115" s="153">
        <v>0</v>
      </c>
      <c r="I115" s="153">
        <v>0</v>
      </c>
      <c r="J115" s="153">
        <v>0</v>
      </c>
      <c r="K115" s="153">
        <v>0</v>
      </c>
      <c r="L115" s="153">
        <v>0</v>
      </c>
      <c r="M115" s="153">
        <v>0</v>
      </c>
      <c r="N115" s="153">
        <v>0</v>
      </c>
      <c r="O115" s="153">
        <v>0</v>
      </c>
      <c r="P115" s="153">
        <v>0</v>
      </c>
      <c r="Q115" s="153">
        <v>0</v>
      </c>
      <c r="R115" s="153">
        <v>0</v>
      </c>
      <c r="S115" s="153">
        <v>0</v>
      </c>
      <c r="T115" s="153">
        <v>0</v>
      </c>
      <c r="U115" s="153">
        <v>0</v>
      </c>
      <c r="V115" s="153">
        <v>0</v>
      </c>
      <c r="W115" s="153">
        <v>1</v>
      </c>
      <c r="X115" s="153">
        <v>0</v>
      </c>
      <c r="Y115" s="153">
        <v>0</v>
      </c>
      <c r="Z115" s="153">
        <v>0</v>
      </c>
      <c r="AA115" s="153">
        <v>0</v>
      </c>
      <c r="AB115" s="153">
        <v>0</v>
      </c>
      <c r="AC115" s="153">
        <v>0</v>
      </c>
      <c r="AD115" s="153">
        <v>0</v>
      </c>
      <c r="AE115" s="153">
        <v>0</v>
      </c>
      <c r="AF115" s="153">
        <v>0</v>
      </c>
      <c r="AG115" s="153">
        <v>0</v>
      </c>
      <c r="AH115" s="153">
        <v>0</v>
      </c>
      <c r="AI115" s="153">
        <v>0</v>
      </c>
      <c r="AJ115" s="153">
        <v>0</v>
      </c>
      <c r="AK115" s="153">
        <v>0</v>
      </c>
      <c r="AL115" s="153">
        <v>0</v>
      </c>
      <c r="AM115" s="153">
        <v>0</v>
      </c>
      <c r="AN115" s="153">
        <v>0</v>
      </c>
      <c r="AO115" s="153">
        <v>0</v>
      </c>
      <c r="AP115" s="153">
        <v>0</v>
      </c>
      <c r="AQ115" s="153">
        <v>0</v>
      </c>
      <c r="AR115" s="153">
        <v>0</v>
      </c>
      <c r="AS115" s="153">
        <v>0</v>
      </c>
      <c r="AT115" s="153">
        <v>0</v>
      </c>
      <c r="AU115" s="153">
        <v>0</v>
      </c>
      <c r="AV115" s="153">
        <v>0</v>
      </c>
      <c r="AW115" s="153">
        <v>0</v>
      </c>
      <c r="AX115" s="153">
        <v>0</v>
      </c>
      <c r="AY115" s="153">
        <v>0</v>
      </c>
      <c r="AZ115" s="153">
        <v>0</v>
      </c>
      <c r="BA115" s="153">
        <v>0</v>
      </c>
      <c r="BB115" s="153">
        <v>0</v>
      </c>
      <c r="BC115" s="153">
        <v>0</v>
      </c>
      <c r="BD115" s="153">
        <v>0</v>
      </c>
      <c r="BE115" s="153">
        <v>0</v>
      </c>
      <c r="BF115" s="153">
        <v>0</v>
      </c>
      <c r="BG115" s="153">
        <v>0</v>
      </c>
      <c r="BH115" s="152">
        <v>0</v>
      </c>
    </row>
    <row r="116" spans="1:60">
      <c r="A116" s="155" t="s">
        <v>1525</v>
      </c>
      <c r="B116" s="154">
        <v>34</v>
      </c>
      <c r="C116" s="154">
        <f>SUM(G116:BH116)</f>
        <v>5</v>
      </c>
      <c r="D116" s="154">
        <f>SUMIF(G$1:BH$1,1,$G116:$BH116)</f>
        <v>0</v>
      </c>
      <c r="E116" s="154">
        <f>SUMIF(G$1:BH$1,2,$G116:$BH116)</f>
        <v>0</v>
      </c>
      <c r="F116" s="154">
        <f>SUMIF(G$1:BH$1,3,$G116:$BH116)</f>
        <v>5</v>
      </c>
      <c r="G116" s="153">
        <v>0</v>
      </c>
      <c r="H116" s="153">
        <v>0</v>
      </c>
      <c r="I116" s="153">
        <v>0</v>
      </c>
      <c r="J116" s="153">
        <v>0</v>
      </c>
      <c r="K116" s="153">
        <v>0</v>
      </c>
      <c r="L116" s="153">
        <v>0</v>
      </c>
      <c r="M116" s="153">
        <v>0</v>
      </c>
      <c r="N116" s="153">
        <v>0</v>
      </c>
      <c r="O116" s="153">
        <v>5</v>
      </c>
      <c r="P116" s="153">
        <v>0</v>
      </c>
      <c r="Q116" s="153">
        <v>0</v>
      </c>
      <c r="R116" s="153">
        <v>0</v>
      </c>
      <c r="S116" s="153">
        <v>0</v>
      </c>
      <c r="T116" s="153">
        <v>0</v>
      </c>
      <c r="U116" s="153">
        <v>0</v>
      </c>
      <c r="V116" s="153">
        <v>0</v>
      </c>
      <c r="W116" s="153">
        <v>0</v>
      </c>
      <c r="X116" s="153">
        <v>0</v>
      </c>
      <c r="Y116" s="153">
        <v>0</v>
      </c>
      <c r="Z116" s="153">
        <v>0</v>
      </c>
      <c r="AA116" s="153">
        <v>0</v>
      </c>
      <c r="AB116" s="153">
        <v>0</v>
      </c>
      <c r="AC116" s="153">
        <v>0</v>
      </c>
      <c r="AD116" s="153">
        <v>0</v>
      </c>
      <c r="AE116" s="153">
        <v>0</v>
      </c>
      <c r="AF116" s="153">
        <v>0</v>
      </c>
      <c r="AG116" s="153">
        <v>0</v>
      </c>
      <c r="AH116" s="153">
        <v>0</v>
      </c>
      <c r="AI116" s="153">
        <v>0</v>
      </c>
      <c r="AJ116" s="153">
        <v>0</v>
      </c>
      <c r="AK116" s="153">
        <v>0</v>
      </c>
      <c r="AL116" s="153">
        <v>0</v>
      </c>
      <c r="AM116" s="153">
        <v>0</v>
      </c>
      <c r="AN116" s="153">
        <v>0</v>
      </c>
      <c r="AO116" s="153">
        <v>0</v>
      </c>
      <c r="AP116" s="153">
        <v>0</v>
      </c>
      <c r="AQ116" s="153">
        <v>0</v>
      </c>
      <c r="AR116" s="153">
        <v>0</v>
      </c>
      <c r="AS116" s="153">
        <v>0</v>
      </c>
      <c r="AT116" s="153">
        <v>0</v>
      </c>
      <c r="AU116" s="153">
        <v>0</v>
      </c>
      <c r="AV116" s="153">
        <v>0</v>
      </c>
      <c r="AW116" s="153">
        <v>0</v>
      </c>
      <c r="AX116" s="153">
        <v>0</v>
      </c>
      <c r="AY116" s="153">
        <v>0</v>
      </c>
      <c r="AZ116" s="153">
        <v>0</v>
      </c>
      <c r="BA116" s="153">
        <v>0</v>
      </c>
      <c r="BB116" s="153">
        <v>0</v>
      </c>
      <c r="BC116" s="153">
        <v>0</v>
      </c>
      <c r="BD116" s="153">
        <v>0</v>
      </c>
      <c r="BE116" s="153">
        <v>0</v>
      </c>
      <c r="BF116" s="153">
        <v>0</v>
      </c>
      <c r="BG116" s="153">
        <v>0</v>
      </c>
      <c r="BH116" s="152">
        <v>0</v>
      </c>
    </row>
    <row r="117" spans="1:60">
      <c r="A117" s="155" t="s">
        <v>1524</v>
      </c>
      <c r="B117" s="154">
        <v>2</v>
      </c>
      <c r="C117" s="154">
        <f>SUM(G117:BH117)</f>
        <v>1</v>
      </c>
      <c r="D117" s="154">
        <f>SUMIF(G$1:BH$1,1,$G117:$BH117)</f>
        <v>0</v>
      </c>
      <c r="E117" s="154">
        <f>SUMIF(G$1:BH$1,2,$G117:$BH117)</f>
        <v>0</v>
      </c>
      <c r="F117" s="154">
        <f>SUMIF(G$1:BH$1,3,$G117:$BH117)</f>
        <v>1</v>
      </c>
      <c r="G117" s="153">
        <v>0</v>
      </c>
      <c r="H117" s="153">
        <v>0</v>
      </c>
      <c r="I117" s="153">
        <v>0</v>
      </c>
      <c r="J117" s="153">
        <v>0</v>
      </c>
      <c r="K117" s="153">
        <v>0</v>
      </c>
      <c r="L117" s="153">
        <v>0</v>
      </c>
      <c r="M117" s="153">
        <v>0</v>
      </c>
      <c r="N117" s="153">
        <v>0</v>
      </c>
      <c r="O117" s="153">
        <v>1</v>
      </c>
      <c r="P117" s="153">
        <v>0</v>
      </c>
      <c r="Q117" s="153">
        <v>0</v>
      </c>
      <c r="R117" s="153">
        <v>0</v>
      </c>
      <c r="S117" s="153">
        <v>0</v>
      </c>
      <c r="T117" s="153">
        <v>0</v>
      </c>
      <c r="U117" s="153">
        <v>0</v>
      </c>
      <c r="V117" s="153">
        <v>0</v>
      </c>
      <c r="W117" s="153">
        <v>0</v>
      </c>
      <c r="X117" s="153">
        <v>0</v>
      </c>
      <c r="Y117" s="153">
        <v>0</v>
      </c>
      <c r="Z117" s="153">
        <v>0</v>
      </c>
      <c r="AA117" s="153">
        <v>0</v>
      </c>
      <c r="AB117" s="153">
        <v>0</v>
      </c>
      <c r="AC117" s="153">
        <v>0</v>
      </c>
      <c r="AD117" s="153">
        <v>0</v>
      </c>
      <c r="AE117" s="153">
        <v>0</v>
      </c>
      <c r="AF117" s="153">
        <v>0</v>
      </c>
      <c r="AG117" s="153">
        <v>0</v>
      </c>
      <c r="AH117" s="153">
        <v>0</v>
      </c>
      <c r="AI117" s="153">
        <v>0</v>
      </c>
      <c r="AJ117" s="153">
        <v>0</v>
      </c>
      <c r="AK117" s="153">
        <v>0</v>
      </c>
      <c r="AL117" s="153">
        <v>0</v>
      </c>
      <c r="AM117" s="153">
        <v>0</v>
      </c>
      <c r="AN117" s="153">
        <v>0</v>
      </c>
      <c r="AO117" s="153">
        <v>0</v>
      </c>
      <c r="AP117" s="153">
        <v>0</v>
      </c>
      <c r="AQ117" s="153">
        <v>0</v>
      </c>
      <c r="AR117" s="153">
        <v>0</v>
      </c>
      <c r="AS117" s="153">
        <v>0</v>
      </c>
      <c r="AT117" s="153">
        <v>0</v>
      </c>
      <c r="AU117" s="153">
        <v>0</v>
      </c>
      <c r="AV117" s="153">
        <v>0</v>
      </c>
      <c r="AW117" s="153">
        <v>0</v>
      </c>
      <c r="AX117" s="153">
        <v>0</v>
      </c>
      <c r="AY117" s="153">
        <v>0</v>
      </c>
      <c r="AZ117" s="153">
        <v>0</v>
      </c>
      <c r="BA117" s="153">
        <v>0</v>
      </c>
      <c r="BB117" s="153">
        <v>0</v>
      </c>
      <c r="BC117" s="153">
        <v>0</v>
      </c>
      <c r="BD117" s="153">
        <v>0</v>
      </c>
      <c r="BE117" s="153">
        <v>0</v>
      </c>
      <c r="BF117" s="153">
        <v>0</v>
      </c>
      <c r="BG117" s="153">
        <v>0</v>
      </c>
      <c r="BH117" s="152">
        <v>0</v>
      </c>
    </row>
    <row r="118" spans="1:60">
      <c r="A118" s="155" t="s">
        <v>1523</v>
      </c>
      <c r="B118" s="154">
        <v>19</v>
      </c>
      <c r="C118" s="154">
        <f>SUM(G118:BH118)</f>
        <v>4</v>
      </c>
      <c r="D118" s="154">
        <f>SUMIF(G$1:BH$1,1,$G118:$BH118)</f>
        <v>0</v>
      </c>
      <c r="E118" s="154">
        <f>SUMIF(G$1:BH$1,2,$G118:$BH118)</f>
        <v>3</v>
      </c>
      <c r="F118" s="154">
        <f>SUMIF(G$1:BH$1,3,$G118:$BH118)</f>
        <v>1</v>
      </c>
      <c r="G118" s="153">
        <v>0</v>
      </c>
      <c r="H118" s="153">
        <v>0</v>
      </c>
      <c r="I118" s="153">
        <v>0</v>
      </c>
      <c r="J118" s="153">
        <v>1</v>
      </c>
      <c r="K118" s="153">
        <v>0</v>
      </c>
      <c r="L118" s="153">
        <v>0</v>
      </c>
      <c r="M118" s="153">
        <v>0</v>
      </c>
      <c r="N118" s="153">
        <v>0</v>
      </c>
      <c r="O118" s="153">
        <v>0</v>
      </c>
      <c r="P118" s="153">
        <v>0</v>
      </c>
      <c r="Q118" s="153">
        <v>0</v>
      </c>
      <c r="R118" s="153">
        <v>0</v>
      </c>
      <c r="S118" s="153">
        <v>0</v>
      </c>
      <c r="T118" s="153">
        <v>0</v>
      </c>
      <c r="U118" s="153">
        <v>0</v>
      </c>
      <c r="V118" s="153">
        <v>0</v>
      </c>
      <c r="W118" s="153">
        <v>0</v>
      </c>
      <c r="X118" s="153">
        <v>0</v>
      </c>
      <c r="Y118" s="153">
        <v>0</v>
      </c>
      <c r="Z118" s="153">
        <v>0</v>
      </c>
      <c r="AA118" s="153">
        <v>0</v>
      </c>
      <c r="AB118" s="153">
        <v>0</v>
      </c>
      <c r="AC118" s="153">
        <v>0</v>
      </c>
      <c r="AD118" s="153">
        <v>0</v>
      </c>
      <c r="AE118" s="153">
        <v>0</v>
      </c>
      <c r="AF118" s="153">
        <v>1</v>
      </c>
      <c r="AG118" s="153">
        <v>0</v>
      </c>
      <c r="AH118" s="153">
        <v>0</v>
      </c>
      <c r="AI118" s="153">
        <v>0</v>
      </c>
      <c r="AJ118" s="153">
        <v>0</v>
      </c>
      <c r="AK118" s="153">
        <v>0</v>
      </c>
      <c r="AL118" s="153">
        <v>0</v>
      </c>
      <c r="AM118" s="153">
        <v>0</v>
      </c>
      <c r="AN118" s="153">
        <v>0</v>
      </c>
      <c r="AO118" s="153">
        <v>0</v>
      </c>
      <c r="AP118" s="153">
        <v>0</v>
      </c>
      <c r="AQ118" s="153">
        <v>0</v>
      </c>
      <c r="AR118" s="153">
        <v>0</v>
      </c>
      <c r="AS118" s="153">
        <v>0</v>
      </c>
      <c r="AT118" s="153">
        <v>0</v>
      </c>
      <c r="AU118" s="153">
        <v>0</v>
      </c>
      <c r="AV118" s="153">
        <v>0</v>
      </c>
      <c r="AW118" s="153">
        <v>0</v>
      </c>
      <c r="AX118" s="153">
        <v>0</v>
      </c>
      <c r="AY118" s="153">
        <v>0</v>
      </c>
      <c r="AZ118" s="153">
        <v>0</v>
      </c>
      <c r="BA118" s="153">
        <v>0</v>
      </c>
      <c r="BB118" s="153">
        <v>0</v>
      </c>
      <c r="BC118" s="153">
        <v>0</v>
      </c>
      <c r="BD118" s="153">
        <v>2</v>
      </c>
      <c r="BE118" s="153">
        <v>0</v>
      </c>
      <c r="BF118" s="153">
        <v>0</v>
      </c>
      <c r="BG118" s="153">
        <v>0</v>
      </c>
      <c r="BH118" s="152">
        <v>0</v>
      </c>
    </row>
    <row r="119" spans="1:60">
      <c r="A119" s="155" t="s">
        <v>1522</v>
      </c>
      <c r="B119" s="154">
        <v>3</v>
      </c>
      <c r="C119" s="154">
        <f>SUM(G119:BH119)</f>
        <v>2</v>
      </c>
      <c r="D119" s="154">
        <f>SUMIF(G$1:BH$1,1,$G119:$BH119)</f>
        <v>2</v>
      </c>
      <c r="E119" s="154">
        <f>SUMIF(G$1:BH$1,2,$G119:$BH119)</f>
        <v>0</v>
      </c>
      <c r="F119" s="154">
        <f>SUMIF(G$1:BH$1,3,$G119:$BH119)</f>
        <v>0</v>
      </c>
      <c r="G119" s="153">
        <v>0</v>
      </c>
      <c r="H119" s="153">
        <v>0</v>
      </c>
      <c r="I119" s="153">
        <v>0</v>
      </c>
      <c r="J119" s="153">
        <v>0</v>
      </c>
      <c r="K119" s="153">
        <v>0</v>
      </c>
      <c r="L119" s="153">
        <v>0</v>
      </c>
      <c r="M119" s="153">
        <v>0</v>
      </c>
      <c r="N119" s="153">
        <v>0</v>
      </c>
      <c r="O119" s="153">
        <v>0</v>
      </c>
      <c r="P119" s="153">
        <v>0</v>
      </c>
      <c r="Q119" s="153">
        <v>0</v>
      </c>
      <c r="R119" s="153">
        <v>0</v>
      </c>
      <c r="S119" s="153">
        <v>0</v>
      </c>
      <c r="T119" s="153">
        <v>0</v>
      </c>
      <c r="U119" s="153">
        <v>0</v>
      </c>
      <c r="V119" s="153">
        <v>0</v>
      </c>
      <c r="W119" s="153">
        <v>2</v>
      </c>
      <c r="X119" s="153">
        <v>0</v>
      </c>
      <c r="Y119" s="153">
        <v>0</v>
      </c>
      <c r="Z119" s="153">
        <v>0</v>
      </c>
      <c r="AA119" s="153">
        <v>0</v>
      </c>
      <c r="AB119" s="153">
        <v>0</v>
      </c>
      <c r="AC119" s="153">
        <v>0</v>
      </c>
      <c r="AD119" s="153">
        <v>0</v>
      </c>
      <c r="AE119" s="153">
        <v>0</v>
      </c>
      <c r="AF119" s="153">
        <v>0</v>
      </c>
      <c r="AG119" s="153">
        <v>0</v>
      </c>
      <c r="AH119" s="153">
        <v>0</v>
      </c>
      <c r="AI119" s="153">
        <v>0</v>
      </c>
      <c r="AJ119" s="153">
        <v>0</v>
      </c>
      <c r="AK119" s="153">
        <v>0</v>
      </c>
      <c r="AL119" s="153">
        <v>0</v>
      </c>
      <c r="AM119" s="153">
        <v>0</v>
      </c>
      <c r="AN119" s="153">
        <v>0</v>
      </c>
      <c r="AO119" s="153">
        <v>0</v>
      </c>
      <c r="AP119" s="153">
        <v>0</v>
      </c>
      <c r="AQ119" s="153">
        <v>0</v>
      </c>
      <c r="AR119" s="153">
        <v>0</v>
      </c>
      <c r="AS119" s="153">
        <v>0</v>
      </c>
      <c r="AT119" s="153">
        <v>0</v>
      </c>
      <c r="AU119" s="153">
        <v>0</v>
      </c>
      <c r="AV119" s="153">
        <v>0</v>
      </c>
      <c r="AW119" s="153">
        <v>0</v>
      </c>
      <c r="AX119" s="153">
        <v>0</v>
      </c>
      <c r="AY119" s="153">
        <v>0</v>
      </c>
      <c r="AZ119" s="153">
        <v>0</v>
      </c>
      <c r="BA119" s="153">
        <v>0</v>
      </c>
      <c r="BB119" s="153">
        <v>0</v>
      </c>
      <c r="BC119" s="153">
        <v>0</v>
      </c>
      <c r="BD119" s="153">
        <v>0</v>
      </c>
      <c r="BE119" s="153">
        <v>0</v>
      </c>
      <c r="BF119" s="153">
        <v>0</v>
      </c>
      <c r="BG119" s="153">
        <v>0</v>
      </c>
      <c r="BH119" s="152">
        <v>0</v>
      </c>
    </row>
    <row r="120" spans="1:60" ht="30">
      <c r="A120" s="155" t="s">
        <v>1521</v>
      </c>
      <c r="B120" s="154">
        <v>116</v>
      </c>
      <c r="C120" s="154">
        <f>SUM(G120:BH120)</f>
        <v>4</v>
      </c>
      <c r="D120" s="154">
        <f>SUMIF(G$1:BH$1,1,$G120:$BH120)</f>
        <v>0</v>
      </c>
      <c r="E120" s="154">
        <f>SUMIF(G$1:BH$1,2,$G120:$BH120)</f>
        <v>0</v>
      </c>
      <c r="F120" s="154">
        <f>SUMIF(G$1:BH$1,3,$G120:$BH120)</f>
        <v>4</v>
      </c>
      <c r="G120" s="153">
        <v>0</v>
      </c>
      <c r="H120" s="153">
        <v>0</v>
      </c>
      <c r="I120" s="153">
        <v>0</v>
      </c>
      <c r="J120" s="153">
        <v>0</v>
      </c>
      <c r="K120" s="153">
        <v>0</v>
      </c>
      <c r="L120" s="153">
        <v>0</v>
      </c>
      <c r="M120" s="153">
        <v>0</v>
      </c>
      <c r="N120" s="153">
        <v>0</v>
      </c>
      <c r="O120" s="153">
        <v>4</v>
      </c>
      <c r="P120" s="153">
        <v>0</v>
      </c>
      <c r="Q120" s="153">
        <v>0</v>
      </c>
      <c r="R120" s="153">
        <v>0</v>
      </c>
      <c r="S120" s="153">
        <v>0</v>
      </c>
      <c r="T120" s="153">
        <v>0</v>
      </c>
      <c r="U120" s="153">
        <v>0</v>
      </c>
      <c r="V120" s="153">
        <v>0</v>
      </c>
      <c r="W120" s="153">
        <v>0</v>
      </c>
      <c r="X120" s="153">
        <v>0</v>
      </c>
      <c r="Y120" s="153">
        <v>0</v>
      </c>
      <c r="Z120" s="153">
        <v>0</v>
      </c>
      <c r="AA120" s="153">
        <v>0</v>
      </c>
      <c r="AB120" s="153">
        <v>0</v>
      </c>
      <c r="AC120" s="153">
        <v>0</v>
      </c>
      <c r="AD120" s="153">
        <v>0</v>
      </c>
      <c r="AE120" s="153">
        <v>0</v>
      </c>
      <c r="AF120" s="153">
        <v>0</v>
      </c>
      <c r="AG120" s="153">
        <v>0</v>
      </c>
      <c r="AH120" s="153">
        <v>0</v>
      </c>
      <c r="AI120" s="153">
        <v>0</v>
      </c>
      <c r="AJ120" s="153">
        <v>0</v>
      </c>
      <c r="AK120" s="153">
        <v>0</v>
      </c>
      <c r="AL120" s="153">
        <v>0</v>
      </c>
      <c r="AM120" s="153">
        <v>0</v>
      </c>
      <c r="AN120" s="153">
        <v>0</v>
      </c>
      <c r="AO120" s="153">
        <v>0</v>
      </c>
      <c r="AP120" s="153">
        <v>0</v>
      </c>
      <c r="AQ120" s="153">
        <v>0</v>
      </c>
      <c r="AR120" s="153">
        <v>0</v>
      </c>
      <c r="AS120" s="153">
        <v>0</v>
      </c>
      <c r="AT120" s="153">
        <v>0</v>
      </c>
      <c r="AU120" s="153">
        <v>0</v>
      </c>
      <c r="AV120" s="153">
        <v>0</v>
      </c>
      <c r="AW120" s="153">
        <v>0</v>
      </c>
      <c r="AX120" s="153">
        <v>0</v>
      </c>
      <c r="AY120" s="153">
        <v>0</v>
      </c>
      <c r="AZ120" s="153">
        <v>0</v>
      </c>
      <c r="BA120" s="153">
        <v>0</v>
      </c>
      <c r="BB120" s="153">
        <v>0</v>
      </c>
      <c r="BC120" s="153">
        <v>0</v>
      </c>
      <c r="BD120" s="153">
        <v>0</v>
      </c>
      <c r="BE120" s="153">
        <v>0</v>
      </c>
      <c r="BF120" s="153">
        <v>0</v>
      </c>
      <c r="BG120" s="153">
        <v>0</v>
      </c>
      <c r="BH120" s="152">
        <v>0</v>
      </c>
    </row>
    <row r="121" spans="1:60">
      <c r="A121" s="155" t="s">
        <v>1520</v>
      </c>
      <c r="B121" s="154">
        <v>144</v>
      </c>
      <c r="C121" s="154">
        <f>SUM(G121:BH121)</f>
        <v>26</v>
      </c>
      <c r="D121" s="154">
        <f>SUMIF(G$1:BH$1,1,$G121:$BH121)</f>
        <v>3</v>
      </c>
      <c r="E121" s="154">
        <f>SUMIF(G$1:BH$1,2,$G121:$BH121)</f>
        <v>10</v>
      </c>
      <c r="F121" s="154">
        <f>SUMIF(G$1:BH$1,3,$G121:$BH121)</f>
        <v>13</v>
      </c>
      <c r="G121" s="153">
        <v>0</v>
      </c>
      <c r="H121" s="153">
        <v>1</v>
      </c>
      <c r="I121" s="153">
        <v>0</v>
      </c>
      <c r="J121" s="153">
        <v>0</v>
      </c>
      <c r="K121" s="153">
        <v>0</v>
      </c>
      <c r="L121" s="153">
        <v>0</v>
      </c>
      <c r="M121" s="153">
        <v>0</v>
      </c>
      <c r="N121" s="153">
        <v>0</v>
      </c>
      <c r="O121" s="153">
        <v>10</v>
      </c>
      <c r="P121" s="153">
        <v>0</v>
      </c>
      <c r="Q121" s="153">
        <v>0</v>
      </c>
      <c r="R121" s="153">
        <v>0</v>
      </c>
      <c r="S121" s="153">
        <v>0</v>
      </c>
      <c r="T121" s="153">
        <v>0</v>
      </c>
      <c r="U121" s="153">
        <v>0</v>
      </c>
      <c r="V121" s="153">
        <v>0</v>
      </c>
      <c r="W121" s="153">
        <v>2</v>
      </c>
      <c r="X121" s="153">
        <v>0</v>
      </c>
      <c r="Y121" s="153">
        <v>1</v>
      </c>
      <c r="Z121" s="153">
        <v>0</v>
      </c>
      <c r="AA121" s="153">
        <v>0</v>
      </c>
      <c r="AB121" s="153">
        <v>0</v>
      </c>
      <c r="AC121" s="153">
        <v>0</v>
      </c>
      <c r="AD121" s="153">
        <v>0</v>
      </c>
      <c r="AE121" s="153">
        <v>0</v>
      </c>
      <c r="AF121" s="153">
        <v>1</v>
      </c>
      <c r="AG121" s="153">
        <v>0</v>
      </c>
      <c r="AH121" s="153">
        <v>0</v>
      </c>
      <c r="AI121" s="153">
        <v>1</v>
      </c>
      <c r="AJ121" s="153">
        <v>0</v>
      </c>
      <c r="AK121" s="153">
        <v>0</v>
      </c>
      <c r="AL121" s="153">
        <v>0</v>
      </c>
      <c r="AM121" s="153">
        <v>0</v>
      </c>
      <c r="AN121" s="153">
        <v>0</v>
      </c>
      <c r="AO121" s="153">
        <v>0</v>
      </c>
      <c r="AP121" s="153">
        <v>0</v>
      </c>
      <c r="AQ121" s="153">
        <v>0</v>
      </c>
      <c r="AR121" s="153">
        <v>0</v>
      </c>
      <c r="AS121" s="153">
        <v>1</v>
      </c>
      <c r="AT121" s="153">
        <v>0</v>
      </c>
      <c r="AU121" s="153">
        <v>0</v>
      </c>
      <c r="AV121" s="153">
        <v>0</v>
      </c>
      <c r="AW121" s="153">
        <v>0</v>
      </c>
      <c r="AX121" s="153">
        <v>0</v>
      </c>
      <c r="AY121" s="153">
        <v>2</v>
      </c>
      <c r="AZ121" s="153">
        <v>0</v>
      </c>
      <c r="BA121" s="153">
        <v>0</v>
      </c>
      <c r="BB121" s="153">
        <v>0</v>
      </c>
      <c r="BC121" s="153">
        <v>2</v>
      </c>
      <c r="BD121" s="153">
        <v>4</v>
      </c>
      <c r="BE121" s="153">
        <v>0</v>
      </c>
      <c r="BF121" s="153">
        <v>0</v>
      </c>
      <c r="BG121" s="153">
        <v>1</v>
      </c>
      <c r="BH121" s="152">
        <v>0</v>
      </c>
    </row>
    <row r="122" spans="1:60">
      <c r="A122" s="155" t="s">
        <v>1519</v>
      </c>
      <c r="B122" s="154">
        <v>88</v>
      </c>
      <c r="C122" s="154">
        <f>SUM(G122:BH122)</f>
        <v>8</v>
      </c>
      <c r="D122" s="154">
        <f>SUMIF(G$1:BH$1,1,$G122:$BH122)</f>
        <v>1</v>
      </c>
      <c r="E122" s="154">
        <f>SUMIF(G$1:BH$1,2,$G122:$BH122)</f>
        <v>5</v>
      </c>
      <c r="F122" s="154">
        <f>SUMIF(G$1:BH$1,3,$G122:$BH122)</f>
        <v>2</v>
      </c>
      <c r="G122" s="153">
        <v>0</v>
      </c>
      <c r="H122" s="153">
        <v>0</v>
      </c>
      <c r="I122" s="153">
        <v>0</v>
      </c>
      <c r="J122" s="153">
        <v>0</v>
      </c>
      <c r="K122" s="153">
        <v>0</v>
      </c>
      <c r="L122" s="153">
        <v>0</v>
      </c>
      <c r="M122" s="153">
        <v>0</v>
      </c>
      <c r="N122" s="153">
        <v>0</v>
      </c>
      <c r="O122" s="153">
        <v>1</v>
      </c>
      <c r="P122" s="153">
        <v>0</v>
      </c>
      <c r="Q122" s="153">
        <v>1</v>
      </c>
      <c r="R122" s="153">
        <v>0</v>
      </c>
      <c r="S122" s="153">
        <v>0</v>
      </c>
      <c r="T122" s="153">
        <v>0</v>
      </c>
      <c r="U122" s="153">
        <v>0</v>
      </c>
      <c r="V122" s="153">
        <v>0</v>
      </c>
      <c r="W122" s="153">
        <v>0</v>
      </c>
      <c r="X122" s="153">
        <v>0</v>
      </c>
      <c r="Y122" s="153">
        <v>0</v>
      </c>
      <c r="Z122" s="153">
        <v>0</v>
      </c>
      <c r="AA122" s="153">
        <v>0</v>
      </c>
      <c r="AB122" s="153">
        <v>0</v>
      </c>
      <c r="AC122" s="153">
        <v>0</v>
      </c>
      <c r="AD122" s="153">
        <v>0</v>
      </c>
      <c r="AE122" s="153">
        <v>0</v>
      </c>
      <c r="AF122" s="153">
        <v>3</v>
      </c>
      <c r="AG122" s="153">
        <v>0</v>
      </c>
      <c r="AH122" s="153">
        <v>0</v>
      </c>
      <c r="AI122" s="153">
        <v>1</v>
      </c>
      <c r="AJ122" s="153">
        <v>0</v>
      </c>
      <c r="AK122" s="153">
        <v>0</v>
      </c>
      <c r="AL122" s="153">
        <v>0</v>
      </c>
      <c r="AM122" s="153">
        <v>0</v>
      </c>
      <c r="AN122" s="153">
        <v>0</v>
      </c>
      <c r="AO122" s="153">
        <v>0</v>
      </c>
      <c r="AP122" s="153">
        <v>0</v>
      </c>
      <c r="AQ122" s="153">
        <v>0</v>
      </c>
      <c r="AR122" s="153">
        <v>0</v>
      </c>
      <c r="AS122" s="153">
        <v>0</v>
      </c>
      <c r="AT122" s="153">
        <v>0</v>
      </c>
      <c r="AU122" s="153">
        <v>0</v>
      </c>
      <c r="AV122" s="153">
        <v>0</v>
      </c>
      <c r="AW122" s="153">
        <v>0</v>
      </c>
      <c r="AX122" s="153">
        <v>0</v>
      </c>
      <c r="AY122" s="153">
        <v>0</v>
      </c>
      <c r="AZ122" s="153">
        <v>0</v>
      </c>
      <c r="BA122" s="153">
        <v>0</v>
      </c>
      <c r="BB122" s="153">
        <v>0</v>
      </c>
      <c r="BC122" s="153">
        <v>0</v>
      </c>
      <c r="BD122" s="153">
        <v>2</v>
      </c>
      <c r="BE122" s="153">
        <v>0</v>
      </c>
      <c r="BF122" s="153">
        <v>0</v>
      </c>
      <c r="BG122" s="153">
        <v>0</v>
      </c>
      <c r="BH122" s="152">
        <v>0</v>
      </c>
    </row>
    <row r="123" spans="1:60">
      <c r="A123" s="155" t="s">
        <v>1518</v>
      </c>
      <c r="B123" s="154">
        <v>38</v>
      </c>
      <c r="C123" s="154">
        <f>SUM(G123:BH123)</f>
        <v>4</v>
      </c>
      <c r="D123" s="154">
        <f>SUMIF(G$1:BH$1,1,$G123:$BH123)</f>
        <v>3</v>
      </c>
      <c r="E123" s="154">
        <f>SUMIF(G$1:BH$1,2,$G123:$BH123)</f>
        <v>0</v>
      </c>
      <c r="F123" s="154">
        <f>SUMIF(G$1:BH$1,3,$G123:$BH123)</f>
        <v>1</v>
      </c>
      <c r="G123" s="153">
        <v>0</v>
      </c>
      <c r="H123" s="153">
        <v>0</v>
      </c>
      <c r="I123" s="153">
        <v>0</v>
      </c>
      <c r="J123" s="153">
        <v>0</v>
      </c>
      <c r="K123" s="153">
        <v>0</v>
      </c>
      <c r="L123" s="153">
        <v>0</v>
      </c>
      <c r="M123" s="153">
        <v>0</v>
      </c>
      <c r="N123" s="153">
        <v>0</v>
      </c>
      <c r="O123" s="153">
        <v>1</v>
      </c>
      <c r="P123" s="153">
        <v>0</v>
      </c>
      <c r="Q123" s="153">
        <v>0</v>
      </c>
      <c r="R123" s="153">
        <v>0</v>
      </c>
      <c r="S123" s="153">
        <v>0</v>
      </c>
      <c r="T123" s="153">
        <v>0</v>
      </c>
      <c r="U123" s="153">
        <v>0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153">
        <v>0</v>
      </c>
      <c r="AD123" s="153">
        <v>0</v>
      </c>
      <c r="AE123" s="153">
        <v>0</v>
      </c>
      <c r="AF123" s="153">
        <v>0</v>
      </c>
      <c r="AG123" s="153">
        <v>0</v>
      </c>
      <c r="AH123" s="153">
        <v>1</v>
      </c>
      <c r="AI123" s="153">
        <v>1</v>
      </c>
      <c r="AJ123" s="153">
        <v>0</v>
      </c>
      <c r="AK123" s="153">
        <v>0</v>
      </c>
      <c r="AL123" s="153">
        <v>0</v>
      </c>
      <c r="AM123" s="153">
        <v>0</v>
      </c>
      <c r="AN123" s="153">
        <v>0</v>
      </c>
      <c r="AO123" s="153">
        <v>0</v>
      </c>
      <c r="AP123" s="153">
        <v>0</v>
      </c>
      <c r="AQ123" s="153">
        <v>0</v>
      </c>
      <c r="AR123" s="153">
        <v>0</v>
      </c>
      <c r="AS123" s="153">
        <v>0</v>
      </c>
      <c r="AT123" s="153">
        <v>0</v>
      </c>
      <c r="AU123" s="153">
        <v>0</v>
      </c>
      <c r="AV123" s="153">
        <v>0</v>
      </c>
      <c r="AW123" s="153">
        <v>0</v>
      </c>
      <c r="AX123" s="153">
        <v>1</v>
      </c>
      <c r="AY123" s="153">
        <v>0</v>
      </c>
      <c r="AZ123" s="153">
        <v>0</v>
      </c>
      <c r="BA123" s="153">
        <v>0</v>
      </c>
      <c r="BB123" s="153">
        <v>0</v>
      </c>
      <c r="BC123" s="153">
        <v>0</v>
      </c>
      <c r="BD123" s="153">
        <v>0</v>
      </c>
      <c r="BE123" s="153">
        <v>0</v>
      </c>
      <c r="BF123" s="153">
        <v>0</v>
      </c>
      <c r="BG123" s="153">
        <v>0</v>
      </c>
      <c r="BH123" s="152">
        <v>0</v>
      </c>
    </row>
    <row r="124" spans="1:60">
      <c r="A124" s="155" t="s">
        <v>1517</v>
      </c>
      <c r="B124" s="154">
        <v>322</v>
      </c>
      <c r="C124" s="154">
        <f>SUM(G124:BH124)</f>
        <v>34</v>
      </c>
      <c r="D124" s="154">
        <f>SUMIF(G$1:BH$1,1,$G124:$BH124)</f>
        <v>2</v>
      </c>
      <c r="E124" s="154">
        <f>SUMIF(G$1:BH$1,2,$G124:$BH124)</f>
        <v>6</v>
      </c>
      <c r="F124" s="154">
        <f>SUMIF(G$1:BH$1,3,$G124:$BH124)</f>
        <v>26</v>
      </c>
      <c r="G124" s="153">
        <v>0</v>
      </c>
      <c r="H124" s="153">
        <v>0</v>
      </c>
      <c r="I124" s="153">
        <v>0</v>
      </c>
      <c r="J124" s="153">
        <v>0</v>
      </c>
      <c r="K124" s="153">
        <v>0</v>
      </c>
      <c r="L124" s="153">
        <v>0</v>
      </c>
      <c r="M124" s="153">
        <v>0</v>
      </c>
      <c r="N124" s="153">
        <v>0</v>
      </c>
      <c r="O124" s="153">
        <v>25</v>
      </c>
      <c r="P124" s="153">
        <v>0</v>
      </c>
      <c r="Q124" s="153">
        <v>1</v>
      </c>
      <c r="R124" s="153">
        <v>0</v>
      </c>
      <c r="S124" s="153">
        <v>0</v>
      </c>
      <c r="T124" s="153">
        <v>0</v>
      </c>
      <c r="U124" s="153">
        <v>0</v>
      </c>
      <c r="V124" s="153">
        <v>0</v>
      </c>
      <c r="W124" s="153">
        <v>0</v>
      </c>
      <c r="X124" s="153">
        <v>0</v>
      </c>
      <c r="Y124" s="153">
        <v>0</v>
      </c>
      <c r="Z124" s="153">
        <v>0</v>
      </c>
      <c r="AA124" s="153">
        <v>0</v>
      </c>
      <c r="AB124" s="153">
        <v>0</v>
      </c>
      <c r="AC124" s="153">
        <v>0</v>
      </c>
      <c r="AD124" s="153">
        <v>0</v>
      </c>
      <c r="AE124" s="153">
        <v>0</v>
      </c>
      <c r="AF124" s="153">
        <v>1</v>
      </c>
      <c r="AG124" s="153">
        <v>0</v>
      </c>
      <c r="AH124" s="153">
        <v>1</v>
      </c>
      <c r="AI124" s="153">
        <v>0</v>
      </c>
      <c r="AJ124" s="153">
        <v>0</v>
      </c>
      <c r="AK124" s="153">
        <v>1</v>
      </c>
      <c r="AL124" s="153">
        <v>0</v>
      </c>
      <c r="AM124" s="153">
        <v>0</v>
      </c>
      <c r="AN124" s="153">
        <v>0</v>
      </c>
      <c r="AO124" s="153">
        <v>0</v>
      </c>
      <c r="AP124" s="153">
        <v>0</v>
      </c>
      <c r="AQ124" s="153">
        <v>0</v>
      </c>
      <c r="AR124" s="153">
        <v>0</v>
      </c>
      <c r="AS124" s="153">
        <v>0</v>
      </c>
      <c r="AT124" s="153">
        <v>0</v>
      </c>
      <c r="AU124" s="153">
        <v>0</v>
      </c>
      <c r="AV124" s="153">
        <v>0</v>
      </c>
      <c r="AW124" s="153">
        <v>0</v>
      </c>
      <c r="AX124" s="153">
        <v>0</v>
      </c>
      <c r="AY124" s="153">
        <v>0</v>
      </c>
      <c r="AZ124" s="153">
        <v>0</v>
      </c>
      <c r="BA124" s="153">
        <v>0</v>
      </c>
      <c r="BB124" s="153">
        <v>0</v>
      </c>
      <c r="BC124" s="153">
        <v>3</v>
      </c>
      <c r="BD124" s="153">
        <v>2</v>
      </c>
      <c r="BE124" s="153">
        <v>0</v>
      </c>
      <c r="BF124" s="153">
        <v>0</v>
      </c>
      <c r="BG124" s="153">
        <v>0</v>
      </c>
      <c r="BH124" s="152">
        <v>0</v>
      </c>
    </row>
    <row r="125" spans="1:60">
      <c r="A125" s="155" t="s">
        <v>1516</v>
      </c>
      <c r="B125" s="154">
        <v>607</v>
      </c>
      <c r="C125" s="154">
        <f>SUM(G125:BH125)</f>
        <v>54</v>
      </c>
      <c r="D125" s="154">
        <f>SUMIF(G$1:BH$1,1,$G125:$BH125)</f>
        <v>10</v>
      </c>
      <c r="E125" s="154">
        <f>SUMIF(G$1:BH$1,2,$G125:$BH125)</f>
        <v>14</v>
      </c>
      <c r="F125" s="154">
        <f>SUMIF(G$1:BH$1,3,$G125:$BH125)</f>
        <v>30</v>
      </c>
      <c r="G125" s="153">
        <v>0</v>
      </c>
      <c r="H125" s="153">
        <v>2</v>
      </c>
      <c r="I125" s="153">
        <v>0</v>
      </c>
      <c r="J125" s="153">
        <v>0</v>
      </c>
      <c r="K125" s="153">
        <v>0</v>
      </c>
      <c r="L125" s="153">
        <v>0</v>
      </c>
      <c r="M125" s="153">
        <v>0</v>
      </c>
      <c r="N125" s="153">
        <v>1</v>
      </c>
      <c r="O125" s="153">
        <v>26</v>
      </c>
      <c r="P125" s="153">
        <v>0</v>
      </c>
      <c r="Q125" s="153">
        <v>0</v>
      </c>
      <c r="R125" s="153">
        <v>0</v>
      </c>
      <c r="S125" s="153">
        <v>0</v>
      </c>
      <c r="T125" s="153">
        <v>0</v>
      </c>
      <c r="U125" s="153">
        <v>0</v>
      </c>
      <c r="V125" s="153">
        <v>0</v>
      </c>
      <c r="W125" s="153">
        <v>8</v>
      </c>
      <c r="X125" s="153">
        <v>0</v>
      </c>
      <c r="Y125" s="153">
        <v>1</v>
      </c>
      <c r="Z125" s="153">
        <v>0</v>
      </c>
      <c r="AA125" s="153">
        <v>0</v>
      </c>
      <c r="AB125" s="153">
        <v>0</v>
      </c>
      <c r="AC125" s="153">
        <v>0</v>
      </c>
      <c r="AD125" s="153">
        <v>0</v>
      </c>
      <c r="AE125" s="153">
        <v>0</v>
      </c>
      <c r="AF125" s="153">
        <v>2</v>
      </c>
      <c r="AG125" s="153">
        <v>0</v>
      </c>
      <c r="AH125" s="153">
        <v>0</v>
      </c>
      <c r="AI125" s="153">
        <v>1</v>
      </c>
      <c r="AJ125" s="153">
        <v>0</v>
      </c>
      <c r="AK125" s="153">
        <v>0</v>
      </c>
      <c r="AL125" s="153">
        <v>0</v>
      </c>
      <c r="AM125" s="153">
        <v>0</v>
      </c>
      <c r="AN125" s="153">
        <v>0</v>
      </c>
      <c r="AO125" s="153">
        <v>0</v>
      </c>
      <c r="AP125" s="153">
        <v>3</v>
      </c>
      <c r="AQ125" s="153">
        <v>0</v>
      </c>
      <c r="AR125" s="153">
        <v>0</v>
      </c>
      <c r="AS125" s="153">
        <v>1</v>
      </c>
      <c r="AT125" s="153">
        <v>0</v>
      </c>
      <c r="AU125" s="153">
        <v>0</v>
      </c>
      <c r="AV125" s="153">
        <v>0</v>
      </c>
      <c r="AW125" s="153">
        <v>1</v>
      </c>
      <c r="AX125" s="153">
        <v>1</v>
      </c>
      <c r="AY125" s="153">
        <v>0</v>
      </c>
      <c r="AZ125" s="153">
        <v>0</v>
      </c>
      <c r="BA125" s="153">
        <v>0</v>
      </c>
      <c r="BB125" s="153">
        <v>0</v>
      </c>
      <c r="BC125" s="153">
        <v>1</v>
      </c>
      <c r="BD125" s="153">
        <v>4</v>
      </c>
      <c r="BE125" s="153">
        <v>0</v>
      </c>
      <c r="BF125" s="153">
        <v>1</v>
      </c>
      <c r="BG125" s="153">
        <v>0</v>
      </c>
      <c r="BH125" s="152">
        <v>1</v>
      </c>
    </row>
    <row r="126" spans="1:60">
      <c r="A126" s="155" t="s">
        <v>1515</v>
      </c>
      <c r="B126" s="154">
        <v>27</v>
      </c>
      <c r="C126" s="154">
        <f>SUM(G126:BH126)</f>
        <v>7</v>
      </c>
      <c r="D126" s="154">
        <f>SUMIF(G$1:BH$1,1,$G126:$BH126)</f>
        <v>4</v>
      </c>
      <c r="E126" s="154">
        <f>SUMIF(G$1:BH$1,2,$G126:$BH126)</f>
        <v>0</v>
      </c>
      <c r="F126" s="154">
        <f>SUMIF(G$1:BH$1,3,$G126:$BH126)</f>
        <v>3</v>
      </c>
      <c r="G126" s="153">
        <v>0</v>
      </c>
      <c r="H126" s="153">
        <v>0</v>
      </c>
      <c r="I126" s="153">
        <v>0</v>
      </c>
      <c r="J126" s="153">
        <v>0</v>
      </c>
      <c r="K126" s="153">
        <v>0</v>
      </c>
      <c r="L126" s="153">
        <v>0</v>
      </c>
      <c r="M126" s="153">
        <v>0</v>
      </c>
      <c r="N126" s="153">
        <v>0</v>
      </c>
      <c r="O126" s="153">
        <v>3</v>
      </c>
      <c r="P126" s="153">
        <v>0</v>
      </c>
      <c r="Q126" s="153">
        <v>0</v>
      </c>
      <c r="R126" s="153">
        <v>0</v>
      </c>
      <c r="S126" s="153">
        <v>0</v>
      </c>
      <c r="T126" s="153">
        <v>0</v>
      </c>
      <c r="U126" s="153">
        <v>0</v>
      </c>
      <c r="V126" s="153">
        <v>0</v>
      </c>
      <c r="W126" s="153">
        <v>2</v>
      </c>
      <c r="X126" s="153">
        <v>0</v>
      </c>
      <c r="Y126" s="153">
        <v>0</v>
      </c>
      <c r="Z126" s="153">
        <v>0</v>
      </c>
      <c r="AA126" s="153">
        <v>0</v>
      </c>
      <c r="AB126" s="153">
        <v>0</v>
      </c>
      <c r="AC126" s="153">
        <v>0</v>
      </c>
      <c r="AD126" s="153">
        <v>0</v>
      </c>
      <c r="AE126" s="153">
        <v>0</v>
      </c>
      <c r="AF126" s="153">
        <v>0</v>
      </c>
      <c r="AG126" s="153">
        <v>0</v>
      </c>
      <c r="AH126" s="153">
        <v>0</v>
      </c>
      <c r="AI126" s="153">
        <v>2</v>
      </c>
      <c r="AJ126" s="153">
        <v>0</v>
      </c>
      <c r="AK126" s="153">
        <v>0</v>
      </c>
      <c r="AL126" s="153">
        <v>0</v>
      </c>
      <c r="AM126" s="153">
        <v>0</v>
      </c>
      <c r="AN126" s="153">
        <v>0</v>
      </c>
      <c r="AO126" s="153">
        <v>0</v>
      </c>
      <c r="AP126" s="153">
        <v>0</v>
      </c>
      <c r="AQ126" s="153">
        <v>0</v>
      </c>
      <c r="AR126" s="153">
        <v>0</v>
      </c>
      <c r="AS126" s="153">
        <v>0</v>
      </c>
      <c r="AT126" s="153">
        <v>0</v>
      </c>
      <c r="AU126" s="153">
        <v>0</v>
      </c>
      <c r="AV126" s="153">
        <v>0</v>
      </c>
      <c r="AW126" s="153">
        <v>0</v>
      </c>
      <c r="AX126" s="153">
        <v>0</v>
      </c>
      <c r="AY126" s="153">
        <v>0</v>
      </c>
      <c r="AZ126" s="153">
        <v>0</v>
      </c>
      <c r="BA126" s="153">
        <v>0</v>
      </c>
      <c r="BB126" s="153">
        <v>0</v>
      </c>
      <c r="BC126" s="153">
        <v>0</v>
      </c>
      <c r="BD126" s="153">
        <v>0</v>
      </c>
      <c r="BE126" s="153">
        <v>0</v>
      </c>
      <c r="BF126" s="153">
        <v>0</v>
      </c>
      <c r="BG126" s="153">
        <v>0</v>
      </c>
      <c r="BH126" s="152">
        <v>0</v>
      </c>
    </row>
    <row r="127" spans="1:60">
      <c r="A127" s="155" t="s">
        <v>1514</v>
      </c>
      <c r="B127" s="154">
        <v>39</v>
      </c>
      <c r="C127" s="154">
        <f>SUM(G127:BH127)</f>
        <v>2</v>
      </c>
      <c r="D127" s="154">
        <f>SUMIF(G$1:BH$1,1,$G127:$BH127)</f>
        <v>1</v>
      </c>
      <c r="E127" s="154">
        <f>SUMIF(G$1:BH$1,2,$G127:$BH127)</f>
        <v>0</v>
      </c>
      <c r="F127" s="154">
        <f>SUMIF(G$1:BH$1,3,$G127:$BH127)</f>
        <v>1</v>
      </c>
      <c r="G127" s="153">
        <v>0</v>
      </c>
      <c r="H127" s="153">
        <v>0</v>
      </c>
      <c r="I127" s="153">
        <v>0</v>
      </c>
      <c r="J127" s="153">
        <v>0</v>
      </c>
      <c r="K127" s="153">
        <v>0</v>
      </c>
      <c r="L127" s="153">
        <v>0</v>
      </c>
      <c r="M127" s="153">
        <v>0</v>
      </c>
      <c r="N127" s="153">
        <v>0</v>
      </c>
      <c r="O127" s="153">
        <v>1</v>
      </c>
      <c r="P127" s="153">
        <v>0</v>
      </c>
      <c r="Q127" s="153">
        <v>0</v>
      </c>
      <c r="R127" s="153">
        <v>0</v>
      </c>
      <c r="S127" s="153">
        <v>0</v>
      </c>
      <c r="T127" s="153">
        <v>0</v>
      </c>
      <c r="U127" s="153">
        <v>0</v>
      </c>
      <c r="V127" s="153">
        <v>0</v>
      </c>
      <c r="W127" s="153">
        <v>0</v>
      </c>
      <c r="X127" s="153">
        <v>0</v>
      </c>
      <c r="Y127" s="153">
        <v>0</v>
      </c>
      <c r="Z127" s="153">
        <v>0</v>
      </c>
      <c r="AA127" s="153">
        <v>0</v>
      </c>
      <c r="AB127" s="153">
        <v>0</v>
      </c>
      <c r="AC127" s="153">
        <v>0</v>
      </c>
      <c r="AD127" s="153">
        <v>0</v>
      </c>
      <c r="AE127" s="153">
        <v>0</v>
      </c>
      <c r="AF127" s="153">
        <v>0</v>
      </c>
      <c r="AG127" s="153">
        <v>0</v>
      </c>
      <c r="AH127" s="153">
        <v>0</v>
      </c>
      <c r="AI127" s="153">
        <v>0</v>
      </c>
      <c r="AJ127" s="153">
        <v>0</v>
      </c>
      <c r="AK127" s="153">
        <v>0</v>
      </c>
      <c r="AL127" s="153">
        <v>0</v>
      </c>
      <c r="AM127" s="153">
        <v>0</v>
      </c>
      <c r="AN127" s="153">
        <v>0</v>
      </c>
      <c r="AO127" s="153">
        <v>0</v>
      </c>
      <c r="AP127" s="153">
        <v>0</v>
      </c>
      <c r="AQ127" s="153">
        <v>0</v>
      </c>
      <c r="AR127" s="153">
        <v>0</v>
      </c>
      <c r="AS127" s="153">
        <v>0</v>
      </c>
      <c r="AT127" s="153">
        <v>0</v>
      </c>
      <c r="AU127" s="153">
        <v>0</v>
      </c>
      <c r="AV127" s="153">
        <v>0</v>
      </c>
      <c r="AW127" s="153">
        <v>0</v>
      </c>
      <c r="AX127" s="153">
        <v>0</v>
      </c>
      <c r="AY127" s="153">
        <v>0</v>
      </c>
      <c r="AZ127" s="153">
        <v>1</v>
      </c>
      <c r="BA127" s="153">
        <v>0</v>
      </c>
      <c r="BB127" s="153">
        <v>0</v>
      </c>
      <c r="BC127" s="153">
        <v>0</v>
      </c>
      <c r="BD127" s="153">
        <v>0</v>
      </c>
      <c r="BE127" s="153">
        <v>0</v>
      </c>
      <c r="BF127" s="153">
        <v>0</v>
      </c>
      <c r="BG127" s="153">
        <v>0</v>
      </c>
      <c r="BH127" s="152">
        <v>0</v>
      </c>
    </row>
    <row r="128" spans="1:60" ht="30">
      <c r="A128" s="155" t="s">
        <v>1513</v>
      </c>
      <c r="B128" s="154">
        <v>1078</v>
      </c>
      <c r="C128" s="154">
        <f>SUM(G128:BH128)</f>
        <v>182</v>
      </c>
      <c r="D128" s="154">
        <f>SUMIF(G$1:BH$1,1,$G128:$BH128)</f>
        <v>46</v>
      </c>
      <c r="E128" s="154">
        <f>SUMIF(G$1:BH$1,2,$G128:$BH128)</f>
        <v>67</v>
      </c>
      <c r="F128" s="154">
        <f>SUMIF(G$1:BH$1,3,$G128:$BH128)</f>
        <v>69</v>
      </c>
      <c r="G128" s="153">
        <v>0</v>
      </c>
      <c r="H128" s="153">
        <v>2</v>
      </c>
      <c r="I128" s="153">
        <v>0</v>
      </c>
      <c r="J128" s="153">
        <v>0</v>
      </c>
      <c r="K128" s="153">
        <v>0</v>
      </c>
      <c r="L128" s="153">
        <v>1</v>
      </c>
      <c r="M128" s="153">
        <v>0</v>
      </c>
      <c r="N128" s="153">
        <v>3</v>
      </c>
      <c r="O128" s="153">
        <v>43</v>
      </c>
      <c r="P128" s="153">
        <v>1</v>
      </c>
      <c r="Q128" s="153">
        <v>3</v>
      </c>
      <c r="R128" s="153">
        <v>1</v>
      </c>
      <c r="S128" s="153">
        <v>0</v>
      </c>
      <c r="T128" s="153">
        <v>0</v>
      </c>
      <c r="U128" s="153">
        <v>3</v>
      </c>
      <c r="V128" s="153">
        <v>0</v>
      </c>
      <c r="W128" s="153">
        <v>16</v>
      </c>
      <c r="X128" s="153">
        <v>2</v>
      </c>
      <c r="Y128" s="153">
        <v>1</v>
      </c>
      <c r="Z128" s="153">
        <v>1</v>
      </c>
      <c r="AA128" s="153">
        <v>0</v>
      </c>
      <c r="AB128" s="153">
        <v>0</v>
      </c>
      <c r="AC128" s="153">
        <v>3</v>
      </c>
      <c r="AD128" s="153">
        <v>0</v>
      </c>
      <c r="AE128" s="153">
        <v>0</v>
      </c>
      <c r="AF128" s="153">
        <v>10</v>
      </c>
      <c r="AG128" s="153">
        <v>2</v>
      </c>
      <c r="AH128" s="153">
        <v>1</v>
      </c>
      <c r="AI128" s="153">
        <v>4</v>
      </c>
      <c r="AJ128" s="153">
        <v>2</v>
      </c>
      <c r="AK128" s="153">
        <v>2</v>
      </c>
      <c r="AL128" s="153">
        <v>1</v>
      </c>
      <c r="AM128" s="153">
        <v>2</v>
      </c>
      <c r="AN128" s="153">
        <v>4</v>
      </c>
      <c r="AO128" s="153">
        <v>0</v>
      </c>
      <c r="AP128" s="153">
        <v>8</v>
      </c>
      <c r="AQ128" s="153">
        <v>1</v>
      </c>
      <c r="AR128" s="153">
        <v>2</v>
      </c>
      <c r="AS128" s="153">
        <v>4</v>
      </c>
      <c r="AT128" s="153">
        <v>0</v>
      </c>
      <c r="AU128" s="153">
        <v>9</v>
      </c>
      <c r="AV128" s="153">
        <v>0</v>
      </c>
      <c r="AW128" s="153">
        <v>3</v>
      </c>
      <c r="AX128" s="153">
        <v>4</v>
      </c>
      <c r="AY128" s="153">
        <v>0</v>
      </c>
      <c r="AZ128" s="153">
        <v>5</v>
      </c>
      <c r="BA128" s="153">
        <v>1</v>
      </c>
      <c r="BB128" s="153">
        <v>2</v>
      </c>
      <c r="BC128" s="153">
        <v>3</v>
      </c>
      <c r="BD128" s="153">
        <v>26</v>
      </c>
      <c r="BE128" s="153">
        <v>0</v>
      </c>
      <c r="BF128" s="153">
        <v>0</v>
      </c>
      <c r="BG128" s="153">
        <v>6</v>
      </c>
      <c r="BH128" s="152">
        <v>0</v>
      </c>
    </row>
    <row r="129" spans="1:60" ht="30">
      <c r="A129" s="155" t="s">
        <v>1512</v>
      </c>
      <c r="B129" s="154">
        <v>591</v>
      </c>
      <c r="C129" s="154">
        <f>SUM(G129:BH129)</f>
        <v>72</v>
      </c>
      <c r="D129" s="154">
        <f>SUMIF(G$1:BH$1,1,$G129:$BH129)</f>
        <v>35</v>
      </c>
      <c r="E129" s="154">
        <f>SUMIF(G$1:BH$1,2,$G129:$BH129)</f>
        <v>34</v>
      </c>
      <c r="F129" s="154">
        <f>SUMIF(G$1:BH$1,3,$G129:$BH129)</f>
        <v>3</v>
      </c>
      <c r="G129" s="153">
        <v>0</v>
      </c>
      <c r="H129" s="153">
        <v>0</v>
      </c>
      <c r="I129" s="153">
        <v>0</v>
      </c>
      <c r="J129" s="153">
        <v>0</v>
      </c>
      <c r="K129" s="153">
        <v>0</v>
      </c>
      <c r="L129" s="153">
        <v>0</v>
      </c>
      <c r="M129" s="153">
        <v>0</v>
      </c>
      <c r="N129" s="153">
        <v>1</v>
      </c>
      <c r="O129" s="153">
        <v>0</v>
      </c>
      <c r="P129" s="153">
        <v>0</v>
      </c>
      <c r="Q129" s="153">
        <v>0</v>
      </c>
      <c r="R129" s="153">
        <v>0</v>
      </c>
      <c r="S129" s="153">
        <v>0</v>
      </c>
      <c r="T129" s="153">
        <v>0</v>
      </c>
      <c r="U129" s="153">
        <v>2</v>
      </c>
      <c r="V129" s="153">
        <v>0</v>
      </c>
      <c r="W129" s="153">
        <v>7</v>
      </c>
      <c r="X129" s="153">
        <v>2</v>
      </c>
      <c r="Y129" s="153">
        <v>0</v>
      </c>
      <c r="Z129" s="153">
        <v>0</v>
      </c>
      <c r="AA129" s="153">
        <v>0</v>
      </c>
      <c r="AB129" s="153">
        <v>0</v>
      </c>
      <c r="AC129" s="153">
        <v>3</v>
      </c>
      <c r="AD129" s="153">
        <v>0</v>
      </c>
      <c r="AE129" s="153">
        <v>0</v>
      </c>
      <c r="AF129" s="153">
        <v>1</v>
      </c>
      <c r="AG129" s="153">
        <v>1</v>
      </c>
      <c r="AH129" s="153">
        <v>0</v>
      </c>
      <c r="AI129" s="153">
        <v>4</v>
      </c>
      <c r="AJ129" s="153">
        <v>1</v>
      </c>
      <c r="AK129" s="153">
        <v>2</v>
      </c>
      <c r="AL129" s="153">
        <v>0</v>
      </c>
      <c r="AM129" s="153">
        <v>0</v>
      </c>
      <c r="AN129" s="153">
        <v>6</v>
      </c>
      <c r="AO129" s="153">
        <v>0</v>
      </c>
      <c r="AP129" s="153">
        <v>5</v>
      </c>
      <c r="AQ129" s="153">
        <v>3</v>
      </c>
      <c r="AR129" s="153">
        <v>1</v>
      </c>
      <c r="AS129" s="153">
        <v>1</v>
      </c>
      <c r="AT129" s="153">
        <v>0</v>
      </c>
      <c r="AU129" s="153">
        <v>7</v>
      </c>
      <c r="AV129" s="153">
        <v>0</v>
      </c>
      <c r="AW129" s="153">
        <v>0</v>
      </c>
      <c r="AX129" s="153">
        <v>1</v>
      </c>
      <c r="AY129" s="153">
        <v>0</v>
      </c>
      <c r="AZ129" s="153">
        <v>8</v>
      </c>
      <c r="BA129" s="153">
        <v>0</v>
      </c>
      <c r="BB129" s="153">
        <v>3</v>
      </c>
      <c r="BC129" s="153">
        <v>1</v>
      </c>
      <c r="BD129" s="153">
        <v>8</v>
      </c>
      <c r="BE129" s="153">
        <v>1</v>
      </c>
      <c r="BF129" s="153">
        <v>2</v>
      </c>
      <c r="BG129" s="153">
        <v>0</v>
      </c>
      <c r="BH129" s="152">
        <v>1</v>
      </c>
    </row>
    <row r="130" spans="1:60" ht="30">
      <c r="A130" s="155" t="s">
        <v>1511</v>
      </c>
      <c r="B130" s="154">
        <v>58</v>
      </c>
      <c r="C130" s="154">
        <f>SUM(G130:BH130)</f>
        <v>7</v>
      </c>
      <c r="D130" s="154">
        <f>SUMIF(G$1:BH$1,1,$G130:$BH130)</f>
        <v>0</v>
      </c>
      <c r="E130" s="154">
        <f>SUMIF(G$1:BH$1,2,$G130:$BH130)</f>
        <v>6</v>
      </c>
      <c r="F130" s="154">
        <f>SUMIF(G$1:BH$1,3,$G130:$BH130)</f>
        <v>1</v>
      </c>
      <c r="G130" s="153">
        <v>0</v>
      </c>
      <c r="H130" s="153">
        <v>0</v>
      </c>
      <c r="I130" s="153">
        <v>0</v>
      </c>
      <c r="J130" s="153">
        <v>0</v>
      </c>
      <c r="K130" s="153">
        <v>0</v>
      </c>
      <c r="L130" s="153">
        <v>0</v>
      </c>
      <c r="M130" s="153">
        <v>0</v>
      </c>
      <c r="N130" s="153">
        <v>0</v>
      </c>
      <c r="O130" s="153">
        <v>1</v>
      </c>
      <c r="P130" s="153">
        <v>0</v>
      </c>
      <c r="Q130" s="153">
        <v>0</v>
      </c>
      <c r="R130" s="153">
        <v>0</v>
      </c>
      <c r="S130" s="153">
        <v>0</v>
      </c>
      <c r="T130" s="153">
        <v>0</v>
      </c>
      <c r="U130" s="153">
        <v>0</v>
      </c>
      <c r="V130" s="153">
        <v>0</v>
      </c>
      <c r="W130" s="153">
        <v>0</v>
      </c>
      <c r="X130" s="153">
        <v>3</v>
      </c>
      <c r="Y130" s="153">
        <v>0</v>
      </c>
      <c r="Z130" s="153">
        <v>0</v>
      </c>
      <c r="AA130" s="153">
        <v>0</v>
      </c>
      <c r="AB130" s="153">
        <v>0</v>
      </c>
      <c r="AC130" s="153">
        <v>0</v>
      </c>
      <c r="AD130" s="153">
        <v>0</v>
      </c>
      <c r="AE130" s="153">
        <v>0</v>
      </c>
      <c r="AF130" s="153">
        <v>0</v>
      </c>
      <c r="AG130" s="153">
        <v>0</v>
      </c>
      <c r="AH130" s="153">
        <v>0</v>
      </c>
      <c r="AI130" s="153">
        <v>0</v>
      </c>
      <c r="AJ130" s="153">
        <v>0</v>
      </c>
      <c r="AK130" s="153">
        <v>0</v>
      </c>
      <c r="AL130" s="153">
        <v>0</v>
      </c>
      <c r="AM130" s="153">
        <v>0</v>
      </c>
      <c r="AN130" s="153">
        <v>2</v>
      </c>
      <c r="AO130" s="153">
        <v>0</v>
      </c>
      <c r="AP130" s="153">
        <v>0</v>
      </c>
      <c r="AQ130" s="153">
        <v>0</v>
      </c>
      <c r="AR130" s="153">
        <v>0</v>
      </c>
      <c r="AS130" s="153">
        <v>0</v>
      </c>
      <c r="AT130" s="153">
        <v>0</v>
      </c>
      <c r="AU130" s="153">
        <v>0</v>
      </c>
      <c r="AV130" s="153">
        <v>0</v>
      </c>
      <c r="AW130" s="153">
        <v>0</v>
      </c>
      <c r="AX130" s="153">
        <v>0</v>
      </c>
      <c r="AY130" s="153">
        <v>0</v>
      </c>
      <c r="AZ130" s="153">
        <v>0</v>
      </c>
      <c r="BA130" s="153">
        <v>0</v>
      </c>
      <c r="BB130" s="153">
        <v>0</v>
      </c>
      <c r="BC130" s="153">
        <v>0</v>
      </c>
      <c r="BD130" s="153">
        <v>1</v>
      </c>
      <c r="BE130" s="153">
        <v>0</v>
      </c>
      <c r="BF130" s="153">
        <v>0</v>
      </c>
      <c r="BG130" s="153">
        <v>0</v>
      </c>
      <c r="BH130" s="152">
        <v>0</v>
      </c>
    </row>
    <row r="131" spans="1:60" ht="30">
      <c r="A131" s="155" t="s">
        <v>1510</v>
      </c>
      <c r="B131" s="154">
        <v>326</v>
      </c>
      <c r="C131" s="154">
        <f>SUM(G131:BH131)</f>
        <v>50</v>
      </c>
      <c r="D131" s="154">
        <f>SUMIF(G$1:BH$1,1,$G131:$BH131)</f>
        <v>14</v>
      </c>
      <c r="E131" s="154">
        <f>SUMIF(G$1:BH$1,2,$G131:$BH131)</f>
        <v>23</v>
      </c>
      <c r="F131" s="154">
        <f>SUMIF(G$1:BH$1,3,$G131:$BH131)</f>
        <v>13</v>
      </c>
      <c r="G131" s="153">
        <v>0</v>
      </c>
      <c r="H131" s="153">
        <v>2</v>
      </c>
      <c r="I131" s="153">
        <v>0</v>
      </c>
      <c r="J131" s="153">
        <v>0</v>
      </c>
      <c r="K131" s="153">
        <v>0</v>
      </c>
      <c r="L131" s="153">
        <v>1</v>
      </c>
      <c r="M131" s="153">
        <v>0</v>
      </c>
      <c r="N131" s="153">
        <v>0</v>
      </c>
      <c r="O131" s="153">
        <v>9</v>
      </c>
      <c r="P131" s="153">
        <v>0</v>
      </c>
      <c r="Q131" s="153">
        <v>1</v>
      </c>
      <c r="R131" s="153">
        <v>1</v>
      </c>
      <c r="S131" s="153">
        <v>0</v>
      </c>
      <c r="T131" s="153">
        <v>0</v>
      </c>
      <c r="U131" s="153">
        <v>1</v>
      </c>
      <c r="V131" s="153">
        <v>0</v>
      </c>
      <c r="W131" s="153">
        <v>2</v>
      </c>
      <c r="X131" s="153">
        <v>2</v>
      </c>
      <c r="Y131" s="153">
        <v>0</v>
      </c>
      <c r="Z131" s="153">
        <v>0</v>
      </c>
      <c r="AA131" s="153">
        <v>0</v>
      </c>
      <c r="AB131" s="153">
        <v>0</v>
      </c>
      <c r="AC131" s="153">
        <v>1</v>
      </c>
      <c r="AD131" s="153">
        <v>0</v>
      </c>
      <c r="AE131" s="153">
        <v>0</v>
      </c>
      <c r="AF131" s="153">
        <v>2</v>
      </c>
      <c r="AG131" s="153">
        <v>0</v>
      </c>
      <c r="AH131" s="153">
        <v>2</v>
      </c>
      <c r="AI131" s="153">
        <v>4</v>
      </c>
      <c r="AJ131" s="153">
        <v>1</v>
      </c>
      <c r="AK131" s="153">
        <v>0</v>
      </c>
      <c r="AL131" s="153">
        <v>0</v>
      </c>
      <c r="AM131" s="153">
        <v>0</v>
      </c>
      <c r="AN131" s="153">
        <v>0</v>
      </c>
      <c r="AO131" s="153">
        <v>0</v>
      </c>
      <c r="AP131" s="153">
        <v>6</v>
      </c>
      <c r="AQ131" s="153">
        <v>0</v>
      </c>
      <c r="AR131" s="153">
        <v>2</v>
      </c>
      <c r="AS131" s="153">
        <v>0</v>
      </c>
      <c r="AT131" s="153">
        <v>0</v>
      </c>
      <c r="AU131" s="153">
        <v>2</v>
      </c>
      <c r="AV131" s="153">
        <v>0</v>
      </c>
      <c r="AW131" s="153">
        <v>0</v>
      </c>
      <c r="AX131" s="153">
        <v>1</v>
      </c>
      <c r="AY131" s="153">
        <v>0</v>
      </c>
      <c r="AZ131" s="153">
        <v>2</v>
      </c>
      <c r="BA131" s="153">
        <v>0</v>
      </c>
      <c r="BB131" s="153">
        <v>0</v>
      </c>
      <c r="BC131" s="153">
        <v>0</v>
      </c>
      <c r="BD131" s="153">
        <v>7</v>
      </c>
      <c r="BE131" s="153">
        <v>0</v>
      </c>
      <c r="BF131" s="153">
        <v>0</v>
      </c>
      <c r="BG131" s="153">
        <v>1</v>
      </c>
      <c r="BH131" s="152">
        <v>0</v>
      </c>
    </row>
    <row r="132" spans="1:60">
      <c r="A132" s="155" t="s">
        <v>1509</v>
      </c>
      <c r="B132" s="154">
        <v>79</v>
      </c>
      <c r="C132" s="154">
        <f>SUM(G132:BH132)</f>
        <v>2</v>
      </c>
      <c r="D132" s="154">
        <f>SUMIF(G$1:BH$1,1,$G132:$BH132)</f>
        <v>1</v>
      </c>
      <c r="E132" s="154">
        <f>SUMIF(G$1:BH$1,2,$G132:$BH132)</f>
        <v>0</v>
      </c>
      <c r="F132" s="154">
        <f>SUMIF(G$1:BH$1,3,$G132:$BH132)</f>
        <v>1</v>
      </c>
      <c r="G132" s="153">
        <v>0</v>
      </c>
      <c r="H132" s="153">
        <v>0</v>
      </c>
      <c r="I132" s="153">
        <v>0</v>
      </c>
      <c r="J132" s="153">
        <v>0</v>
      </c>
      <c r="K132" s="153">
        <v>0</v>
      </c>
      <c r="L132" s="153">
        <v>1</v>
      </c>
      <c r="M132" s="153">
        <v>0</v>
      </c>
      <c r="N132" s="153">
        <v>0</v>
      </c>
      <c r="O132" s="153">
        <v>0</v>
      </c>
      <c r="P132" s="153">
        <v>0</v>
      </c>
      <c r="Q132" s="153">
        <v>0</v>
      </c>
      <c r="R132" s="153">
        <v>0</v>
      </c>
      <c r="S132" s="153">
        <v>0</v>
      </c>
      <c r="T132" s="153">
        <v>0</v>
      </c>
      <c r="U132" s="153">
        <v>0</v>
      </c>
      <c r="V132" s="153">
        <v>0</v>
      </c>
      <c r="W132" s="153">
        <v>1</v>
      </c>
      <c r="X132" s="153">
        <v>0</v>
      </c>
      <c r="Y132" s="153">
        <v>0</v>
      </c>
      <c r="Z132" s="153">
        <v>0</v>
      </c>
      <c r="AA132" s="153">
        <v>0</v>
      </c>
      <c r="AB132" s="153">
        <v>0</v>
      </c>
      <c r="AC132" s="153">
        <v>0</v>
      </c>
      <c r="AD132" s="153">
        <v>0</v>
      </c>
      <c r="AE132" s="153">
        <v>0</v>
      </c>
      <c r="AF132" s="153">
        <v>0</v>
      </c>
      <c r="AG132" s="153">
        <v>0</v>
      </c>
      <c r="AH132" s="153">
        <v>0</v>
      </c>
      <c r="AI132" s="153">
        <v>0</v>
      </c>
      <c r="AJ132" s="153">
        <v>0</v>
      </c>
      <c r="AK132" s="153">
        <v>0</v>
      </c>
      <c r="AL132" s="153">
        <v>0</v>
      </c>
      <c r="AM132" s="153">
        <v>0</v>
      </c>
      <c r="AN132" s="153">
        <v>0</v>
      </c>
      <c r="AO132" s="153">
        <v>0</v>
      </c>
      <c r="AP132" s="153">
        <v>0</v>
      </c>
      <c r="AQ132" s="153">
        <v>0</v>
      </c>
      <c r="AR132" s="153">
        <v>0</v>
      </c>
      <c r="AS132" s="153">
        <v>0</v>
      </c>
      <c r="AT132" s="153">
        <v>0</v>
      </c>
      <c r="AU132" s="153">
        <v>0</v>
      </c>
      <c r="AV132" s="153">
        <v>0</v>
      </c>
      <c r="AW132" s="153">
        <v>0</v>
      </c>
      <c r="AX132" s="153">
        <v>0</v>
      </c>
      <c r="AY132" s="153">
        <v>0</v>
      </c>
      <c r="AZ132" s="153">
        <v>0</v>
      </c>
      <c r="BA132" s="153">
        <v>0</v>
      </c>
      <c r="BB132" s="153">
        <v>0</v>
      </c>
      <c r="BC132" s="153">
        <v>0</v>
      </c>
      <c r="BD132" s="153">
        <v>0</v>
      </c>
      <c r="BE132" s="153">
        <v>0</v>
      </c>
      <c r="BF132" s="153">
        <v>0</v>
      </c>
      <c r="BG132" s="153">
        <v>0</v>
      </c>
      <c r="BH132" s="152">
        <v>0</v>
      </c>
    </row>
    <row r="133" spans="1:60">
      <c r="A133" s="155" t="s">
        <v>1508</v>
      </c>
      <c r="B133" s="154">
        <v>83</v>
      </c>
      <c r="C133" s="154">
        <f>SUM(G133:BH133)</f>
        <v>1</v>
      </c>
      <c r="D133" s="154">
        <f>SUMIF(G$1:BH$1,1,$G133:$BH133)</f>
        <v>0</v>
      </c>
      <c r="E133" s="154">
        <f>SUMIF(G$1:BH$1,2,$G133:$BH133)</f>
        <v>1</v>
      </c>
      <c r="F133" s="154">
        <f>SUMIF(G$1:BH$1,3,$G133:$BH133)</f>
        <v>0</v>
      </c>
      <c r="G133" s="153">
        <v>0</v>
      </c>
      <c r="H133" s="153">
        <v>0</v>
      </c>
      <c r="I133" s="153">
        <v>0</v>
      </c>
      <c r="J133" s="153">
        <v>0</v>
      </c>
      <c r="K133" s="153">
        <v>0</v>
      </c>
      <c r="L133" s="153">
        <v>0</v>
      </c>
      <c r="M133" s="153">
        <v>0</v>
      </c>
      <c r="N133" s="153">
        <v>0</v>
      </c>
      <c r="O133" s="153">
        <v>0</v>
      </c>
      <c r="P133" s="153">
        <v>0</v>
      </c>
      <c r="Q133" s="153">
        <v>0</v>
      </c>
      <c r="R133" s="153">
        <v>0</v>
      </c>
      <c r="S133" s="153">
        <v>0</v>
      </c>
      <c r="T133" s="153">
        <v>0</v>
      </c>
      <c r="U133" s="153">
        <v>0</v>
      </c>
      <c r="V133" s="153">
        <v>0</v>
      </c>
      <c r="W133" s="153">
        <v>0</v>
      </c>
      <c r="X133" s="153">
        <v>0</v>
      </c>
      <c r="Y133" s="153">
        <v>0</v>
      </c>
      <c r="Z133" s="153">
        <v>0</v>
      </c>
      <c r="AA133" s="153">
        <v>0</v>
      </c>
      <c r="AB133" s="153">
        <v>0</v>
      </c>
      <c r="AC133" s="153">
        <v>0</v>
      </c>
      <c r="AD133" s="153">
        <v>0</v>
      </c>
      <c r="AE133" s="153">
        <v>0</v>
      </c>
      <c r="AF133" s="153">
        <v>0</v>
      </c>
      <c r="AG133" s="153">
        <v>0</v>
      </c>
      <c r="AH133" s="153">
        <v>0</v>
      </c>
      <c r="AI133" s="153">
        <v>0</v>
      </c>
      <c r="AJ133" s="153">
        <v>0</v>
      </c>
      <c r="AK133" s="153">
        <v>0</v>
      </c>
      <c r="AL133" s="153">
        <v>0</v>
      </c>
      <c r="AM133" s="153">
        <v>0</v>
      </c>
      <c r="AN133" s="153">
        <v>0</v>
      </c>
      <c r="AO133" s="153">
        <v>0</v>
      </c>
      <c r="AP133" s="153">
        <v>0</v>
      </c>
      <c r="AQ133" s="153">
        <v>0</v>
      </c>
      <c r="AR133" s="153">
        <v>0</v>
      </c>
      <c r="AS133" s="153">
        <v>0</v>
      </c>
      <c r="AT133" s="153">
        <v>0</v>
      </c>
      <c r="AU133" s="153">
        <v>0</v>
      </c>
      <c r="AV133" s="153">
        <v>0</v>
      </c>
      <c r="AW133" s="153">
        <v>0</v>
      </c>
      <c r="AX133" s="153">
        <v>0</v>
      </c>
      <c r="AY133" s="153">
        <v>0</v>
      </c>
      <c r="AZ133" s="153">
        <v>0</v>
      </c>
      <c r="BA133" s="153">
        <v>0</v>
      </c>
      <c r="BB133" s="153">
        <v>0</v>
      </c>
      <c r="BC133" s="153">
        <v>0</v>
      </c>
      <c r="BD133" s="153">
        <v>1</v>
      </c>
      <c r="BE133" s="153">
        <v>0</v>
      </c>
      <c r="BF133" s="153">
        <v>0</v>
      </c>
      <c r="BG133" s="153">
        <v>0</v>
      </c>
      <c r="BH133" s="152">
        <v>0</v>
      </c>
    </row>
    <row r="134" spans="1:60">
      <c r="A134" s="155" t="s">
        <v>1507</v>
      </c>
      <c r="B134" s="154">
        <v>8</v>
      </c>
      <c r="C134" s="154">
        <f>SUM(G134:BH134)</f>
        <v>1</v>
      </c>
      <c r="D134" s="154">
        <f>SUMIF(G$1:BH$1,1,$G134:$BH134)</f>
        <v>0</v>
      </c>
      <c r="E134" s="154">
        <f>SUMIF(G$1:BH$1,2,$G134:$BH134)</f>
        <v>1</v>
      </c>
      <c r="F134" s="154">
        <f>SUMIF(G$1:BH$1,3,$G134:$BH134)</f>
        <v>0</v>
      </c>
      <c r="G134" s="153">
        <v>0</v>
      </c>
      <c r="H134" s="153">
        <v>0</v>
      </c>
      <c r="I134" s="153">
        <v>0</v>
      </c>
      <c r="J134" s="153">
        <v>0</v>
      </c>
      <c r="K134" s="153">
        <v>0</v>
      </c>
      <c r="L134" s="153">
        <v>0</v>
      </c>
      <c r="M134" s="153">
        <v>0</v>
      </c>
      <c r="N134" s="153">
        <v>0</v>
      </c>
      <c r="O134" s="153">
        <v>0</v>
      </c>
      <c r="P134" s="153">
        <v>0</v>
      </c>
      <c r="Q134" s="153">
        <v>0</v>
      </c>
      <c r="R134" s="153">
        <v>0</v>
      </c>
      <c r="S134" s="153">
        <v>0</v>
      </c>
      <c r="T134" s="153">
        <v>0</v>
      </c>
      <c r="U134" s="153">
        <v>0</v>
      </c>
      <c r="V134" s="153">
        <v>0</v>
      </c>
      <c r="W134" s="153">
        <v>0</v>
      </c>
      <c r="X134" s="153">
        <v>0</v>
      </c>
      <c r="Y134" s="153">
        <v>0</v>
      </c>
      <c r="Z134" s="153">
        <v>0</v>
      </c>
      <c r="AA134" s="153">
        <v>0</v>
      </c>
      <c r="AB134" s="153">
        <v>0</v>
      </c>
      <c r="AC134" s="153">
        <v>0</v>
      </c>
      <c r="AD134" s="153">
        <v>0</v>
      </c>
      <c r="AE134" s="153">
        <v>0</v>
      </c>
      <c r="AF134" s="153">
        <v>0</v>
      </c>
      <c r="AG134" s="153">
        <v>0</v>
      </c>
      <c r="AH134" s="153">
        <v>0</v>
      </c>
      <c r="AI134" s="153">
        <v>0</v>
      </c>
      <c r="AJ134" s="153">
        <v>0</v>
      </c>
      <c r="AK134" s="153">
        <v>0</v>
      </c>
      <c r="AL134" s="153">
        <v>0</v>
      </c>
      <c r="AM134" s="153">
        <v>0</v>
      </c>
      <c r="AN134" s="153">
        <v>0</v>
      </c>
      <c r="AO134" s="153">
        <v>0</v>
      </c>
      <c r="AP134" s="153">
        <v>1</v>
      </c>
      <c r="AQ134" s="153">
        <v>0</v>
      </c>
      <c r="AR134" s="153">
        <v>0</v>
      </c>
      <c r="AS134" s="153">
        <v>0</v>
      </c>
      <c r="AT134" s="153">
        <v>0</v>
      </c>
      <c r="AU134" s="153">
        <v>0</v>
      </c>
      <c r="AV134" s="153">
        <v>0</v>
      </c>
      <c r="AW134" s="153">
        <v>0</v>
      </c>
      <c r="AX134" s="153">
        <v>0</v>
      </c>
      <c r="AY134" s="153">
        <v>0</v>
      </c>
      <c r="AZ134" s="153">
        <v>0</v>
      </c>
      <c r="BA134" s="153">
        <v>0</v>
      </c>
      <c r="BB134" s="153">
        <v>0</v>
      </c>
      <c r="BC134" s="153">
        <v>0</v>
      </c>
      <c r="BD134" s="153">
        <v>0</v>
      </c>
      <c r="BE134" s="153">
        <v>0</v>
      </c>
      <c r="BF134" s="153">
        <v>0</v>
      </c>
      <c r="BG134" s="153">
        <v>0</v>
      </c>
      <c r="BH134" s="152">
        <v>0</v>
      </c>
    </row>
    <row r="135" spans="1:60">
      <c r="A135" s="155" t="s">
        <v>1506</v>
      </c>
      <c r="B135" s="154">
        <v>8</v>
      </c>
      <c r="C135" s="154">
        <f>SUM(G135:BH135)</f>
        <v>1</v>
      </c>
      <c r="D135" s="154">
        <f>SUMIF(G$1:BH$1,1,$G135:$BH135)</f>
        <v>0</v>
      </c>
      <c r="E135" s="154">
        <f>SUMIF(G$1:BH$1,2,$G135:$BH135)</f>
        <v>0</v>
      </c>
      <c r="F135" s="154">
        <f>SUMIF(G$1:BH$1,3,$G135:$BH135)</f>
        <v>1</v>
      </c>
      <c r="G135" s="153">
        <v>0</v>
      </c>
      <c r="H135" s="153">
        <v>0</v>
      </c>
      <c r="I135" s="153">
        <v>0</v>
      </c>
      <c r="J135" s="153">
        <v>0</v>
      </c>
      <c r="K135" s="153">
        <v>0</v>
      </c>
      <c r="L135" s="153">
        <v>0</v>
      </c>
      <c r="M135" s="153">
        <v>0</v>
      </c>
      <c r="N135" s="153">
        <v>0</v>
      </c>
      <c r="O135" s="153">
        <v>0</v>
      </c>
      <c r="P135" s="153">
        <v>0</v>
      </c>
      <c r="Q135" s="153">
        <v>0</v>
      </c>
      <c r="R135" s="153">
        <v>0</v>
      </c>
      <c r="S135" s="153">
        <v>0</v>
      </c>
      <c r="T135" s="153">
        <v>0</v>
      </c>
      <c r="U135" s="153">
        <v>0</v>
      </c>
      <c r="V135" s="153">
        <v>0</v>
      </c>
      <c r="W135" s="153">
        <v>0</v>
      </c>
      <c r="X135" s="153">
        <v>0</v>
      </c>
      <c r="Y135" s="153">
        <v>1</v>
      </c>
      <c r="Z135" s="153">
        <v>0</v>
      </c>
      <c r="AA135" s="153">
        <v>0</v>
      </c>
      <c r="AB135" s="153">
        <v>0</v>
      </c>
      <c r="AC135" s="153">
        <v>0</v>
      </c>
      <c r="AD135" s="153">
        <v>0</v>
      </c>
      <c r="AE135" s="153">
        <v>0</v>
      </c>
      <c r="AF135" s="153">
        <v>0</v>
      </c>
      <c r="AG135" s="153">
        <v>0</v>
      </c>
      <c r="AH135" s="153">
        <v>0</v>
      </c>
      <c r="AI135" s="153">
        <v>0</v>
      </c>
      <c r="AJ135" s="153">
        <v>0</v>
      </c>
      <c r="AK135" s="153">
        <v>0</v>
      </c>
      <c r="AL135" s="153">
        <v>0</v>
      </c>
      <c r="AM135" s="153">
        <v>0</v>
      </c>
      <c r="AN135" s="153">
        <v>0</v>
      </c>
      <c r="AO135" s="153">
        <v>0</v>
      </c>
      <c r="AP135" s="153">
        <v>0</v>
      </c>
      <c r="AQ135" s="153">
        <v>0</v>
      </c>
      <c r="AR135" s="153">
        <v>0</v>
      </c>
      <c r="AS135" s="153">
        <v>0</v>
      </c>
      <c r="AT135" s="153">
        <v>0</v>
      </c>
      <c r="AU135" s="153">
        <v>0</v>
      </c>
      <c r="AV135" s="153">
        <v>0</v>
      </c>
      <c r="AW135" s="153">
        <v>0</v>
      </c>
      <c r="AX135" s="153">
        <v>0</v>
      </c>
      <c r="AY135" s="153">
        <v>0</v>
      </c>
      <c r="AZ135" s="153">
        <v>0</v>
      </c>
      <c r="BA135" s="153">
        <v>0</v>
      </c>
      <c r="BB135" s="153">
        <v>0</v>
      </c>
      <c r="BC135" s="153">
        <v>0</v>
      </c>
      <c r="BD135" s="153">
        <v>0</v>
      </c>
      <c r="BE135" s="153">
        <v>0</v>
      </c>
      <c r="BF135" s="153">
        <v>0</v>
      </c>
      <c r="BG135" s="153">
        <v>0</v>
      </c>
      <c r="BH135" s="152">
        <v>0</v>
      </c>
    </row>
    <row r="136" spans="1:60">
      <c r="A136" s="155" t="s">
        <v>1505</v>
      </c>
      <c r="B136" s="154">
        <v>27</v>
      </c>
      <c r="C136" s="154">
        <f>SUM(G136:BH136)</f>
        <v>4</v>
      </c>
      <c r="D136" s="154">
        <f>SUMIF(G$1:BH$1,1,$G136:$BH136)</f>
        <v>0</v>
      </c>
      <c r="E136" s="154">
        <f>SUMIF(G$1:BH$1,2,$G136:$BH136)</f>
        <v>0</v>
      </c>
      <c r="F136" s="154">
        <f>SUMIF(G$1:BH$1,3,$G136:$BH136)</f>
        <v>4</v>
      </c>
      <c r="G136" s="153">
        <v>0</v>
      </c>
      <c r="H136" s="153">
        <v>0</v>
      </c>
      <c r="I136" s="153">
        <v>0</v>
      </c>
      <c r="J136" s="153">
        <v>0</v>
      </c>
      <c r="K136" s="153">
        <v>0</v>
      </c>
      <c r="L136" s="153">
        <v>0</v>
      </c>
      <c r="M136" s="153">
        <v>0</v>
      </c>
      <c r="N136" s="153">
        <v>0</v>
      </c>
      <c r="O136" s="153">
        <v>4</v>
      </c>
      <c r="P136" s="153">
        <v>0</v>
      </c>
      <c r="Q136" s="153">
        <v>0</v>
      </c>
      <c r="R136" s="153">
        <v>0</v>
      </c>
      <c r="S136" s="153">
        <v>0</v>
      </c>
      <c r="T136" s="153">
        <v>0</v>
      </c>
      <c r="U136" s="153">
        <v>0</v>
      </c>
      <c r="V136" s="153">
        <v>0</v>
      </c>
      <c r="W136" s="153">
        <v>0</v>
      </c>
      <c r="X136" s="153">
        <v>0</v>
      </c>
      <c r="Y136" s="153">
        <v>0</v>
      </c>
      <c r="Z136" s="153">
        <v>0</v>
      </c>
      <c r="AA136" s="153">
        <v>0</v>
      </c>
      <c r="AB136" s="153">
        <v>0</v>
      </c>
      <c r="AC136" s="153">
        <v>0</v>
      </c>
      <c r="AD136" s="153">
        <v>0</v>
      </c>
      <c r="AE136" s="153">
        <v>0</v>
      </c>
      <c r="AF136" s="153">
        <v>0</v>
      </c>
      <c r="AG136" s="153">
        <v>0</v>
      </c>
      <c r="AH136" s="153">
        <v>0</v>
      </c>
      <c r="AI136" s="153">
        <v>0</v>
      </c>
      <c r="AJ136" s="153">
        <v>0</v>
      </c>
      <c r="AK136" s="153">
        <v>0</v>
      </c>
      <c r="AL136" s="153">
        <v>0</v>
      </c>
      <c r="AM136" s="153">
        <v>0</v>
      </c>
      <c r="AN136" s="153">
        <v>0</v>
      </c>
      <c r="AO136" s="153">
        <v>0</v>
      </c>
      <c r="AP136" s="153">
        <v>0</v>
      </c>
      <c r="AQ136" s="153">
        <v>0</v>
      </c>
      <c r="AR136" s="153">
        <v>0</v>
      </c>
      <c r="AS136" s="153">
        <v>0</v>
      </c>
      <c r="AT136" s="153">
        <v>0</v>
      </c>
      <c r="AU136" s="153">
        <v>0</v>
      </c>
      <c r="AV136" s="153">
        <v>0</v>
      </c>
      <c r="AW136" s="153">
        <v>0</v>
      </c>
      <c r="AX136" s="153">
        <v>0</v>
      </c>
      <c r="AY136" s="153">
        <v>0</v>
      </c>
      <c r="AZ136" s="153">
        <v>0</v>
      </c>
      <c r="BA136" s="153">
        <v>0</v>
      </c>
      <c r="BB136" s="153">
        <v>0</v>
      </c>
      <c r="BC136" s="153">
        <v>0</v>
      </c>
      <c r="BD136" s="153">
        <v>0</v>
      </c>
      <c r="BE136" s="153">
        <v>0</v>
      </c>
      <c r="BF136" s="153">
        <v>0</v>
      </c>
      <c r="BG136" s="153">
        <v>0</v>
      </c>
      <c r="BH136" s="152">
        <v>0</v>
      </c>
    </row>
    <row r="137" spans="1:60">
      <c r="A137" s="155" t="s">
        <v>1504</v>
      </c>
      <c r="B137" s="154">
        <v>7</v>
      </c>
      <c r="C137" s="154">
        <f>SUM(G137:BH137)</f>
        <v>2</v>
      </c>
      <c r="D137" s="154">
        <f>SUMIF(G$1:BH$1,1,$G137:$BH137)</f>
        <v>1</v>
      </c>
      <c r="E137" s="154">
        <f>SUMIF(G$1:BH$1,2,$G137:$BH137)</f>
        <v>0</v>
      </c>
      <c r="F137" s="154">
        <f>SUMIF(G$1:BH$1,3,$G137:$BH137)</f>
        <v>1</v>
      </c>
      <c r="G137" s="153">
        <v>0</v>
      </c>
      <c r="H137" s="153">
        <v>0</v>
      </c>
      <c r="I137" s="153">
        <v>0</v>
      </c>
      <c r="J137" s="153">
        <v>0</v>
      </c>
      <c r="K137" s="153">
        <v>0</v>
      </c>
      <c r="L137" s="153">
        <v>0</v>
      </c>
      <c r="M137" s="153">
        <v>0</v>
      </c>
      <c r="N137" s="153">
        <v>0</v>
      </c>
      <c r="O137" s="153">
        <v>1</v>
      </c>
      <c r="P137" s="153">
        <v>0</v>
      </c>
      <c r="Q137" s="153">
        <v>0</v>
      </c>
      <c r="R137" s="153">
        <v>0</v>
      </c>
      <c r="S137" s="153">
        <v>0</v>
      </c>
      <c r="T137" s="153">
        <v>0</v>
      </c>
      <c r="U137" s="153">
        <v>0</v>
      </c>
      <c r="V137" s="153">
        <v>0</v>
      </c>
      <c r="W137" s="153">
        <v>1</v>
      </c>
      <c r="X137" s="153">
        <v>0</v>
      </c>
      <c r="Y137" s="153">
        <v>0</v>
      </c>
      <c r="Z137" s="153">
        <v>0</v>
      </c>
      <c r="AA137" s="153">
        <v>0</v>
      </c>
      <c r="AB137" s="153">
        <v>0</v>
      </c>
      <c r="AC137" s="153">
        <v>0</v>
      </c>
      <c r="AD137" s="153">
        <v>0</v>
      </c>
      <c r="AE137" s="153">
        <v>0</v>
      </c>
      <c r="AF137" s="153">
        <v>0</v>
      </c>
      <c r="AG137" s="153">
        <v>0</v>
      </c>
      <c r="AH137" s="153">
        <v>0</v>
      </c>
      <c r="AI137" s="153">
        <v>0</v>
      </c>
      <c r="AJ137" s="153">
        <v>0</v>
      </c>
      <c r="AK137" s="153">
        <v>0</v>
      </c>
      <c r="AL137" s="153">
        <v>0</v>
      </c>
      <c r="AM137" s="153">
        <v>0</v>
      </c>
      <c r="AN137" s="153">
        <v>0</v>
      </c>
      <c r="AO137" s="153">
        <v>0</v>
      </c>
      <c r="AP137" s="153">
        <v>0</v>
      </c>
      <c r="AQ137" s="153">
        <v>0</v>
      </c>
      <c r="AR137" s="153">
        <v>0</v>
      </c>
      <c r="AS137" s="153">
        <v>0</v>
      </c>
      <c r="AT137" s="153">
        <v>0</v>
      </c>
      <c r="AU137" s="153">
        <v>0</v>
      </c>
      <c r="AV137" s="153">
        <v>0</v>
      </c>
      <c r="AW137" s="153">
        <v>0</v>
      </c>
      <c r="AX137" s="153">
        <v>0</v>
      </c>
      <c r="AY137" s="153">
        <v>0</v>
      </c>
      <c r="AZ137" s="153">
        <v>0</v>
      </c>
      <c r="BA137" s="153">
        <v>0</v>
      </c>
      <c r="BB137" s="153">
        <v>0</v>
      </c>
      <c r="BC137" s="153">
        <v>0</v>
      </c>
      <c r="BD137" s="153">
        <v>0</v>
      </c>
      <c r="BE137" s="153">
        <v>0</v>
      </c>
      <c r="BF137" s="153">
        <v>0</v>
      </c>
      <c r="BG137" s="153">
        <v>0</v>
      </c>
      <c r="BH137" s="152">
        <v>0</v>
      </c>
    </row>
    <row r="138" spans="1:60">
      <c r="A138" s="155" t="s">
        <v>1503</v>
      </c>
      <c r="B138" s="154">
        <v>81</v>
      </c>
      <c r="C138" s="154">
        <f>SUM(G138:BH138)</f>
        <v>11</v>
      </c>
      <c r="D138" s="154">
        <f>SUMIF(G$1:BH$1,1,$G138:$BH138)</f>
        <v>3</v>
      </c>
      <c r="E138" s="154">
        <f>SUMIF(G$1:BH$1,2,$G138:$BH138)</f>
        <v>0</v>
      </c>
      <c r="F138" s="154">
        <f>SUMIF(G$1:BH$1,3,$G138:$BH138)</f>
        <v>8</v>
      </c>
      <c r="G138" s="153">
        <v>0</v>
      </c>
      <c r="H138" s="153">
        <v>0</v>
      </c>
      <c r="I138" s="153">
        <v>0</v>
      </c>
      <c r="J138" s="153">
        <v>0</v>
      </c>
      <c r="K138" s="153">
        <v>0</v>
      </c>
      <c r="L138" s="153">
        <v>0</v>
      </c>
      <c r="M138" s="153">
        <v>0</v>
      </c>
      <c r="N138" s="153">
        <v>0</v>
      </c>
      <c r="O138" s="153">
        <v>6</v>
      </c>
      <c r="P138" s="153">
        <v>0</v>
      </c>
      <c r="Q138" s="153">
        <v>0</v>
      </c>
      <c r="R138" s="153">
        <v>0</v>
      </c>
      <c r="S138" s="153">
        <v>0</v>
      </c>
      <c r="T138" s="153">
        <v>0</v>
      </c>
      <c r="U138" s="153">
        <v>0</v>
      </c>
      <c r="V138" s="153">
        <v>0</v>
      </c>
      <c r="W138" s="153">
        <v>2</v>
      </c>
      <c r="X138" s="153">
        <v>0</v>
      </c>
      <c r="Y138" s="153">
        <v>0</v>
      </c>
      <c r="Z138" s="153">
        <v>0</v>
      </c>
      <c r="AA138" s="153">
        <v>0</v>
      </c>
      <c r="AB138" s="153">
        <v>0</v>
      </c>
      <c r="AC138" s="153">
        <v>0</v>
      </c>
      <c r="AD138" s="153">
        <v>0</v>
      </c>
      <c r="AE138" s="153">
        <v>0</v>
      </c>
      <c r="AF138" s="153">
        <v>0</v>
      </c>
      <c r="AG138" s="153">
        <v>0</v>
      </c>
      <c r="AH138" s="153">
        <v>0</v>
      </c>
      <c r="AI138" s="153">
        <v>0</v>
      </c>
      <c r="AJ138" s="153">
        <v>0</v>
      </c>
      <c r="AK138" s="153">
        <v>0</v>
      </c>
      <c r="AL138" s="153">
        <v>0</v>
      </c>
      <c r="AM138" s="153">
        <v>0</v>
      </c>
      <c r="AN138" s="153">
        <v>0</v>
      </c>
      <c r="AO138" s="153">
        <v>0</v>
      </c>
      <c r="AP138" s="153">
        <v>0</v>
      </c>
      <c r="AQ138" s="153">
        <v>0</v>
      </c>
      <c r="AR138" s="153">
        <v>0</v>
      </c>
      <c r="AS138" s="153">
        <v>1</v>
      </c>
      <c r="AT138" s="153">
        <v>0</v>
      </c>
      <c r="AU138" s="153">
        <v>0</v>
      </c>
      <c r="AV138" s="153">
        <v>0</v>
      </c>
      <c r="AW138" s="153">
        <v>1</v>
      </c>
      <c r="AX138" s="153">
        <v>1</v>
      </c>
      <c r="AY138" s="153">
        <v>0</v>
      </c>
      <c r="AZ138" s="153">
        <v>0</v>
      </c>
      <c r="BA138" s="153">
        <v>0</v>
      </c>
      <c r="BB138" s="153">
        <v>0</v>
      </c>
      <c r="BC138" s="153">
        <v>0</v>
      </c>
      <c r="BD138" s="153">
        <v>0</v>
      </c>
      <c r="BE138" s="153">
        <v>0</v>
      </c>
      <c r="BF138" s="153">
        <v>0</v>
      </c>
      <c r="BG138" s="153">
        <v>0</v>
      </c>
      <c r="BH138" s="152">
        <v>0</v>
      </c>
    </row>
    <row r="139" spans="1:60">
      <c r="A139" s="155" t="s">
        <v>1502</v>
      </c>
      <c r="B139" s="154">
        <v>75</v>
      </c>
      <c r="C139" s="154">
        <f>SUM(G139:BH139)</f>
        <v>11</v>
      </c>
      <c r="D139" s="154">
        <f>SUMIF(G$1:BH$1,1,$G139:$BH139)</f>
        <v>0</v>
      </c>
      <c r="E139" s="154">
        <f>SUMIF(G$1:BH$1,2,$G139:$BH139)</f>
        <v>6</v>
      </c>
      <c r="F139" s="154">
        <f>SUMIF(G$1:BH$1,3,$G139:$BH139)</f>
        <v>5</v>
      </c>
      <c r="G139" s="153">
        <v>0</v>
      </c>
      <c r="H139" s="153">
        <v>1</v>
      </c>
      <c r="I139" s="153">
        <v>0</v>
      </c>
      <c r="J139" s="153">
        <v>0</v>
      </c>
      <c r="K139" s="153">
        <v>0</v>
      </c>
      <c r="L139" s="153">
        <v>0</v>
      </c>
      <c r="M139" s="153">
        <v>0</v>
      </c>
      <c r="N139" s="153">
        <v>0</v>
      </c>
      <c r="O139" s="153">
        <v>5</v>
      </c>
      <c r="P139" s="153">
        <v>0</v>
      </c>
      <c r="Q139" s="153">
        <v>0</v>
      </c>
      <c r="R139" s="153">
        <v>0</v>
      </c>
      <c r="S139" s="153">
        <v>0</v>
      </c>
      <c r="T139" s="153">
        <v>0</v>
      </c>
      <c r="U139" s="153">
        <v>0</v>
      </c>
      <c r="V139" s="153">
        <v>0</v>
      </c>
      <c r="W139" s="153">
        <v>0</v>
      </c>
      <c r="X139" s="153">
        <v>0</v>
      </c>
      <c r="Y139" s="153">
        <v>0</v>
      </c>
      <c r="Z139" s="153">
        <v>0</v>
      </c>
      <c r="AA139" s="153">
        <v>0</v>
      </c>
      <c r="AB139" s="153">
        <v>0</v>
      </c>
      <c r="AC139" s="153">
        <v>0</v>
      </c>
      <c r="AD139" s="153">
        <v>0</v>
      </c>
      <c r="AE139" s="153">
        <v>0</v>
      </c>
      <c r="AF139" s="153">
        <v>3</v>
      </c>
      <c r="AG139" s="153">
        <v>1</v>
      </c>
      <c r="AH139" s="153">
        <v>0</v>
      </c>
      <c r="AI139" s="153">
        <v>0</v>
      </c>
      <c r="AJ139" s="153">
        <v>0</v>
      </c>
      <c r="AK139" s="153">
        <v>0</v>
      </c>
      <c r="AL139" s="153">
        <v>0</v>
      </c>
      <c r="AM139" s="153">
        <v>0</v>
      </c>
      <c r="AN139" s="153">
        <v>0</v>
      </c>
      <c r="AO139" s="153">
        <v>0</v>
      </c>
      <c r="AP139" s="153">
        <v>0</v>
      </c>
      <c r="AQ139" s="153">
        <v>0</v>
      </c>
      <c r="AR139" s="153">
        <v>0</v>
      </c>
      <c r="AS139" s="153">
        <v>0</v>
      </c>
      <c r="AT139" s="153">
        <v>0</v>
      </c>
      <c r="AU139" s="153">
        <v>0</v>
      </c>
      <c r="AV139" s="153">
        <v>0</v>
      </c>
      <c r="AW139" s="153">
        <v>0</v>
      </c>
      <c r="AX139" s="153">
        <v>0</v>
      </c>
      <c r="AY139" s="153">
        <v>0</v>
      </c>
      <c r="AZ139" s="153">
        <v>0</v>
      </c>
      <c r="BA139" s="153">
        <v>0</v>
      </c>
      <c r="BB139" s="153">
        <v>0</v>
      </c>
      <c r="BC139" s="153">
        <v>0</v>
      </c>
      <c r="BD139" s="153">
        <v>1</v>
      </c>
      <c r="BE139" s="153">
        <v>0</v>
      </c>
      <c r="BF139" s="153">
        <v>0</v>
      </c>
      <c r="BG139" s="153">
        <v>0</v>
      </c>
      <c r="BH139" s="152">
        <v>0</v>
      </c>
    </row>
    <row r="140" spans="1:60">
      <c r="A140" s="155" t="s">
        <v>1501</v>
      </c>
      <c r="B140" s="154">
        <v>78</v>
      </c>
      <c r="C140" s="154">
        <f>SUM(G140:BH140)</f>
        <v>14</v>
      </c>
      <c r="D140" s="154">
        <f>SUMIF(G$1:BH$1,1,$G140:$BH140)</f>
        <v>2</v>
      </c>
      <c r="E140" s="154">
        <f>SUMIF(G$1:BH$1,2,$G140:$BH140)</f>
        <v>8</v>
      </c>
      <c r="F140" s="154">
        <f>SUMIF(G$1:BH$1,3,$G140:$BH140)</f>
        <v>4</v>
      </c>
      <c r="G140" s="153">
        <v>0</v>
      </c>
      <c r="H140" s="153">
        <v>0</v>
      </c>
      <c r="I140" s="153">
        <v>0</v>
      </c>
      <c r="J140" s="153">
        <v>0</v>
      </c>
      <c r="K140" s="153">
        <v>0</v>
      </c>
      <c r="L140" s="153">
        <v>0</v>
      </c>
      <c r="M140" s="153">
        <v>0</v>
      </c>
      <c r="N140" s="153">
        <v>0</v>
      </c>
      <c r="O140" s="153">
        <v>4</v>
      </c>
      <c r="P140" s="153">
        <v>0</v>
      </c>
      <c r="Q140" s="153">
        <v>0</v>
      </c>
      <c r="R140" s="153">
        <v>0</v>
      </c>
      <c r="S140" s="153">
        <v>0</v>
      </c>
      <c r="T140" s="153">
        <v>0</v>
      </c>
      <c r="U140" s="153">
        <v>0</v>
      </c>
      <c r="V140" s="153">
        <v>0</v>
      </c>
      <c r="W140" s="153">
        <v>0</v>
      </c>
      <c r="X140" s="153">
        <v>0</v>
      </c>
      <c r="Y140" s="153">
        <v>0</v>
      </c>
      <c r="Z140" s="153">
        <v>0</v>
      </c>
      <c r="AA140" s="153">
        <v>0</v>
      </c>
      <c r="AB140" s="153">
        <v>0</v>
      </c>
      <c r="AC140" s="153">
        <v>0</v>
      </c>
      <c r="AD140" s="153">
        <v>0</v>
      </c>
      <c r="AE140" s="153">
        <v>0</v>
      </c>
      <c r="AF140" s="153">
        <v>3</v>
      </c>
      <c r="AG140" s="153">
        <v>0</v>
      </c>
      <c r="AH140" s="153">
        <v>1</v>
      </c>
      <c r="AI140" s="153">
        <v>0</v>
      </c>
      <c r="AJ140" s="153">
        <v>0</v>
      </c>
      <c r="AK140" s="153">
        <v>0</v>
      </c>
      <c r="AL140" s="153">
        <v>0</v>
      </c>
      <c r="AM140" s="153">
        <v>0</v>
      </c>
      <c r="AN140" s="153">
        <v>0</v>
      </c>
      <c r="AO140" s="153">
        <v>0</v>
      </c>
      <c r="AP140" s="153">
        <v>0</v>
      </c>
      <c r="AQ140" s="153">
        <v>0</v>
      </c>
      <c r="AR140" s="153">
        <v>0</v>
      </c>
      <c r="AS140" s="153">
        <v>0</v>
      </c>
      <c r="AT140" s="153">
        <v>0</v>
      </c>
      <c r="AU140" s="153">
        <v>1</v>
      </c>
      <c r="AV140" s="153">
        <v>0</v>
      </c>
      <c r="AW140" s="153">
        <v>0</v>
      </c>
      <c r="AX140" s="153">
        <v>0</v>
      </c>
      <c r="AY140" s="153">
        <v>0</v>
      </c>
      <c r="AZ140" s="153">
        <v>0</v>
      </c>
      <c r="BA140" s="153">
        <v>0</v>
      </c>
      <c r="BB140" s="153">
        <v>0</v>
      </c>
      <c r="BC140" s="153">
        <v>0</v>
      </c>
      <c r="BD140" s="153">
        <v>3</v>
      </c>
      <c r="BE140" s="153">
        <v>0</v>
      </c>
      <c r="BF140" s="153">
        <v>2</v>
      </c>
      <c r="BG140" s="153">
        <v>0</v>
      </c>
      <c r="BH140" s="152">
        <v>0</v>
      </c>
    </row>
    <row r="141" spans="1:60">
      <c r="A141" s="155" t="s">
        <v>1500</v>
      </c>
      <c r="B141" s="154">
        <v>50</v>
      </c>
      <c r="C141" s="154">
        <f>SUM(G141:BH141)</f>
        <v>7</v>
      </c>
      <c r="D141" s="154">
        <f>SUMIF(G$1:BH$1,1,$G141:$BH141)</f>
        <v>0</v>
      </c>
      <c r="E141" s="154">
        <f>SUMIF(G$1:BH$1,2,$G141:$BH141)</f>
        <v>6</v>
      </c>
      <c r="F141" s="154">
        <f>SUMIF(G$1:BH$1,3,$G141:$BH141)</f>
        <v>1</v>
      </c>
      <c r="G141" s="153">
        <v>0</v>
      </c>
      <c r="H141" s="153">
        <v>2</v>
      </c>
      <c r="I141" s="153">
        <v>0</v>
      </c>
      <c r="J141" s="153">
        <v>0</v>
      </c>
      <c r="K141" s="153">
        <v>0</v>
      </c>
      <c r="L141" s="153">
        <v>0</v>
      </c>
      <c r="M141" s="153">
        <v>0</v>
      </c>
      <c r="N141" s="153">
        <v>0</v>
      </c>
      <c r="O141" s="153">
        <v>1</v>
      </c>
      <c r="P141" s="153">
        <v>0</v>
      </c>
      <c r="Q141" s="153">
        <v>0</v>
      </c>
      <c r="R141" s="153">
        <v>0</v>
      </c>
      <c r="S141" s="153">
        <v>0</v>
      </c>
      <c r="T141" s="153">
        <v>0</v>
      </c>
      <c r="U141" s="153">
        <v>0</v>
      </c>
      <c r="V141" s="153">
        <v>1</v>
      </c>
      <c r="W141" s="153">
        <v>0</v>
      </c>
      <c r="X141" s="153">
        <v>0</v>
      </c>
      <c r="Y141" s="153">
        <v>0</v>
      </c>
      <c r="Z141" s="153">
        <v>0</v>
      </c>
      <c r="AA141" s="153">
        <v>0</v>
      </c>
      <c r="AB141" s="153">
        <v>0</v>
      </c>
      <c r="AC141" s="153">
        <v>0</v>
      </c>
      <c r="AD141" s="153">
        <v>1</v>
      </c>
      <c r="AE141" s="153">
        <v>0</v>
      </c>
      <c r="AF141" s="153">
        <v>1</v>
      </c>
      <c r="AG141" s="153">
        <v>0</v>
      </c>
      <c r="AH141" s="153">
        <v>0</v>
      </c>
      <c r="AI141" s="153">
        <v>0</v>
      </c>
      <c r="AJ141" s="153">
        <v>0</v>
      </c>
      <c r="AK141" s="153">
        <v>0</v>
      </c>
      <c r="AL141" s="153">
        <v>0</v>
      </c>
      <c r="AM141" s="153">
        <v>0</v>
      </c>
      <c r="AN141" s="153">
        <v>0</v>
      </c>
      <c r="AO141" s="153">
        <v>0</v>
      </c>
      <c r="AP141" s="153">
        <v>0</v>
      </c>
      <c r="AQ141" s="153">
        <v>0</v>
      </c>
      <c r="AR141" s="153">
        <v>0</v>
      </c>
      <c r="AS141" s="153">
        <v>0</v>
      </c>
      <c r="AT141" s="153">
        <v>0</v>
      </c>
      <c r="AU141" s="153">
        <v>0</v>
      </c>
      <c r="AV141" s="153">
        <v>0</v>
      </c>
      <c r="AW141" s="153">
        <v>0</v>
      </c>
      <c r="AX141" s="153">
        <v>0</v>
      </c>
      <c r="AY141" s="153">
        <v>0</v>
      </c>
      <c r="AZ141" s="153">
        <v>0</v>
      </c>
      <c r="BA141" s="153">
        <v>0</v>
      </c>
      <c r="BB141" s="153">
        <v>0</v>
      </c>
      <c r="BC141" s="153">
        <v>1</v>
      </c>
      <c r="BD141" s="153">
        <v>0</v>
      </c>
      <c r="BE141" s="153">
        <v>0</v>
      </c>
      <c r="BF141" s="153">
        <v>0</v>
      </c>
      <c r="BG141" s="153">
        <v>0</v>
      </c>
      <c r="BH141" s="152">
        <v>0</v>
      </c>
    </row>
    <row r="142" spans="1:60" ht="30">
      <c r="A142" s="155" t="s">
        <v>1499</v>
      </c>
      <c r="B142" s="154">
        <v>374</v>
      </c>
      <c r="C142" s="154">
        <f>SUM(G142:BH142)</f>
        <v>71</v>
      </c>
      <c r="D142" s="154">
        <f>SUMIF(G$1:BH$1,1,$G142:$BH142)</f>
        <v>13</v>
      </c>
      <c r="E142" s="154">
        <f>SUMIF(G$1:BH$1,2,$G142:$BH142)</f>
        <v>21</v>
      </c>
      <c r="F142" s="154">
        <f>SUMIF(G$1:BH$1,3,$G142:$BH142)</f>
        <v>37</v>
      </c>
      <c r="G142" s="153">
        <v>0</v>
      </c>
      <c r="H142" s="153">
        <v>2</v>
      </c>
      <c r="I142" s="153">
        <v>0</v>
      </c>
      <c r="J142" s="153">
        <v>0</v>
      </c>
      <c r="K142" s="153">
        <v>0</v>
      </c>
      <c r="L142" s="153">
        <v>1</v>
      </c>
      <c r="M142" s="153">
        <v>0</v>
      </c>
      <c r="N142" s="153">
        <v>0</v>
      </c>
      <c r="O142" s="153">
        <v>28</v>
      </c>
      <c r="P142" s="153">
        <v>0</v>
      </c>
      <c r="Q142" s="153">
        <v>2</v>
      </c>
      <c r="R142" s="153">
        <v>4</v>
      </c>
      <c r="S142" s="153">
        <v>0</v>
      </c>
      <c r="T142" s="153">
        <v>0</v>
      </c>
      <c r="U142" s="153">
        <v>0</v>
      </c>
      <c r="V142" s="153">
        <v>0</v>
      </c>
      <c r="W142" s="153">
        <v>5</v>
      </c>
      <c r="X142" s="153">
        <v>1</v>
      </c>
      <c r="Y142" s="153">
        <v>0</v>
      </c>
      <c r="Z142" s="153">
        <v>0</v>
      </c>
      <c r="AA142" s="153">
        <v>0</v>
      </c>
      <c r="AB142" s="153">
        <v>0</v>
      </c>
      <c r="AC142" s="153">
        <v>2</v>
      </c>
      <c r="AD142" s="153">
        <v>1</v>
      </c>
      <c r="AE142" s="153">
        <v>0</v>
      </c>
      <c r="AF142" s="153">
        <v>1</v>
      </c>
      <c r="AG142" s="153">
        <v>0</v>
      </c>
      <c r="AH142" s="153">
        <v>0</v>
      </c>
      <c r="AI142" s="153">
        <v>4</v>
      </c>
      <c r="AJ142" s="153">
        <v>0</v>
      </c>
      <c r="AK142" s="153">
        <v>0</v>
      </c>
      <c r="AL142" s="153">
        <v>0</v>
      </c>
      <c r="AM142" s="153">
        <v>0</v>
      </c>
      <c r="AN142" s="153">
        <v>0</v>
      </c>
      <c r="AO142" s="153">
        <v>0</v>
      </c>
      <c r="AP142" s="153">
        <v>1</v>
      </c>
      <c r="AQ142" s="153">
        <v>3</v>
      </c>
      <c r="AR142" s="153">
        <v>0</v>
      </c>
      <c r="AS142" s="153">
        <v>1</v>
      </c>
      <c r="AT142" s="153">
        <v>0</v>
      </c>
      <c r="AU142" s="153">
        <v>0</v>
      </c>
      <c r="AV142" s="153">
        <v>0</v>
      </c>
      <c r="AW142" s="153">
        <v>0</v>
      </c>
      <c r="AX142" s="153">
        <v>0</v>
      </c>
      <c r="AY142" s="153">
        <v>0</v>
      </c>
      <c r="AZ142" s="153">
        <v>2</v>
      </c>
      <c r="BA142" s="153">
        <v>0</v>
      </c>
      <c r="BB142" s="153">
        <v>0</v>
      </c>
      <c r="BC142" s="153">
        <v>0</v>
      </c>
      <c r="BD142" s="153">
        <v>11</v>
      </c>
      <c r="BE142" s="153">
        <v>0</v>
      </c>
      <c r="BF142" s="153">
        <v>1</v>
      </c>
      <c r="BG142" s="153">
        <v>1</v>
      </c>
      <c r="BH142" s="152">
        <v>0</v>
      </c>
    </row>
    <row r="143" spans="1:60">
      <c r="A143" s="155" t="s">
        <v>1498</v>
      </c>
      <c r="B143" s="154">
        <v>1002</v>
      </c>
      <c r="C143" s="154">
        <f>SUM(G143:BH143)</f>
        <v>199</v>
      </c>
      <c r="D143" s="154">
        <f>SUMIF(G$1:BH$1,1,$G143:$BH143)</f>
        <v>40</v>
      </c>
      <c r="E143" s="154">
        <f>SUMIF(G$1:BH$1,2,$G143:$BH143)</f>
        <v>71</v>
      </c>
      <c r="F143" s="154">
        <f>SUMIF(G$1:BH$1,3,$G143:$BH143)</f>
        <v>88</v>
      </c>
      <c r="G143" s="153">
        <v>1</v>
      </c>
      <c r="H143" s="153">
        <v>1</v>
      </c>
      <c r="I143" s="153">
        <v>1</v>
      </c>
      <c r="J143" s="153">
        <v>1</v>
      </c>
      <c r="K143" s="153">
        <v>0</v>
      </c>
      <c r="L143" s="153">
        <v>3</v>
      </c>
      <c r="M143" s="153">
        <v>0</v>
      </c>
      <c r="N143" s="153">
        <v>4</v>
      </c>
      <c r="O143" s="153">
        <v>57</v>
      </c>
      <c r="P143" s="153">
        <v>0</v>
      </c>
      <c r="Q143" s="153">
        <v>4</v>
      </c>
      <c r="R143" s="153">
        <v>3</v>
      </c>
      <c r="S143" s="153">
        <v>0</v>
      </c>
      <c r="T143" s="153">
        <v>0</v>
      </c>
      <c r="U143" s="153">
        <v>1</v>
      </c>
      <c r="V143" s="153">
        <v>2</v>
      </c>
      <c r="W143" s="153">
        <v>19</v>
      </c>
      <c r="X143" s="153">
        <v>4</v>
      </c>
      <c r="Y143" s="153">
        <v>2</v>
      </c>
      <c r="Z143" s="153">
        <v>1</v>
      </c>
      <c r="AA143" s="153">
        <v>0</v>
      </c>
      <c r="AB143" s="153">
        <v>0</v>
      </c>
      <c r="AC143" s="153">
        <v>3</v>
      </c>
      <c r="AD143" s="153">
        <v>4</v>
      </c>
      <c r="AE143" s="153">
        <v>0</v>
      </c>
      <c r="AF143" s="153">
        <v>15</v>
      </c>
      <c r="AG143" s="153">
        <v>1</v>
      </c>
      <c r="AH143" s="153">
        <v>5</v>
      </c>
      <c r="AI143" s="153">
        <v>3</v>
      </c>
      <c r="AJ143" s="153">
        <v>0</v>
      </c>
      <c r="AK143" s="153">
        <v>1</v>
      </c>
      <c r="AL143" s="153">
        <v>2</v>
      </c>
      <c r="AM143" s="153">
        <v>0</v>
      </c>
      <c r="AN143" s="153">
        <v>3</v>
      </c>
      <c r="AO143" s="153">
        <v>1</v>
      </c>
      <c r="AP143" s="153">
        <v>7</v>
      </c>
      <c r="AQ143" s="153">
        <v>1</v>
      </c>
      <c r="AR143" s="153">
        <v>0</v>
      </c>
      <c r="AS143" s="153">
        <v>4</v>
      </c>
      <c r="AT143" s="153">
        <v>0</v>
      </c>
      <c r="AU143" s="153">
        <v>1</v>
      </c>
      <c r="AV143" s="153">
        <v>0</v>
      </c>
      <c r="AW143" s="153">
        <v>2</v>
      </c>
      <c r="AX143" s="153">
        <v>3</v>
      </c>
      <c r="AY143" s="153">
        <v>0</v>
      </c>
      <c r="AZ143" s="153">
        <v>5</v>
      </c>
      <c r="BA143" s="153">
        <v>0</v>
      </c>
      <c r="BB143" s="153">
        <v>0</v>
      </c>
      <c r="BC143" s="153">
        <v>1</v>
      </c>
      <c r="BD143" s="153">
        <v>26</v>
      </c>
      <c r="BE143" s="153">
        <v>2</v>
      </c>
      <c r="BF143" s="153">
        <v>0</v>
      </c>
      <c r="BG143" s="153">
        <v>3</v>
      </c>
      <c r="BH143" s="152">
        <v>2</v>
      </c>
    </row>
    <row r="144" spans="1:60" ht="30">
      <c r="A144" s="155" t="s">
        <v>1497</v>
      </c>
      <c r="B144" s="154">
        <v>57</v>
      </c>
      <c r="C144" s="154">
        <f>SUM(G144:BH144)</f>
        <v>8</v>
      </c>
      <c r="D144" s="154">
        <f>SUMIF(G$1:BH$1,1,$G144:$BH144)</f>
        <v>4</v>
      </c>
      <c r="E144" s="154">
        <f>SUMIF(G$1:BH$1,2,$G144:$BH144)</f>
        <v>1</v>
      </c>
      <c r="F144" s="154">
        <f>SUMIF(G$1:BH$1,3,$G144:$BH144)</f>
        <v>3</v>
      </c>
      <c r="G144" s="153">
        <v>0</v>
      </c>
      <c r="H144" s="153">
        <v>0</v>
      </c>
      <c r="I144" s="153">
        <v>0</v>
      </c>
      <c r="J144" s="153">
        <v>0</v>
      </c>
      <c r="K144" s="153">
        <v>0</v>
      </c>
      <c r="L144" s="153">
        <v>0</v>
      </c>
      <c r="M144" s="153">
        <v>0</v>
      </c>
      <c r="N144" s="153">
        <v>1</v>
      </c>
      <c r="O144" s="153">
        <v>1</v>
      </c>
      <c r="P144" s="153">
        <v>0</v>
      </c>
      <c r="Q144" s="153">
        <v>0</v>
      </c>
      <c r="R144" s="153">
        <v>0</v>
      </c>
      <c r="S144" s="153">
        <v>0</v>
      </c>
      <c r="T144" s="153">
        <v>0</v>
      </c>
      <c r="U144" s="153">
        <v>0</v>
      </c>
      <c r="V144" s="153">
        <v>0</v>
      </c>
      <c r="W144" s="153">
        <v>0</v>
      </c>
      <c r="X144" s="153">
        <v>0</v>
      </c>
      <c r="Y144" s="153">
        <v>0</v>
      </c>
      <c r="Z144" s="153">
        <v>0</v>
      </c>
      <c r="AA144" s="153">
        <v>0</v>
      </c>
      <c r="AB144" s="153">
        <v>0</v>
      </c>
      <c r="AC144" s="153">
        <v>0</v>
      </c>
      <c r="AD144" s="153">
        <v>0</v>
      </c>
      <c r="AE144" s="153">
        <v>0</v>
      </c>
      <c r="AF144" s="153">
        <v>0</v>
      </c>
      <c r="AG144" s="153">
        <v>0</v>
      </c>
      <c r="AH144" s="153">
        <v>0</v>
      </c>
      <c r="AI144" s="153">
        <v>1</v>
      </c>
      <c r="AJ144" s="153">
        <v>0</v>
      </c>
      <c r="AK144" s="153">
        <v>0</v>
      </c>
      <c r="AL144" s="153">
        <v>0</v>
      </c>
      <c r="AM144" s="153">
        <v>0</v>
      </c>
      <c r="AN144" s="153">
        <v>0</v>
      </c>
      <c r="AO144" s="153">
        <v>0</v>
      </c>
      <c r="AP144" s="153">
        <v>0</v>
      </c>
      <c r="AQ144" s="153">
        <v>0</v>
      </c>
      <c r="AR144" s="153">
        <v>1</v>
      </c>
      <c r="AS144" s="153">
        <v>0</v>
      </c>
      <c r="AT144" s="153">
        <v>0</v>
      </c>
      <c r="AU144" s="153">
        <v>3</v>
      </c>
      <c r="AV144" s="153">
        <v>0</v>
      </c>
      <c r="AW144" s="153">
        <v>0</v>
      </c>
      <c r="AX144" s="153">
        <v>0</v>
      </c>
      <c r="AY144" s="153">
        <v>0</v>
      </c>
      <c r="AZ144" s="153">
        <v>0</v>
      </c>
      <c r="BA144" s="153">
        <v>0</v>
      </c>
      <c r="BB144" s="153">
        <v>0</v>
      </c>
      <c r="BC144" s="153">
        <v>0</v>
      </c>
      <c r="BD144" s="153">
        <v>0</v>
      </c>
      <c r="BE144" s="153">
        <v>0</v>
      </c>
      <c r="BF144" s="153">
        <v>0</v>
      </c>
      <c r="BG144" s="153">
        <v>1</v>
      </c>
      <c r="BH144" s="152">
        <v>0</v>
      </c>
    </row>
    <row r="145" spans="1:60">
      <c r="A145" s="155" t="s">
        <v>1496</v>
      </c>
      <c r="B145" s="154">
        <v>11</v>
      </c>
      <c r="C145" s="154">
        <f>SUM(G145:BH145)</f>
        <v>2</v>
      </c>
      <c r="D145" s="154">
        <f>SUMIF(G$1:BH$1,1,$G145:$BH145)</f>
        <v>0</v>
      </c>
      <c r="E145" s="154">
        <f>SUMIF(G$1:BH$1,2,$G145:$BH145)</f>
        <v>0</v>
      </c>
      <c r="F145" s="154">
        <f>SUMIF(G$1:BH$1,3,$G145:$BH145)</f>
        <v>2</v>
      </c>
      <c r="G145" s="153">
        <v>0</v>
      </c>
      <c r="H145" s="153">
        <v>0</v>
      </c>
      <c r="I145" s="153">
        <v>0</v>
      </c>
      <c r="J145" s="153">
        <v>0</v>
      </c>
      <c r="K145" s="153">
        <v>0</v>
      </c>
      <c r="L145" s="153">
        <v>0</v>
      </c>
      <c r="M145" s="153">
        <v>0</v>
      </c>
      <c r="N145" s="153">
        <v>0</v>
      </c>
      <c r="O145" s="153">
        <v>1</v>
      </c>
      <c r="P145" s="153">
        <v>0</v>
      </c>
      <c r="Q145" s="153">
        <v>1</v>
      </c>
      <c r="R145" s="153">
        <v>0</v>
      </c>
      <c r="S145" s="153">
        <v>0</v>
      </c>
      <c r="T145" s="153">
        <v>0</v>
      </c>
      <c r="U145" s="153">
        <v>0</v>
      </c>
      <c r="V145" s="153">
        <v>0</v>
      </c>
      <c r="W145" s="153">
        <v>0</v>
      </c>
      <c r="X145" s="153">
        <v>0</v>
      </c>
      <c r="Y145" s="153">
        <v>0</v>
      </c>
      <c r="Z145" s="153">
        <v>0</v>
      </c>
      <c r="AA145" s="153">
        <v>0</v>
      </c>
      <c r="AB145" s="153">
        <v>0</v>
      </c>
      <c r="AC145" s="153">
        <v>0</v>
      </c>
      <c r="AD145" s="153">
        <v>0</v>
      </c>
      <c r="AE145" s="153">
        <v>0</v>
      </c>
      <c r="AF145" s="153">
        <v>0</v>
      </c>
      <c r="AG145" s="153">
        <v>0</v>
      </c>
      <c r="AH145" s="153">
        <v>0</v>
      </c>
      <c r="AI145" s="153">
        <v>0</v>
      </c>
      <c r="AJ145" s="153">
        <v>0</v>
      </c>
      <c r="AK145" s="153">
        <v>0</v>
      </c>
      <c r="AL145" s="153">
        <v>0</v>
      </c>
      <c r="AM145" s="153">
        <v>0</v>
      </c>
      <c r="AN145" s="153">
        <v>0</v>
      </c>
      <c r="AO145" s="153">
        <v>0</v>
      </c>
      <c r="AP145" s="153">
        <v>0</v>
      </c>
      <c r="AQ145" s="153">
        <v>0</v>
      </c>
      <c r="AR145" s="153">
        <v>0</v>
      </c>
      <c r="AS145" s="153">
        <v>0</v>
      </c>
      <c r="AT145" s="153">
        <v>0</v>
      </c>
      <c r="AU145" s="153">
        <v>0</v>
      </c>
      <c r="AV145" s="153">
        <v>0</v>
      </c>
      <c r="AW145" s="153">
        <v>0</v>
      </c>
      <c r="AX145" s="153">
        <v>0</v>
      </c>
      <c r="AY145" s="153">
        <v>0</v>
      </c>
      <c r="AZ145" s="153">
        <v>0</v>
      </c>
      <c r="BA145" s="153">
        <v>0</v>
      </c>
      <c r="BB145" s="153">
        <v>0</v>
      </c>
      <c r="BC145" s="153">
        <v>0</v>
      </c>
      <c r="BD145" s="153">
        <v>0</v>
      </c>
      <c r="BE145" s="153">
        <v>0</v>
      </c>
      <c r="BF145" s="153">
        <v>0</v>
      </c>
      <c r="BG145" s="153">
        <v>0</v>
      </c>
      <c r="BH145" s="152">
        <v>0</v>
      </c>
    </row>
    <row r="146" spans="1:60">
      <c r="A146" s="155" t="s">
        <v>1495</v>
      </c>
      <c r="B146" s="154">
        <v>214</v>
      </c>
      <c r="C146" s="154">
        <f>SUM(G146:BH146)</f>
        <v>18</v>
      </c>
      <c r="D146" s="154">
        <f>SUMIF(G$1:BH$1,1,$G146:$BH146)</f>
        <v>1</v>
      </c>
      <c r="E146" s="154">
        <f>SUMIF(G$1:BH$1,2,$G146:$BH146)</f>
        <v>9</v>
      </c>
      <c r="F146" s="154">
        <f>SUMIF(G$1:BH$1,3,$G146:$BH146)</f>
        <v>8</v>
      </c>
      <c r="G146" s="153">
        <v>0</v>
      </c>
      <c r="H146" s="153">
        <v>0</v>
      </c>
      <c r="I146" s="153">
        <v>0</v>
      </c>
      <c r="J146" s="153">
        <v>0</v>
      </c>
      <c r="K146" s="153">
        <v>0</v>
      </c>
      <c r="L146" s="153">
        <v>0</v>
      </c>
      <c r="M146" s="153">
        <v>0</v>
      </c>
      <c r="N146" s="153">
        <v>0</v>
      </c>
      <c r="O146" s="153">
        <v>7</v>
      </c>
      <c r="P146" s="153">
        <v>0</v>
      </c>
      <c r="Q146" s="153">
        <v>1</v>
      </c>
      <c r="R146" s="153">
        <v>0</v>
      </c>
      <c r="S146" s="153">
        <v>0</v>
      </c>
      <c r="T146" s="153">
        <v>0</v>
      </c>
      <c r="U146" s="153">
        <v>0</v>
      </c>
      <c r="V146" s="153">
        <v>0</v>
      </c>
      <c r="W146" s="153">
        <v>0</v>
      </c>
      <c r="X146" s="153">
        <v>0</v>
      </c>
      <c r="Y146" s="153">
        <v>0</v>
      </c>
      <c r="Z146" s="153">
        <v>0</v>
      </c>
      <c r="AA146" s="153">
        <v>0</v>
      </c>
      <c r="AB146" s="153">
        <v>0</v>
      </c>
      <c r="AC146" s="153">
        <v>0</v>
      </c>
      <c r="AD146" s="153">
        <v>0</v>
      </c>
      <c r="AE146" s="153">
        <v>0</v>
      </c>
      <c r="AF146" s="153">
        <v>1</v>
      </c>
      <c r="AG146" s="153">
        <v>0</v>
      </c>
      <c r="AH146" s="153">
        <v>0</v>
      </c>
      <c r="AI146" s="153">
        <v>1</v>
      </c>
      <c r="AJ146" s="153">
        <v>0</v>
      </c>
      <c r="AK146" s="153">
        <v>0</v>
      </c>
      <c r="AL146" s="153">
        <v>0</v>
      </c>
      <c r="AM146" s="153">
        <v>0</v>
      </c>
      <c r="AN146" s="153">
        <v>1</v>
      </c>
      <c r="AO146" s="153">
        <v>1</v>
      </c>
      <c r="AP146" s="153">
        <v>1</v>
      </c>
      <c r="AQ146" s="153">
        <v>0</v>
      </c>
      <c r="AR146" s="153">
        <v>0</v>
      </c>
      <c r="AS146" s="153">
        <v>0</v>
      </c>
      <c r="AT146" s="153">
        <v>0</v>
      </c>
      <c r="AU146" s="153">
        <v>0</v>
      </c>
      <c r="AV146" s="153">
        <v>0</v>
      </c>
      <c r="AW146" s="153">
        <v>0</v>
      </c>
      <c r="AX146" s="153">
        <v>0</v>
      </c>
      <c r="AY146" s="153">
        <v>0</v>
      </c>
      <c r="AZ146" s="153">
        <v>0</v>
      </c>
      <c r="BA146" s="153">
        <v>0</v>
      </c>
      <c r="BB146" s="153">
        <v>0</v>
      </c>
      <c r="BC146" s="153">
        <v>0</v>
      </c>
      <c r="BD146" s="153">
        <v>4</v>
      </c>
      <c r="BE146" s="153">
        <v>0</v>
      </c>
      <c r="BF146" s="153">
        <v>0</v>
      </c>
      <c r="BG146" s="153">
        <v>0</v>
      </c>
      <c r="BH146" s="152">
        <v>1</v>
      </c>
    </row>
    <row r="147" spans="1:60" ht="30">
      <c r="A147" s="155" t="s">
        <v>1494</v>
      </c>
      <c r="B147" s="154">
        <v>447</v>
      </c>
      <c r="C147" s="154">
        <f>SUM(G147:BH147)</f>
        <v>21</v>
      </c>
      <c r="D147" s="154">
        <f>SUMIF(G$1:BH$1,1,$G147:$BH147)</f>
        <v>4</v>
      </c>
      <c r="E147" s="154">
        <f>SUMIF(G$1:BH$1,2,$G147:$BH147)</f>
        <v>10</v>
      </c>
      <c r="F147" s="154">
        <f>SUMIF(G$1:BH$1,3,$G147:$BH147)</f>
        <v>7</v>
      </c>
      <c r="G147" s="153">
        <v>0</v>
      </c>
      <c r="H147" s="153">
        <v>2</v>
      </c>
      <c r="I147" s="153">
        <v>0</v>
      </c>
      <c r="J147" s="153">
        <v>0</v>
      </c>
      <c r="K147" s="153">
        <v>0</v>
      </c>
      <c r="L147" s="153">
        <v>0</v>
      </c>
      <c r="M147" s="153">
        <v>0</v>
      </c>
      <c r="N147" s="153">
        <v>0</v>
      </c>
      <c r="O147" s="153">
        <v>5</v>
      </c>
      <c r="P147" s="153">
        <v>0</v>
      </c>
      <c r="Q147" s="153">
        <v>0</v>
      </c>
      <c r="R147" s="153">
        <v>1</v>
      </c>
      <c r="S147" s="153">
        <v>0</v>
      </c>
      <c r="T147" s="153">
        <v>0</v>
      </c>
      <c r="U147" s="153">
        <v>0</v>
      </c>
      <c r="V147" s="153">
        <v>0</v>
      </c>
      <c r="W147" s="153">
        <v>0</v>
      </c>
      <c r="X147" s="153">
        <v>1</v>
      </c>
      <c r="Y147" s="153">
        <v>0</v>
      </c>
      <c r="Z147" s="153">
        <v>0</v>
      </c>
      <c r="AA147" s="153">
        <v>0</v>
      </c>
      <c r="AB147" s="153">
        <v>0</v>
      </c>
      <c r="AC147" s="153">
        <v>0</v>
      </c>
      <c r="AD147" s="153">
        <v>0</v>
      </c>
      <c r="AE147" s="153">
        <v>0</v>
      </c>
      <c r="AF147" s="153">
        <v>3</v>
      </c>
      <c r="AG147" s="153">
        <v>0</v>
      </c>
      <c r="AH147" s="153">
        <v>0</v>
      </c>
      <c r="AI147" s="153">
        <v>3</v>
      </c>
      <c r="AJ147" s="153">
        <v>0</v>
      </c>
      <c r="AK147" s="153">
        <v>0</v>
      </c>
      <c r="AL147" s="153">
        <v>0</v>
      </c>
      <c r="AM147" s="153">
        <v>0</v>
      </c>
      <c r="AN147" s="153">
        <v>1</v>
      </c>
      <c r="AO147" s="153">
        <v>0</v>
      </c>
      <c r="AP147" s="153">
        <v>0</v>
      </c>
      <c r="AQ147" s="153">
        <v>0</v>
      </c>
      <c r="AR147" s="153">
        <v>1</v>
      </c>
      <c r="AS147" s="153">
        <v>0</v>
      </c>
      <c r="AT147" s="153">
        <v>0</v>
      </c>
      <c r="AU147" s="153">
        <v>1</v>
      </c>
      <c r="AV147" s="153">
        <v>0</v>
      </c>
      <c r="AW147" s="153">
        <v>1</v>
      </c>
      <c r="AX147" s="153">
        <v>0</v>
      </c>
      <c r="AY147" s="153">
        <v>0</v>
      </c>
      <c r="AZ147" s="153">
        <v>0</v>
      </c>
      <c r="BA147" s="153">
        <v>0</v>
      </c>
      <c r="BB147" s="153">
        <v>0</v>
      </c>
      <c r="BC147" s="153">
        <v>0</v>
      </c>
      <c r="BD147" s="153">
        <v>2</v>
      </c>
      <c r="BE147" s="153">
        <v>0</v>
      </c>
      <c r="BF147" s="153">
        <v>0</v>
      </c>
      <c r="BG147" s="153">
        <v>0</v>
      </c>
      <c r="BH147" s="152">
        <v>0</v>
      </c>
    </row>
    <row r="148" spans="1:60">
      <c r="A148" s="155" t="s">
        <v>1493</v>
      </c>
      <c r="B148" s="154">
        <v>7</v>
      </c>
      <c r="C148" s="154">
        <f>SUM(G148:BH148)</f>
        <v>2</v>
      </c>
      <c r="D148" s="154">
        <f>SUMIF(G$1:BH$1,1,$G148:$BH148)</f>
        <v>1</v>
      </c>
      <c r="E148" s="154">
        <f>SUMIF(G$1:BH$1,2,$G148:$BH148)</f>
        <v>0</v>
      </c>
      <c r="F148" s="154">
        <f>SUMIF(G$1:BH$1,3,$G148:$BH148)</f>
        <v>1</v>
      </c>
      <c r="G148" s="153">
        <v>0</v>
      </c>
      <c r="H148" s="153">
        <v>0</v>
      </c>
      <c r="I148" s="153">
        <v>0</v>
      </c>
      <c r="J148" s="153">
        <v>0</v>
      </c>
      <c r="K148" s="153">
        <v>0</v>
      </c>
      <c r="L148" s="153">
        <v>0</v>
      </c>
      <c r="M148" s="153">
        <v>0</v>
      </c>
      <c r="N148" s="153">
        <v>0</v>
      </c>
      <c r="O148" s="153">
        <v>1</v>
      </c>
      <c r="P148" s="153">
        <v>0</v>
      </c>
      <c r="Q148" s="153">
        <v>0</v>
      </c>
      <c r="R148" s="153">
        <v>0</v>
      </c>
      <c r="S148" s="153">
        <v>0</v>
      </c>
      <c r="T148" s="153">
        <v>0</v>
      </c>
      <c r="U148" s="153">
        <v>0</v>
      </c>
      <c r="V148" s="153">
        <v>0</v>
      </c>
      <c r="W148" s="153">
        <v>0</v>
      </c>
      <c r="X148" s="153">
        <v>0</v>
      </c>
      <c r="Y148" s="153">
        <v>0</v>
      </c>
      <c r="Z148" s="153">
        <v>0</v>
      </c>
      <c r="AA148" s="153">
        <v>0</v>
      </c>
      <c r="AB148" s="153">
        <v>0</v>
      </c>
      <c r="AC148" s="153">
        <v>0</v>
      </c>
      <c r="AD148" s="153">
        <v>0</v>
      </c>
      <c r="AE148" s="153">
        <v>0</v>
      </c>
      <c r="AF148" s="153">
        <v>0</v>
      </c>
      <c r="AG148" s="153">
        <v>0</v>
      </c>
      <c r="AH148" s="153">
        <v>0</v>
      </c>
      <c r="AI148" s="153">
        <v>0</v>
      </c>
      <c r="AJ148" s="153">
        <v>0</v>
      </c>
      <c r="AK148" s="153">
        <v>0</v>
      </c>
      <c r="AL148" s="153">
        <v>0</v>
      </c>
      <c r="AM148" s="153">
        <v>0</v>
      </c>
      <c r="AN148" s="153">
        <v>0</v>
      </c>
      <c r="AO148" s="153">
        <v>0</v>
      </c>
      <c r="AP148" s="153">
        <v>0</v>
      </c>
      <c r="AQ148" s="153">
        <v>0</v>
      </c>
      <c r="AR148" s="153">
        <v>0</v>
      </c>
      <c r="AS148" s="153">
        <v>0</v>
      </c>
      <c r="AT148" s="153">
        <v>0</v>
      </c>
      <c r="AU148" s="153">
        <v>0</v>
      </c>
      <c r="AV148" s="153">
        <v>0</v>
      </c>
      <c r="AW148" s="153">
        <v>0</v>
      </c>
      <c r="AX148" s="153">
        <v>1</v>
      </c>
      <c r="AY148" s="153">
        <v>0</v>
      </c>
      <c r="AZ148" s="153">
        <v>0</v>
      </c>
      <c r="BA148" s="153">
        <v>0</v>
      </c>
      <c r="BB148" s="153">
        <v>0</v>
      </c>
      <c r="BC148" s="153">
        <v>0</v>
      </c>
      <c r="BD148" s="153">
        <v>0</v>
      </c>
      <c r="BE148" s="153">
        <v>0</v>
      </c>
      <c r="BF148" s="153">
        <v>0</v>
      </c>
      <c r="BG148" s="153">
        <v>0</v>
      </c>
      <c r="BH148" s="152">
        <v>0</v>
      </c>
    </row>
    <row r="149" spans="1:60">
      <c r="A149" s="155" t="s">
        <v>1492</v>
      </c>
      <c r="B149" s="154">
        <v>512</v>
      </c>
      <c r="C149" s="154">
        <f>SUM(G149:BH149)</f>
        <v>41</v>
      </c>
      <c r="D149" s="154">
        <f>SUMIF(G$1:BH$1,1,$G149:$BH149)</f>
        <v>16</v>
      </c>
      <c r="E149" s="154">
        <f>SUMIF(G$1:BH$1,2,$G149:$BH149)</f>
        <v>16</v>
      </c>
      <c r="F149" s="154">
        <f>SUMIF(G$1:BH$1,3,$G149:$BH149)</f>
        <v>9</v>
      </c>
      <c r="G149" s="153">
        <v>0</v>
      </c>
      <c r="H149" s="153">
        <v>1</v>
      </c>
      <c r="I149" s="153">
        <v>0</v>
      </c>
      <c r="J149" s="153">
        <v>0</v>
      </c>
      <c r="K149" s="153">
        <v>0</v>
      </c>
      <c r="L149" s="153">
        <v>0</v>
      </c>
      <c r="M149" s="153">
        <v>0</v>
      </c>
      <c r="N149" s="153">
        <v>0</v>
      </c>
      <c r="O149" s="153">
        <v>7</v>
      </c>
      <c r="P149" s="153">
        <v>0</v>
      </c>
      <c r="Q149" s="153">
        <v>0</v>
      </c>
      <c r="R149" s="153">
        <v>0</v>
      </c>
      <c r="S149" s="153">
        <v>0</v>
      </c>
      <c r="T149" s="153">
        <v>0</v>
      </c>
      <c r="U149" s="153">
        <v>0</v>
      </c>
      <c r="V149" s="153">
        <v>1</v>
      </c>
      <c r="W149" s="153">
        <v>7</v>
      </c>
      <c r="X149" s="153">
        <v>2</v>
      </c>
      <c r="Y149" s="153">
        <v>1</v>
      </c>
      <c r="Z149" s="153">
        <v>0</v>
      </c>
      <c r="AA149" s="153">
        <v>0</v>
      </c>
      <c r="AB149" s="153">
        <v>0</v>
      </c>
      <c r="AC149" s="153">
        <v>1</v>
      </c>
      <c r="AD149" s="153">
        <v>0</v>
      </c>
      <c r="AE149" s="153">
        <v>0</v>
      </c>
      <c r="AF149" s="153">
        <v>4</v>
      </c>
      <c r="AG149" s="153">
        <v>0</v>
      </c>
      <c r="AH149" s="153">
        <v>0</v>
      </c>
      <c r="AI149" s="153">
        <v>3</v>
      </c>
      <c r="AJ149" s="153">
        <v>0</v>
      </c>
      <c r="AK149" s="153">
        <v>2</v>
      </c>
      <c r="AL149" s="153">
        <v>0</v>
      </c>
      <c r="AM149" s="153">
        <v>0</v>
      </c>
      <c r="AN149" s="153">
        <v>0</v>
      </c>
      <c r="AO149" s="153">
        <v>0</v>
      </c>
      <c r="AP149" s="153">
        <v>3</v>
      </c>
      <c r="AQ149" s="153">
        <v>0</v>
      </c>
      <c r="AR149" s="153">
        <v>0</v>
      </c>
      <c r="AS149" s="153">
        <v>1</v>
      </c>
      <c r="AT149" s="153">
        <v>0</v>
      </c>
      <c r="AU149" s="153">
        <v>1</v>
      </c>
      <c r="AV149" s="153">
        <v>0</v>
      </c>
      <c r="AW149" s="153">
        <v>0</v>
      </c>
      <c r="AX149" s="153">
        <v>0</v>
      </c>
      <c r="AY149" s="153">
        <v>1</v>
      </c>
      <c r="AZ149" s="153">
        <v>2</v>
      </c>
      <c r="BA149" s="153">
        <v>0</v>
      </c>
      <c r="BB149" s="153">
        <v>0</v>
      </c>
      <c r="BC149" s="153">
        <v>1</v>
      </c>
      <c r="BD149" s="153">
        <v>3</v>
      </c>
      <c r="BE149" s="153">
        <v>0</v>
      </c>
      <c r="BF149" s="153">
        <v>0</v>
      </c>
      <c r="BG149" s="153">
        <v>0</v>
      </c>
      <c r="BH149" s="152">
        <v>0</v>
      </c>
    </row>
    <row r="150" spans="1:60">
      <c r="A150" s="155" t="s">
        <v>1491</v>
      </c>
      <c r="B150" s="154">
        <v>134</v>
      </c>
      <c r="C150" s="154">
        <f>SUM(G150:BH150)</f>
        <v>7</v>
      </c>
      <c r="D150" s="154">
        <f>SUMIF(G$1:BH$1,1,$G150:$BH150)</f>
        <v>0</v>
      </c>
      <c r="E150" s="154">
        <f>SUMIF(G$1:BH$1,2,$G150:$BH150)</f>
        <v>5</v>
      </c>
      <c r="F150" s="154">
        <f>SUMIF(G$1:BH$1,3,$G150:$BH150)</f>
        <v>2</v>
      </c>
      <c r="G150" s="153">
        <v>0</v>
      </c>
      <c r="H150" s="153">
        <v>0</v>
      </c>
      <c r="I150" s="153">
        <v>0</v>
      </c>
      <c r="J150" s="153">
        <v>0</v>
      </c>
      <c r="K150" s="153">
        <v>0</v>
      </c>
      <c r="L150" s="153">
        <v>0</v>
      </c>
      <c r="M150" s="153">
        <v>0</v>
      </c>
      <c r="N150" s="153">
        <v>0</v>
      </c>
      <c r="O150" s="153">
        <v>2</v>
      </c>
      <c r="P150" s="153">
        <v>0</v>
      </c>
      <c r="Q150" s="153">
        <v>0</v>
      </c>
      <c r="R150" s="153">
        <v>0</v>
      </c>
      <c r="S150" s="153">
        <v>0</v>
      </c>
      <c r="T150" s="153">
        <v>0</v>
      </c>
      <c r="U150" s="153">
        <v>0</v>
      </c>
      <c r="V150" s="153">
        <v>0</v>
      </c>
      <c r="W150" s="153">
        <v>0</v>
      </c>
      <c r="X150" s="153">
        <v>0</v>
      </c>
      <c r="Y150" s="153">
        <v>0</v>
      </c>
      <c r="Z150" s="153">
        <v>0</v>
      </c>
      <c r="AA150" s="153">
        <v>0</v>
      </c>
      <c r="AB150" s="153">
        <v>0</v>
      </c>
      <c r="AC150" s="153">
        <v>0</v>
      </c>
      <c r="AD150" s="153">
        <v>0</v>
      </c>
      <c r="AE150" s="153">
        <v>0</v>
      </c>
      <c r="AF150" s="153">
        <v>1</v>
      </c>
      <c r="AG150" s="153">
        <v>0</v>
      </c>
      <c r="AH150" s="153">
        <v>0</v>
      </c>
      <c r="AI150" s="153">
        <v>0</v>
      </c>
      <c r="AJ150" s="153">
        <v>0</v>
      </c>
      <c r="AK150" s="153">
        <v>0</v>
      </c>
      <c r="AL150" s="153">
        <v>0</v>
      </c>
      <c r="AM150" s="153">
        <v>0</v>
      </c>
      <c r="AN150" s="153">
        <v>0</v>
      </c>
      <c r="AO150" s="153">
        <v>0</v>
      </c>
      <c r="AP150" s="153">
        <v>1</v>
      </c>
      <c r="AQ150" s="153">
        <v>0</v>
      </c>
      <c r="AR150" s="153">
        <v>0</v>
      </c>
      <c r="AS150" s="153">
        <v>0</v>
      </c>
      <c r="AT150" s="153">
        <v>0</v>
      </c>
      <c r="AU150" s="153">
        <v>0</v>
      </c>
      <c r="AV150" s="153">
        <v>0</v>
      </c>
      <c r="AW150" s="153">
        <v>0</v>
      </c>
      <c r="AX150" s="153">
        <v>0</v>
      </c>
      <c r="AY150" s="153">
        <v>0</v>
      </c>
      <c r="AZ150" s="153">
        <v>0</v>
      </c>
      <c r="BA150" s="153">
        <v>0</v>
      </c>
      <c r="BB150" s="153">
        <v>0</v>
      </c>
      <c r="BC150" s="153">
        <v>0</v>
      </c>
      <c r="BD150" s="153">
        <v>3</v>
      </c>
      <c r="BE150" s="153">
        <v>0</v>
      </c>
      <c r="BF150" s="153">
        <v>0</v>
      </c>
      <c r="BG150" s="153">
        <v>0</v>
      </c>
      <c r="BH150" s="152">
        <v>0</v>
      </c>
    </row>
    <row r="151" spans="1:60" ht="30">
      <c r="A151" s="155" t="s">
        <v>1490</v>
      </c>
      <c r="B151" s="154">
        <v>31</v>
      </c>
      <c r="C151" s="154">
        <f>SUM(G151:BH151)</f>
        <v>3</v>
      </c>
      <c r="D151" s="154">
        <f>SUMIF(G$1:BH$1,1,$G151:$BH151)</f>
        <v>1</v>
      </c>
      <c r="E151" s="154">
        <f>SUMIF(G$1:BH$1,2,$G151:$BH151)</f>
        <v>1</v>
      </c>
      <c r="F151" s="154">
        <f>SUMIF(G$1:BH$1,3,$G151:$BH151)</f>
        <v>1</v>
      </c>
      <c r="G151" s="153">
        <v>0</v>
      </c>
      <c r="H151" s="153">
        <v>0</v>
      </c>
      <c r="I151" s="153">
        <v>0</v>
      </c>
      <c r="J151" s="153">
        <v>0</v>
      </c>
      <c r="K151" s="153">
        <v>0</v>
      </c>
      <c r="L151" s="153">
        <v>0</v>
      </c>
      <c r="M151" s="153">
        <v>0</v>
      </c>
      <c r="N151" s="153">
        <v>0</v>
      </c>
      <c r="O151" s="153">
        <v>0</v>
      </c>
      <c r="P151" s="153">
        <v>0</v>
      </c>
      <c r="Q151" s="153">
        <v>0</v>
      </c>
      <c r="R151" s="153">
        <v>0</v>
      </c>
      <c r="S151" s="153">
        <v>0</v>
      </c>
      <c r="T151" s="153">
        <v>0</v>
      </c>
      <c r="U151" s="153">
        <v>0</v>
      </c>
      <c r="V151" s="153">
        <v>0</v>
      </c>
      <c r="W151" s="153">
        <v>0</v>
      </c>
      <c r="X151" s="153">
        <v>0</v>
      </c>
      <c r="Y151" s="153">
        <v>0</v>
      </c>
      <c r="Z151" s="153">
        <v>0</v>
      </c>
      <c r="AA151" s="153">
        <v>0</v>
      </c>
      <c r="AB151" s="153">
        <v>0</v>
      </c>
      <c r="AC151" s="153">
        <v>0</v>
      </c>
      <c r="AD151" s="153">
        <v>0</v>
      </c>
      <c r="AE151" s="153">
        <v>0</v>
      </c>
      <c r="AF151" s="153">
        <v>1</v>
      </c>
      <c r="AG151" s="153">
        <v>0</v>
      </c>
      <c r="AH151" s="153">
        <v>0</v>
      </c>
      <c r="AI151" s="153">
        <v>1</v>
      </c>
      <c r="AJ151" s="153">
        <v>0</v>
      </c>
      <c r="AK151" s="153">
        <v>0</v>
      </c>
      <c r="AL151" s="153">
        <v>0</v>
      </c>
      <c r="AM151" s="153">
        <v>0</v>
      </c>
      <c r="AN151" s="153">
        <v>0</v>
      </c>
      <c r="AO151" s="153">
        <v>0</v>
      </c>
      <c r="AP151" s="153">
        <v>0</v>
      </c>
      <c r="AQ151" s="153">
        <v>0</v>
      </c>
      <c r="AR151" s="153">
        <v>0</v>
      </c>
      <c r="AS151" s="153">
        <v>1</v>
      </c>
      <c r="AT151" s="153">
        <v>0</v>
      </c>
      <c r="AU151" s="153">
        <v>0</v>
      </c>
      <c r="AV151" s="153">
        <v>0</v>
      </c>
      <c r="AW151" s="153">
        <v>0</v>
      </c>
      <c r="AX151" s="153">
        <v>0</v>
      </c>
      <c r="AY151" s="153">
        <v>0</v>
      </c>
      <c r="AZ151" s="153">
        <v>0</v>
      </c>
      <c r="BA151" s="153">
        <v>0</v>
      </c>
      <c r="BB151" s="153">
        <v>0</v>
      </c>
      <c r="BC151" s="153">
        <v>0</v>
      </c>
      <c r="BD151" s="153">
        <v>0</v>
      </c>
      <c r="BE151" s="153">
        <v>0</v>
      </c>
      <c r="BF151" s="153">
        <v>0</v>
      </c>
      <c r="BG151" s="153">
        <v>0</v>
      </c>
      <c r="BH151" s="152">
        <v>0</v>
      </c>
    </row>
    <row r="152" spans="1:60">
      <c r="A152" s="155" t="s">
        <v>1489</v>
      </c>
      <c r="B152" s="154">
        <v>160</v>
      </c>
      <c r="C152" s="154">
        <f>SUM(G152:BH152)</f>
        <v>11</v>
      </c>
      <c r="D152" s="154">
        <f>SUMIF(G$1:BH$1,1,$G152:$BH152)</f>
        <v>4</v>
      </c>
      <c r="E152" s="154">
        <f>SUMIF(G$1:BH$1,2,$G152:$BH152)</f>
        <v>2</v>
      </c>
      <c r="F152" s="154">
        <f>SUMIF(G$1:BH$1,3,$G152:$BH152)</f>
        <v>5</v>
      </c>
      <c r="G152" s="153">
        <v>0</v>
      </c>
      <c r="H152" s="153">
        <v>0</v>
      </c>
      <c r="I152" s="153">
        <v>0</v>
      </c>
      <c r="J152" s="153">
        <v>0</v>
      </c>
      <c r="K152" s="153">
        <v>0</v>
      </c>
      <c r="L152" s="153">
        <v>0</v>
      </c>
      <c r="M152" s="153">
        <v>0</v>
      </c>
      <c r="N152" s="153">
        <v>0</v>
      </c>
      <c r="O152" s="153">
        <v>3</v>
      </c>
      <c r="P152" s="153">
        <v>0</v>
      </c>
      <c r="Q152" s="153">
        <v>0</v>
      </c>
      <c r="R152" s="153">
        <v>0</v>
      </c>
      <c r="S152" s="153">
        <v>0</v>
      </c>
      <c r="T152" s="153">
        <v>0</v>
      </c>
      <c r="U152" s="153">
        <v>0</v>
      </c>
      <c r="V152" s="153">
        <v>0</v>
      </c>
      <c r="W152" s="153">
        <v>2</v>
      </c>
      <c r="X152" s="153">
        <v>0</v>
      </c>
      <c r="Y152" s="153">
        <v>0</v>
      </c>
      <c r="Z152" s="153">
        <v>1</v>
      </c>
      <c r="AA152" s="153">
        <v>0</v>
      </c>
      <c r="AB152" s="153">
        <v>0</v>
      </c>
      <c r="AC152" s="153">
        <v>0</v>
      </c>
      <c r="AD152" s="153">
        <v>0</v>
      </c>
      <c r="AE152" s="153">
        <v>1</v>
      </c>
      <c r="AF152" s="153">
        <v>2</v>
      </c>
      <c r="AG152" s="153">
        <v>0</v>
      </c>
      <c r="AH152" s="153">
        <v>1</v>
      </c>
      <c r="AI152" s="153">
        <v>1</v>
      </c>
      <c r="AJ152" s="153">
        <v>0</v>
      </c>
      <c r="AK152" s="153">
        <v>0</v>
      </c>
      <c r="AL152" s="153">
        <v>0</v>
      </c>
      <c r="AM152" s="153">
        <v>0</v>
      </c>
      <c r="AN152" s="153">
        <v>0</v>
      </c>
      <c r="AO152" s="153">
        <v>0</v>
      </c>
      <c r="AP152" s="153">
        <v>0</v>
      </c>
      <c r="AQ152" s="153">
        <v>0</v>
      </c>
      <c r="AR152" s="153">
        <v>0</v>
      </c>
      <c r="AS152" s="153">
        <v>0</v>
      </c>
      <c r="AT152" s="153">
        <v>0</v>
      </c>
      <c r="AU152" s="153">
        <v>0</v>
      </c>
      <c r="AV152" s="153">
        <v>0</v>
      </c>
      <c r="AW152" s="153">
        <v>0</v>
      </c>
      <c r="AX152" s="153">
        <v>0</v>
      </c>
      <c r="AY152" s="153">
        <v>0</v>
      </c>
      <c r="AZ152" s="153">
        <v>0</v>
      </c>
      <c r="BA152" s="153">
        <v>0</v>
      </c>
      <c r="BB152" s="153">
        <v>0</v>
      </c>
      <c r="BC152" s="153">
        <v>0</v>
      </c>
      <c r="BD152" s="153">
        <v>0</v>
      </c>
      <c r="BE152" s="153">
        <v>0</v>
      </c>
      <c r="BF152" s="153">
        <v>0</v>
      </c>
      <c r="BG152" s="153">
        <v>0</v>
      </c>
      <c r="BH152" s="152">
        <v>0</v>
      </c>
    </row>
    <row r="153" spans="1:60" ht="30">
      <c r="A153" s="155" t="s">
        <v>1488</v>
      </c>
      <c r="B153" s="154">
        <v>276</v>
      </c>
      <c r="C153" s="154">
        <f>SUM(G153:BH153)</f>
        <v>45</v>
      </c>
      <c r="D153" s="154">
        <f>SUMIF(G$1:BH$1,1,$G153:$BH153)</f>
        <v>11</v>
      </c>
      <c r="E153" s="154">
        <f>SUMIF(G$1:BH$1,2,$G153:$BH153)</f>
        <v>17</v>
      </c>
      <c r="F153" s="154">
        <f>SUMIF(G$1:BH$1,3,$G153:$BH153)</f>
        <v>17</v>
      </c>
      <c r="G153" s="153">
        <v>0</v>
      </c>
      <c r="H153" s="153">
        <v>0</v>
      </c>
      <c r="I153" s="153">
        <v>0</v>
      </c>
      <c r="J153" s="153">
        <v>0</v>
      </c>
      <c r="K153" s="153">
        <v>0</v>
      </c>
      <c r="L153" s="153">
        <v>1</v>
      </c>
      <c r="M153" s="153">
        <v>0</v>
      </c>
      <c r="N153" s="153">
        <v>0</v>
      </c>
      <c r="O153" s="153">
        <v>12</v>
      </c>
      <c r="P153" s="153">
        <v>1</v>
      </c>
      <c r="Q153" s="153">
        <v>0</v>
      </c>
      <c r="R153" s="153">
        <v>1</v>
      </c>
      <c r="S153" s="153">
        <v>0</v>
      </c>
      <c r="T153" s="153">
        <v>0</v>
      </c>
      <c r="U153" s="153">
        <v>1</v>
      </c>
      <c r="V153" s="153">
        <v>0</v>
      </c>
      <c r="W153" s="153">
        <v>4</v>
      </c>
      <c r="X153" s="153">
        <v>0</v>
      </c>
      <c r="Y153" s="153">
        <v>0</v>
      </c>
      <c r="Z153" s="153">
        <v>0</v>
      </c>
      <c r="AA153" s="153">
        <v>0</v>
      </c>
      <c r="AB153" s="153">
        <v>0</v>
      </c>
      <c r="AC153" s="153">
        <v>0</v>
      </c>
      <c r="AD153" s="153">
        <v>0</v>
      </c>
      <c r="AE153" s="153">
        <v>0</v>
      </c>
      <c r="AF153" s="153">
        <v>3</v>
      </c>
      <c r="AG153" s="153">
        <v>1</v>
      </c>
      <c r="AH153" s="153">
        <v>1</v>
      </c>
      <c r="AI153" s="153">
        <v>0</v>
      </c>
      <c r="AJ153" s="153">
        <v>2</v>
      </c>
      <c r="AK153" s="153">
        <v>2</v>
      </c>
      <c r="AL153" s="153">
        <v>1</v>
      </c>
      <c r="AM153" s="153">
        <v>0</v>
      </c>
      <c r="AN153" s="153">
        <v>0</v>
      </c>
      <c r="AO153" s="153">
        <v>0</v>
      </c>
      <c r="AP153" s="153">
        <v>2</v>
      </c>
      <c r="AQ153" s="153">
        <v>0</v>
      </c>
      <c r="AR153" s="153">
        <v>0</v>
      </c>
      <c r="AS153" s="153">
        <v>0</v>
      </c>
      <c r="AT153" s="153">
        <v>0</v>
      </c>
      <c r="AU153" s="153">
        <v>0</v>
      </c>
      <c r="AV153" s="153">
        <v>0</v>
      </c>
      <c r="AW153" s="153">
        <v>2</v>
      </c>
      <c r="AX153" s="153">
        <v>2</v>
      </c>
      <c r="AY153" s="153">
        <v>0</v>
      </c>
      <c r="AZ153" s="153">
        <v>2</v>
      </c>
      <c r="BA153" s="153">
        <v>0</v>
      </c>
      <c r="BB153" s="153">
        <v>0</v>
      </c>
      <c r="BC153" s="153">
        <v>0</v>
      </c>
      <c r="BD153" s="153">
        <v>7</v>
      </c>
      <c r="BE153" s="153">
        <v>0</v>
      </c>
      <c r="BF153" s="153">
        <v>0</v>
      </c>
      <c r="BG153" s="153">
        <v>0</v>
      </c>
      <c r="BH153" s="152">
        <v>0</v>
      </c>
    </row>
    <row r="154" spans="1:60">
      <c r="A154" s="155" t="s">
        <v>1487</v>
      </c>
      <c r="B154" s="154">
        <v>741</v>
      </c>
      <c r="C154" s="154">
        <f>SUM(G154:BH154)</f>
        <v>73</v>
      </c>
      <c r="D154" s="154">
        <f>SUMIF(G$1:BH$1,1,$G154:$BH154)</f>
        <v>19</v>
      </c>
      <c r="E154" s="154">
        <f>SUMIF(G$1:BH$1,2,$G154:$BH154)</f>
        <v>32</v>
      </c>
      <c r="F154" s="154">
        <f>SUMIF(G$1:BH$1,3,$G154:$BH154)</f>
        <v>22</v>
      </c>
      <c r="G154" s="153">
        <v>0</v>
      </c>
      <c r="H154" s="153">
        <v>3</v>
      </c>
      <c r="I154" s="153">
        <v>0</v>
      </c>
      <c r="J154" s="153">
        <v>0</v>
      </c>
      <c r="K154" s="153">
        <v>0</v>
      </c>
      <c r="L154" s="153">
        <v>1</v>
      </c>
      <c r="M154" s="153">
        <v>0</v>
      </c>
      <c r="N154" s="153">
        <v>0</v>
      </c>
      <c r="O154" s="153">
        <v>17</v>
      </c>
      <c r="P154" s="153">
        <v>0</v>
      </c>
      <c r="Q154" s="153">
        <v>0</v>
      </c>
      <c r="R154" s="153">
        <v>0</v>
      </c>
      <c r="S154" s="153">
        <v>0</v>
      </c>
      <c r="T154" s="153">
        <v>0</v>
      </c>
      <c r="U154" s="153">
        <v>0</v>
      </c>
      <c r="V154" s="153">
        <v>0</v>
      </c>
      <c r="W154" s="153">
        <v>6</v>
      </c>
      <c r="X154" s="153">
        <v>1</v>
      </c>
      <c r="Y154" s="153">
        <v>0</v>
      </c>
      <c r="Z154" s="153">
        <v>0</v>
      </c>
      <c r="AA154" s="153">
        <v>0</v>
      </c>
      <c r="AB154" s="153">
        <v>0</v>
      </c>
      <c r="AC154" s="153">
        <v>0</v>
      </c>
      <c r="AD154" s="153">
        <v>0</v>
      </c>
      <c r="AE154" s="153">
        <v>0</v>
      </c>
      <c r="AF154" s="153">
        <v>4</v>
      </c>
      <c r="AG154" s="153">
        <v>1</v>
      </c>
      <c r="AH154" s="153">
        <v>2</v>
      </c>
      <c r="AI154" s="153">
        <v>4</v>
      </c>
      <c r="AJ154" s="153">
        <v>0</v>
      </c>
      <c r="AK154" s="153">
        <v>0</v>
      </c>
      <c r="AL154" s="153">
        <v>1</v>
      </c>
      <c r="AM154" s="153">
        <v>0</v>
      </c>
      <c r="AN154" s="153">
        <v>2</v>
      </c>
      <c r="AO154" s="153">
        <v>0</v>
      </c>
      <c r="AP154" s="153">
        <v>3</v>
      </c>
      <c r="AQ154" s="153">
        <v>0</v>
      </c>
      <c r="AR154" s="153">
        <v>1</v>
      </c>
      <c r="AS154" s="153">
        <v>1</v>
      </c>
      <c r="AT154" s="153">
        <v>0</v>
      </c>
      <c r="AU154" s="153">
        <v>1</v>
      </c>
      <c r="AV154" s="153">
        <v>0</v>
      </c>
      <c r="AW154" s="153">
        <v>0</v>
      </c>
      <c r="AX154" s="153">
        <v>3</v>
      </c>
      <c r="AY154" s="153">
        <v>0</v>
      </c>
      <c r="AZ154" s="153">
        <v>3</v>
      </c>
      <c r="BA154" s="153">
        <v>0</v>
      </c>
      <c r="BB154" s="153">
        <v>0</v>
      </c>
      <c r="BC154" s="153">
        <v>0</v>
      </c>
      <c r="BD154" s="153">
        <v>16</v>
      </c>
      <c r="BE154" s="153">
        <v>0</v>
      </c>
      <c r="BF154" s="153">
        <v>0</v>
      </c>
      <c r="BG154" s="153">
        <v>3</v>
      </c>
      <c r="BH154" s="152">
        <v>0</v>
      </c>
    </row>
    <row r="155" spans="1:60" ht="45">
      <c r="A155" s="155" t="s">
        <v>1486</v>
      </c>
      <c r="B155" s="154">
        <v>9</v>
      </c>
      <c r="C155" s="154">
        <f>SUM(G155:BH155)</f>
        <v>1</v>
      </c>
      <c r="D155" s="154">
        <f>SUMIF(G$1:BH$1,1,$G155:$BH155)</f>
        <v>0</v>
      </c>
      <c r="E155" s="154">
        <f>SUMIF(G$1:BH$1,2,$G155:$BH155)</f>
        <v>1</v>
      </c>
      <c r="F155" s="154">
        <f>SUMIF(G$1:BH$1,3,$G155:$BH155)</f>
        <v>0</v>
      </c>
      <c r="G155" s="153">
        <v>0</v>
      </c>
      <c r="H155" s="153">
        <v>0</v>
      </c>
      <c r="I155" s="153">
        <v>0</v>
      </c>
      <c r="J155" s="153">
        <v>0</v>
      </c>
      <c r="K155" s="153">
        <v>0</v>
      </c>
      <c r="L155" s="153">
        <v>0</v>
      </c>
      <c r="M155" s="153">
        <v>0</v>
      </c>
      <c r="N155" s="153">
        <v>0</v>
      </c>
      <c r="O155" s="153">
        <v>0</v>
      </c>
      <c r="P155" s="153">
        <v>0</v>
      </c>
      <c r="Q155" s="153">
        <v>0</v>
      </c>
      <c r="R155" s="153">
        <v>0</v>
      </c>
      <c r="S155" s="153">
        <v>0</v>
      </c>
      <c r="T155" s="153">
        <v>0</v>
      </c>
      <c r="U155" s="153">
        <v>0</v>
      </c>
      <c r="V155" s="153">
        <v>0</v>
      </c>
      <c r="W155" s="153">
        <v>0</v>
      </c>
      <c r="X155" s="153">
        <v>0</v>
      </c>
      <c r="Y155" s="153">
        <v>0</v>
      </c>
      <c r="Z155" s="153">
        <v>0</v>
      </c>
      <c r="AA155" s="153">
        <v>0</v>
      </c>
      <c r="AB155" s="153">
        <v>0</v>
      </c>
      <c r="AC155" s="153">
        <v>0</v>
      </c>
      <c r="AD155" s="153">
        <v>0</v>
      </c>
      <c r="AE155" s="153">
        <v>0</v>
      </c>
      <c r="AF155" s="153">
        <v>0</v>
      </c>
      <c r="AG155" s="153">
        <v>0</v>
      </c>
      <c r="AH155" s="153">
        <v>0</v>
      </c>
      <c r="AI155" s="153">
        <v>0</v>
      </c>
      <c r="AJ155" s="153">
        <v>0</v>
      </c>
      <c r="AK155" s="153">
        <v>0</v>
      </c>
      <c r="AL155" s="153">
        <v>0</v>
      </c>
      <c r="AM155" s="153">
        <v>0</v>
      </c>
      <c r="AN155" s="153">
        <v>0</v>
      </c>
      <c r="AO155" s="153">
        <v>0</v>
      </c>
      <c r="AP155" s="153">
        <v>0</v>
      </c>
      <c r="AQ155" s="153">
        <v>0</v>
      </c>
      <c r="AR155" s="153">
        <v>0</v>
      </c>
      <c r="AS155" s="153">
        <v>0</v>
      </c>
      <c r="AT155" s="153">
        <v>0</v>
      </c>
      <c r="AU155" s="153">
        <v>0</v>
      </c>
      <c r="AV155" s="153">
        <v>0</v>
      </c>
      <c r="AW155" s="153">
        <v>0</v>
      </c>
      <c r="AX155" s="153">
        <v>0</v>
      </c>
      <c r="AY155" s="153">
        <v>0</v>
      </c>
      <c r="AZ155" s="153">
        <v>0</v>
      </c>
      <c r="BA155" s="153">
        <v>0</v>
      </c>
      <c r="BB155" s="153">
        <v>0</v>
      </c>
      <c r="BC155" s="153">
        <v>0</v>
      </c>
      <c r="BD155" s="153">
        <v>1</v>
      </c>
      <c r="BE155" s="153">
        <v>0</v>
      </c>
      <c r="BF155" s="153">
        <v>0</v>
      </c>
      <c r="BG155" s="153">
        <v>0</v>
      </c>
      <c r="BH155" s="152">
        <v>0</v>
      </c>
    </row>
    <row r="156" spans="1:60">
      <c r="A156" s="155" t="s">
        <v>1485</v>
      </c>
      <c r="B156" s="154">
        <v>24</v>
      </c>
      <c r="C156" s="154">
        <f>SUM(G156:BH156)</f>
        <v>1</v>
      </c>
      <c r="D156" s="154">
        <f>SUMIF(G$1:BH$1,1,$G156:$BH156)</f>
        <v>0</v>
      </c>
      <c r="E156" s="154">
        <f>SUMIF(G$1:BH$1,2,$G156:$BH156)</f>
        <v>0</v>
      </c>
      <c r="F156" s="154">
        <f>SUMIF(G$1:BH$1,3,$G156:$BH156)</f>
        <v>1</v>
      </c>
      <c r="G156" s="153">
        <v>0</v>
      </c>
      <c r="H156" s="153">
        <v>0</v>
      </c>
      <c r="I156" s="153">
        <v>0</v>
      </c>
      <c r="J156" s="153">
        <v>0</v>
      </c>
      <c r="K156" s="153">
        <v>0</v>
      </c>
      <c r="L156" s="153">
        <v>0</v>
      </c>
      <c r="M156" s="153">
        <v>0</v>
      </c>
      <c r="N156" s="153">
        <v>0</v>
      </c>
      <c r="O156" s="153">
        <v>1</v>
      </c>
      <c r="P156" s="153">
        <v>0</v>
      </c>
      <c r="Q156" s="153">
        <v>0</v>
      </c>
      <c r="R156" s="153">
        <v>0</v>
      </c>
      <c r="S156" s="153">
        <v>0</v>
      </c>
      <c r="T156" s="153">
        <v>0</v>
      </c>
      <c r="U156" s="153">
        <v>0</v>
      </c>
      <c r="V156" s="153">
        <v>0</v>
      </c>
      <c r="W156" s="153">
        <v>0</v>
      </c>
      <c r="X156" s="153">
        <v>0</v>
      </c>
      <c r="Y156" s="153">
        <v>0</v>
      </c>
      <c r="Z156" s="153">
        <v>0</v>
      </c>
      <c r="AA156" s="153">
        <v>0</v>
      </c>
      <c r="AB156" s="153">
        <v>0</v>
      </c>
      <c r="AC156" s="153">
        <v>0</v>
      </c>
      <c r="AD156" s="153">
        <v>0</v>
      </c>
      <c r="AE156" s="153">
        <v>0</v>
      </c>
      <c r="AF156" s="153">
        <v>0</v>
      </c>
      <c r="AG156" s="153">
        <v>0</v>
      </c>
      <c r="AH156" s="153">
        <v>0</v>
      </c>
      <c r="AI156" s="153">
        <v>0</v>
      </c>
      <c r="AJ156" s="153">
        <v>0</v>
      </c>
      <c r="AK156" s="153">
        <v>0</v>
      </c>
      <c r="AL156" s="153">
        <v>0</v>
      </c>
      <c r="AM156" s="153">
        <v>0</v>
      </c>
      <c r="AN156" s="153">
        <v>0</v>
      </c>
      <c r="AO156" s="153">
        <v>0</v>
      </c>
      <c r="AP156" s="153">
        <v>0</v>
      </c>
      <c r="AQ156" s="153">
        <v>0</v>
      </c>
      <c r="AR156" s="153">
        <v>0</v>
      </c>
      <c r="AS156" s="153">
        <v>0</v>
      </c>
      <c r="AT156" s="153">
        <v>0</v>
      </c>
      <c r="AU156" s="153">
        <v>0</v>
      </c>
      <c r="AV156" s="153">
        <v>0</v>
      </c>
      <c r="AW156" s="153">
        <v>0</v>
      </c>
      <c r="AX156" s="153">
        <v>0</v>
      </c>
      <c r="AY156" s="153">
        <v>0</v>
      </c>
      <c r="AZ156" s="153">
        <v>0</v>
      </c>
      <c r="BA156" s="153">
        <v>0</v>
      </c>
      <c r="BB156" s="153">
        <v>0</v>
      </c>
      <c r="BC156" s="153">
        <v>0</v>
      </c>
      <c r="BD156" s="153">
        <v>0</v>
      </c>
      <c r="BE156" s="153">
        <v>0</v>
      </c>
      <c r="BF156" s="153">
        <v>0</v>
      </c>
      <c r="BG156" s="153">
        <v>0</v>
      </c>
      <c r="BH156" s="152">
        <v>0</v>
      </c>
    </row>
    <row r="157" spans="1:60">
      <c r="A157" s="155" t="s">
        <v>1484</v>
      </c>
      <c r="B157" s="154">
        <v>6</v>
      </c>
      <c r="C157" s="154">
        <f>SUM(G157:BH157)</f>
        <v>1</v>
      </c>
      <c r="D157" s="154">
        <f>SUMIF(G$1:BH$1,1,$G157:$BH157)</f>
        <v>0</v>
      </c>
      <c r="E157" s="154">
        <f>SUMIF(G$1:BH$1,2,$G157:$BH157)</f>
        <v>1</v>
      </c>
      <c r="F157" s="154">
        <f>SUMIF(G$1:BH$1,3,$G157:$BH157)</f>
        <v>0</v>
      </c>
      <c r="G157" s="153">
        <v>0</v>
      </c>
      <c r="H157" s="153">
        <v>0</v>
      </c>
      <c r="I157" s="153">
        <v>0</v>
      </c>
      <c r="J157" s="153">
        <v>0</v>
      </c>
      <c r="K157" s="153">
        <v>0</v>
      </c>
      <c r="L157" s="153">
        <v>0</v>
      </c>
      <c r="M157" s="153">
        <v>0</v>
      </c>
      <c r="N157" s="153">
        <v>0</v>
      </c>
      <c r="O157" s="153">
        <v>0</v>
      </c>
      <c r="P157" s="153">
        <v>0</v>
      </c>
      <c r="Q157" s="153">
        <v>0</v>
      </c>
      <c r="R157" s="153">
        <v>0</v>
      </c>
      <c r="S157" s="153">
        <v>0</v>
      </c>
      <c r="T157" s="153">
        <v>0</v>
      </c>
      <c r="U157" s="153">
        <v>0</v>
      </c>
      <c r="V157" s="153">
        <v>0</v>
      </c>
      <c r="W157" s="153">
        <v>0</v>
      </c>
      <c r="X157" s="153">
        <v>1</v>
      </c>
      <c r="Y157" s="153">
        <v>0</v>
      </c>
      <c r="Z157" s="153">
        <v>0</v>
      </c>
      <c r="AA157" s="153">
        <v>0</v>
      </c>
      <c r="AB157" s="153">
        <v>0</v>
      </c>
      <c r="AC157" s="153">
        <v>0</v>
      </c>
      <c r="AD157" s="153">
        <v>0</v>
      </c>
      <c r="AE157" s="153">
        <v>0</v>
      </c>
      <c r="AF157" s="153">
        <v>0</v>
      </c>
      <c r="AG157" s="153">
        <v>0</v>
      </c>
      <c r="AH157" s="153">
        <v>0</v>
      </c>
      <c r="AI157" s="153">
        <v>0</v>
      </c>
      <c r="AJ157" s="153">
        <v>0</v>
      </c>
      <c r="AK157" s="153">
        <v>0</v>
      </c>
      <c r="AL157" s="153">
        <v>0</v>
      </c>
      <c r="AM157" s="153">
        <v>0</v>
      </c>
      <c r="AN157" s="153">
        <v>0</v>
      </c>
      <c r="AO157" s="153">
        <v>0</v>
      </c>
      <c r="AP157" s="153">
        <v>0</v>
      </c>
      <c r="AQ157" s="153">
        <v>0</v>
      </c>
      <c r="AR157" s="153">
        <v>0</v>
      </c>
      <c r="AS157" s="153">
        <v>0</v>
      </c>
      <c r="AT157" s="153">
        <v>0</v>
      </c>
      <c r="AU157" s="153">
        <v>0</v>
      </c>
      <c r="AV157" s="153">
        <v>0</v>
      </c>
      <c r="AW157" s="153">
        <v>0</v>
      </c>
      <c r="AX157" s="153">
        <v>0</v>
      </c>
      <c r="AY157" s="153">
        <v>0</v>
      </c>
      <c r="AZ157" s="153">
        <v>0</v>
      </c>
      <c r="BA157" s="153">
        <v>0</v>
      </c>
      <c r="BB157" s="153">
        <v>0</v>
      </c>
      <c r="BC157" s="153">
        <v>0</v>
      </c>
      <c r="BD157" s="153">
        <v>0</v>
      </c>
      <c r="BE157" s="153">
        <v>0</v>
      </c>
      <c r="BF157" s="153">
        <v>0</v>
      </c>
      <c r="BG157" s="153">
        <v>0</v>
      </c>
      <c r="BH157" s="152">
        <v>0</v>
      </c>
    </row>
    <row r="158" spans="1:60" ht="30">
      <c r="A158" s="155" t="s">
        <v>1483</v>
      </c>
      <c r="B158" s="154">
        <v>13</v>
      </c>
      <c r="C158" s="154">
        <f>SUM(G158:BH158)</f>
        <v>2</v>
      </c>
      <c r="D158" s="154">
        <f>SUMIF(G$1:BH$1,1,$G158:$BH158)</f>
        <v>1</v>
      </c>
      <c r="E158" s="154">
        <f>SUMIF(G$1:BH$1,2,$G158:$BH158)</f>
        <v>0</v>
      </c>
      <c r="F158" s="154">
        <f>SUMIF(G$1:BH$1,3,$G158:$BH158)</f>
        <v>1</v>
      </c>
      <c r="G158" s="153">
        <v>0</v>
      </c>
      <c r="H158" s="153">
        <v>0</v>
      </c>
      <c r="I158" s="153">
        <v>0</v>
      </c>
      <c r="J158" s="153">
        <v>0</v>
      </c>
      <c r="K158" s="153">
        <v>0</v>
      </c>
      <c r="L158" s="153">
        <v>0</v>
      </c>
      <c r="M158" s="153">
        <v>0</v>
      </c>
      <c r="N158" s="153">
        <v>0</v>
      </c>
      <c r="O158" s="153">
        <v>1</v>
      </c>
      <c r="P158" s="153">
        <v>0</v>
      </c>
      <c r="Q158" s="153">
        <v>0</v>
      </c>
      <c r="R158" s="153">
        <v>0</v>
      </c>
      <c r="S158" s="153">
        <v>0</v>
      </c>
      <c r="T158" s="153">
        <v>0</v>
      </c>
      <c r="U158" s="153">
        <v>0</v>
      </c>
      <c r="V158" s="153">
        <v>0</v>
      </c>
      <c r="W158" s="153">
        <v>0</v>
      </c>
      <c r="X158" s="153">
        <v>0</v>
      </c>
      <c r="Y158" s="153">
        <v>0</v>
      </c>
      <c r="Z158" s="153">
        <v>0</v>
      </c>
      <c r="AA158" s="153">
        <v>0</v>
      </c>
      <c r="AB158" s="153">
        <v>0</v>
      </c>
      <c r="AC158" s="153">
        <v>0</v>
      </c>
      <c r="AD158" s="153">
        <v>0</v>
      </c>
      <c r="AE158" s="153">
        <v>0</v>
      </c>
      <c r="AF158" s="153">
        <v>0</v>
      </c>
      <c r="AG158" s="153">
        <v>0</v>
      </c>
      <c r="AH158" s="153">
        <v>0</v>
      </c>
      <c r="AI158" s="153">
        <v>1</v>
      </c>
      <c r="AJ158" s="153">
        <v>0</v>
      </c>
      <c r="AK158" s="153">
        <v>0</v>
      </c>
      <c r="AL158" s="153">
        <v>0</v>
      </c>
      <c r="AM158" s="153">
        <v>0</v>
      </c>
      <c r="AN158" s="153">
        <v>0</v>
      </c>
      <c r="AO158" s="153">
        <v>0</v>
      </c>
      <c r="AP158" s="153">
        <v>0</v>
      </c>
      <c r="AQ158" s="153">
        <v>0</v>
      </c>
      <c r="AR158" s="153">
        <v>0</v>
      </c>
      <c r="AS158" s="153">
        <v>0</v>
      </c>
      <c r="AT158" s="153">
        <v>0</v>
      </c>
      <c r="AU158" s="153">
        <v>0</v>
      </c>
      <c r="AV158" s="153">
        <v>0</v>
      </c>
      <c r="AW158" s="153">
        <v>0</v>
      </c>
      <c r="AX158" s="153">
        <v>0</v>
      </c>
      <c r="AY158" s="153">
        <v>0</v>
      </c>
      <c r="AZ158" s="153">
        <v>0</v>
      </c>
      <c r="BA158" s="153">
        <v>0</v>
      </c>
      <c r="BB158" s="153">
        <v>0</v>
      </c>
      <c r="BC158" s="153">
        <v>0</v>
      </c>
      <c r="BD158" s="153">
        <v>0</v>
      </c>
      <c r="BE158" s="153">
        <v>0</v>
      </c>
      <c r="BF158" s="153">
        <v>0</v>
      </c>
      <c r="BG158" s="153">
        <v>0</v>
      </c>
      <c r="BH158" s="152">
        <v>0</v>
      </c>
    </row>
    <row r="159" spans="1:60" ht="30">
      <c r="A159" s="155" t="s">
        <v>1482</v>
      </c>
      <c r="B159" s="154">
        <v>18</v>
      </c>
      <c r="C159" s="154">
        <f>SUM(G159:BH159)</f>
        <v>1</v>
      </c>
      <c r="D159" s="154">
        <f>SUMIF(G$1:BH$1,1,$G159:$BH159)</f>
        <v>1</v>
      </c>
      <c r="E159" s="154">
        <f>SUMIF(G$1:BH$1,2,$G159:$BH159)</f>
        <v>0</v>
      </c>
      <c r="F159" s="154">
        <f>SUMIF(G$1:BH$1,3,$G159:$BH159)</f>
        <v>0</v>
      </c>
      <c r="G159" s="153">
        <v>0</v>
      </c>
      <c r="H159" s="153">
        <v>0</v>
      </c>
      <c r="I159" s="153">
        <v>0</v>
      </c>
      <c r="J159" s="153">
        <v>0</v>
      </c>
      <c r="K159" s="153">
        <v>0</v>
      </c>
      <c r="L159" s="153">
        <v>0</v>
      </c>
      <c r="M159" s="153">
        <v>0</v>
      </c>
      <c r="N159" s="153">
        <v>0</v>
      </c>
      <c r="O159" s="153">
        <v>0</v>
      </c>
      <c r="P159" s="153">
        <v>0</v>
      </c>
      <c r="Q159" s="153">
        <v>0</v>
      </c>
      <c r="R159" s="153">
        <v>0</v>
      </c>
      <c r="S159" s="153">
        <v>0</v>
      </c>
      <c r="T159" s="153">
        <v>0</v>
      </c>
      <c r="U159" s="153">
        <v>0</v>
      </c>
      <c r="V159" s="153">
        <v>0</v>
      </c>
      <c r="W159" s="153">
        <v>1</v>
      </c>
      <c r="X159" s="153">
        <v>0</v>
      </c>
      <c r="Y159" s="153">
        <v>0</v>
      </c>
      <c r="Z159" s="153">
        <v>0</v>
      </c>
      <c r="AA159" s="153">
        <v>0</v>
      </c>
      <c r="AB159" s="153">
        <v>0</v>
      </c>
      <c r="AC159" s="153">
        <v>0</v>
      </c>
      <c r="AD159" s="153">
        <v>0</v>
      </c>
      <c r="AE159" s="153">
        <v>0</v>
      </c>
      <c r="AF159" s="153">
        <v>0</v>
      </c>
      <c r="AG159" s="153">
        <v>0</v>
      </c>
      <c r="AH159" s="153">
        <v>0</v>
      </c>
      <c r="AI159" s="153">
        <v>0</v>
      </c>
      <c r="AJ159" s="153">
        <v>0</v>
      </c>
      <c r="AK159" s="153">
        <v>0</v>
      </c>
      <c r="AL159" s="153">
        <v>0</v>
      </c>
      <c r="AM159" s="153">
        <v>0</v>
      </c>
      <c r="AN159" s="153">
        <v>0</v>
      </c>
      <c r="AO159" s="153">
        <v>0</v>
      </c>
      <c r="AP159" s="153">
        <v>0</v>
      </c>
      <c r="AQ159" s="153">
        <v>0</v>
      </c>
      <c r="AR159" s="153">
        <v>0</v>
      </c>
      <c r="AS159" s="153">
        <v>0</v>
      </c>
      <c r="AT159" s="153">
        <v>0</v>
      </c>
      <c r="AU159" s="153">
        <v>0</v>
      </c>
      <c r="AV159" s="153">
        <v>0</v>
      </c>
      <c r="AW159" s="153">
        <v>0</v>
      </c>
      <c r="AX159" s="153">
        <v>0</v>
      </c>
      <c r="AY159" s="153">
        <v>0</v>
      </c>
      <c r="AZ159" s="153">
        <v>0</v>
      </c>
      <c r="BA159" s="153">
        <v>0</v>
      </c>
      <c r="BB159" s="153">
        <v>0</v>
      </c>
      <c r="BC159" s="153">
        <v>0</v>
      </c>
      <c r="BD159" s="153">
        <v>0</v>
      </c>
      <c r="BE159" s="153">
        <v>0</v>
      </c>
      <c r="BF159" s="153">
        <v>0</v>
      </c>
      <c r="BG159" s="153">
        <v>0</v>
      </c>
      <c r="BH159" s="152">
        <v>0</v>
      </c>
    </row>
    <row r="160" spans="1:60" ht="30">
      <c r="A160" s="155" t="s">
        <v>1481</v>
      </c>
      <c r="B160" s="154">
        <v>57</v>
      </c>
      <c r="C160" s="154">
        <f>SUM(G160:BH160)</f>
        <v>4</v>
      </c>
      <c r="D160" s="154">
        <f>SUMIF(G$1:BH$1,1,$G160:$BH160)</f>
        <v>1</v>
      </c>
      <c r="E160" s="154">
        <f>SUMIF(G$1:BH$1,2,$G160:$BH160)</f>
        <v>0</v>
      </c>
      <c r="F160" s="154">
        <f>SUMIF(G$1:BH$1,3,$G160:$BH160)</f>
        <v>3</v>
      </c>
      <c r="G160" s="153">
        <v>0</v>
      </c>
      <c r="H160" s="153">
        <v>0</v>
      </c>
      <c r="I160" s="153">
        <v>0</v>
      </c>
      <c r="J160" s="153">
        <v>0</v>
      </c>
      <c r="K160" s="153">
        <v>0</v>
      </c>
      <c r="L160" s="153">
        <v>0</v>
      </c>
      <c r="M160" s="153">
        <v>0</v>
      </c>
      <c r="N160" s="153">
        <v>0</v>
      </c>
      <c r="O160" s="153">
        <v>2</v>
      </c>
      <c r="P160" s="153">
        <v>0</v>
      </c>
      <c r="Q160" s="153">
        <v>0</v>
      </c>
      <c r="R160" s="153">
        <v>0</v>
      </c>
      <c r="S160" s="153">
        <v>0</v>
      </c>
      <c r="T160" s="153">
        <v>0</v>
      </c>
      <c r="U160" s="153">
        <v>0</v>
      </c>
      <c r="V160" s="153">
        <v>0</v>
      </c>
      <c r="W160" s="153">
        <v>1</v>
      </c>
      <c r="X160" s="153">
        <v>0</v>
      </c>
      <c r="Y160" s="153">
        <v>1</v>
      </c>
      <c r="Z160" s="153">
        <v>0</v>
      </c>
      <c r="AA160" s="153">
        <v>0</v>
      </c>
      <c r="AB160" s="153">
        <v>0</v>
      </c>
      <c r="AC160" s="153">
        <v>0</v>
      </c>
      <c r="AD160" s="153">
        <v>0</v>
      </c>
      <c r="AE160" s="153">
        <v>0</v>
      </c>
      <c r="AF160" s="153">
        <v>0</v>
      </c>
      <c r="AG160" s="153">
        <v>0</v>
      </c>
      <c r="AH160" s="153">
        <v>0</v>
      </c>
      <c r="AI160" s="153">
        <v>0</v>
      </c>
      <c r="AJ160" s="153">
        <v>0</v>
      </c>
      <c r="AK160" s="153">
        <v>0</v>
      </c>
      <c r="AL160" s="153">
        <v>0</v>
      </c>
      <c r="AM160" s="153">
        <v>0</v>
      </c>
      <c r="AN160" s="153">
        <v>0</v>
      </c>
      <c r="AO160" s="153">
        <v>0</v>
      </c>
      <c r="AP160" s="153">
        <v>0</v>
      </c>
      <c r="AQ160" s="153">
        <v>0</v>
      </c>
      <c r="AR160" s="153">
        <v>0</v>
      </c>
      <c r="AS160" s="153">
        <v>0</v>
      </c>
      <c r="AT160" s="153">
        <v>0</v>
      </c>
      <c r="AU160" s="153">
        <v>0</v>
      </c>
      <c r="AV160" s="153">
        <v>0</v>
      </c>
      <c r="AW160" s="153">
        <v>0</v>
      </c>
      <c r="AX160" s="153">
        <v>0</v>
      </c>
      <c r="AY160" s="153">
        <v>0</v>
      </c>
      <c r="AZ160" s="153">
        <v>0</v>
      </c>
      <c r="BA160" s="153">
        <v>0</v>
      </c>
      <c r="BB160" s="153">
        <v>0</v>
      </c>
      <c r="BC160" s="153">
        <v>0</v>
      </c>
      <c r="BD160" s="153">
        <v>0</v>
      </c>
      <c r="BE160" s="153">
        <v>0</v>
      </c>
      <c r="BF160" s="153">
        <v>0</v>
      </c>
      <c r="BG160" s="153">
        <v>0</v>
      </c>
      <c r="BH160" s="152">
        <v>0</v>
      </c>
    </row>
    <row r="161" spans="1:60" ht="30">
      <c r="A161" s="155" t="s">
        <v>1480</v>
      </c>
      <c r="B161" s="154">
        <v>115</v>
      </c>
      <c r="C161" s="154">
        <f>SUM(G161:BH161)</f>
        <v>32</v>
      </c>
      <c r="D161" s="154">
        <f>SUMIF(G$1:BH$1,1,$G161:$BH161)</f>
        <v>7</v>
      </c>
      <c r="E161" s="154">
        <f>SUMIF(G$1:BH$1,2,$G161:$BH161)</f>
        <v>16</v>
      </c>
      <c r="F161" s="154">
        <f>SUMIF(G$1:BH$1,3,$G161:$BH161)</f>
        <v>9</v>
      </c>
      <c r="G161" s="153">
        <v>0</v>
      </c>
      <c r="H161" s="153">
        <v>0</v>
      </c>
      <c r="I161" s="153">
        <v>0</v>
      </c>
      <c r="J161" s="153">
        <v>0</v>
      </c>
      <c r="K161" s="153">
        <v>0</v>
      </c>
      <c r="L161" s="153">
        <v>0</v>
      </c>
      <c r="M161" s="153">
        <v>0</v>
      </c>
      <c r="N161" s="153">
        <v>2</v>
      </c>
      <c r="O161" s="153">
        <v>4</v>
      </c>
      <c r="P161" s="153">
        <v>0</v>
      </c>
      <c r="Q161" s="153">
        <v>0</v>
      </c>
      <c r="R161" s="153">
        <v>1</v>
      </c>
      <c r="S161" s="153">
        <v>0</v>
      </c>
      <c r="T161" s="153">
        <v>0</v>
      </c>
      <c r="U161" s="153">
        <v>0</v>
      </c>
      <c r="V161" s="153">
        <v>0</v>
      </c>
      <c r="W161" s="153">
        <v>1</v>
      </c>
      <c r="X161" s="153">
        <v>0</v>
      </c>
      <c r="Y161" s="153">
        <v>0</v>
      </c>
      <c r="Z161" s="153">
        <v>0</v>
      </c>
      <c r="AA161" s="153">
        <v>0</v>
      </c>
      <c r="AB161" s="153">
        <v>0</v>
      </c>
      <c r="AC161" s="153">
        <v>0</v>
      </c>
      <c r="AD161" s="153">
        <v>0</v>
      </c>
      <c r="AE161" s="153">
        <v>0</v>
      </c>
      <c r="AF161" s="153">
        <v>5</v>
      </c>
      <c r="AG161" s="153">
        <v>0</v>
      </c>
      <c r="AH161" s="153">
        <v>0</v>
      </c>
      <c r="AI161" s="153">
        <v>1</v>
      </c>
      <c r="AJ161" s="153">
        <v>0</v>
      </c>
      <c r="AK161" s="153">
        <v>3</v>
      </c>
      <c r="AL161" s="153">
        <v>0</v>
      </c>
      <c r="AM161" s="153">
        <v>0</v>
      </c>
      <c r="AN161" s="153">
        <v>4</v>
      </c>
      <c r="AO161" s="153">
        <v>0</v>
      </c>
      <c r="AP161" s="153">
        <v>2</v>
      </c>
      <c r="AQ161" s="153">
        <v>0</v>
      </c>
      <c r="AR161" s="153">
        <v>0</v>
      </c>
      <c r="AS161" s="153">
        <v>0</v>
      </c>
      <c r="AT161" s="153">
        <v>0</v>
      </c>
      <c r="AU161" s="153">
        <v>0</v>
      </c>
      <c r="AV161" s="153">
        <v>0</v>
      </c>
      <c r="AW161" s="153">
        <v>2</v>
      </c>
      <c r="AX161" s="153">
        <v>2</v>
      </c>
      <c r="AY161" s="153">
        <v>0</v>
      </c>
      <c r="AZ161" s="153">
        <v>0</v>
      </c>
      <c r="BA161" s="153">
        <v>0</v>
      </c>
      <c r="BB161" s="153">
        <v>0</v>
      </c>
      <c r="BC161" s="153">
        <v>1</v>
      </c>
      <c r="BD161" s="153">
        <v>4</v>
      </c>
      <c r="BE161" s="153">
        <v>0</v>
      </c>
      <c r="BF161" s="153">
        <v>0</v>
      </c>
      <c r="BG161" s="153">
        <v>0</v>
      </c>
      <c r="BH161" s="152">
        <v>0</v>
      </c>
    </row>
    <row r="162" spans="1:60">
      <c r="A162" s="155" t="s">
        <v>1479</v>
      </c>
      <c r="B162" s="154">
        <v>13</v>
      </c>
      <c r="C162" s="154">
        <f>SUM(G162:BH162)</f>
        <v>2</v>
      </c>
      <c r="D162" s="154">
        <f>SUMIF(G$1:BH$1,1,$G162:$BH162)</f>
        <v>0</v>
      </c>
      <c r="E162" s="154">
        <f>SUMIF(G$1:BH$1,2,$G162:$BH162)</f>
        <v>2</v>
      </c>
      <c r="F162" s="154">
        <f>SUMIF(G$1:BH$1,3,$G162:$BH162)</f>
        <v>0</v>
      </c>
      <c r="G162" s="153">
        <v>0</v>
      </c>
      <c r="H162" s="153">
        <v>0</v>
      </c>
      <c r="I162" s="153">
        <v>0</v>
      </c>
      <c r="J162" s="153">
        <v>0</v>
      </c>
      <c r="K162" s="153">
        <v>0</v>
      </c>
      <c r="L162" s="153">
        <v>0</v>
      </c>
      <c r="M162" s="153">
        <v>0</v>
      </c>
      <c r="N162" s="153">
        <v>0</v>
      </c>
      <c r="O162" s="153">
        <v>0</v>
      </c>
      <c r="P162" s="153">
        <v>0</v>
      </c>
      <c r="Q162" s="153">
        <v>0</v>
      </c>
      <c r="R162" s="153">
        <v>0</v>
      </c>
      <c r="S162" s="153">
        <v>0</v>
      </c>
      <c r="T162" s="153">
        <v>0</v>
      </c>
      <c r="U162" s="153">
        <v>0</v>
      </c>
      <c r="V162" s="153">
        <v>0</v>
      </c>
      <c r="W162" s="153">
        <v>0</v>
      </c>
      <c r="X162" s="153">
        <v>0</v>
      </c>
      <c r="Y162" s="153">
        <v>0</v>
      </c>
      <c r="Z162" s="153">
        <v>0</v>
      </c>
      <c r="AA162" s="153">
        <v>0</v>
      </c>
      <c r="AB162" s="153">
        <v>0</v>
      </c>
      <c r="AC162" s="153">
        <v>0</v>
      </c>
      <c r="AD162" s="153">
        <v>0</v>
      </c>
      <c r="AE162" s="153">
        <v>0</v>
      </c>
      <c r="AF162" s="153">
        <v>0</v>
      </c>
      <c r="AG162" s="153">
        <v>0</v>
      </c>
      <c r="AH162" s="153">
        <v>0</v>
      </c>
      <c r="AI162" s="153">
        <v>0</v>
      </c>
      <c r="AJ162" s="153">
        <v>0</v>
      </c>
      <c r="AK162" s="153">
        <v>0</v>
      </c>
      <c r="AL162" s="153">
        <v>0</v>
      </c>
      <c r="AM162" s="153">
        <v>0</v>
      </c>
      <c r="AN162" s="153">
        <v>0</v>
      </c>
      <c r="AO162" s="153">
        <v>0</v>
      </c>
      <c r="AP162" s="153">
        <v>2</v>
      </c>
      <c r="AQ162" s="153">
        <v>0</v>
      </c>
      <c r="AR162" s="153">
        <v>0</v>
      </c>
      <c r="AS162" s="153">
        <v>0</v>
      </c>
      <c r="AT162" s="153">
        <v>0</v>
      </c>
      <c r="AU162" s="153">
        <v>0</v>
      </c>
      <c r="AV162" s="153">
        <v>0</v>
      </c>
      <c r="AW162" s="153">
        <v>0</v>
      </c>
      <c r="AX162" s="153">
        <v>0</v>
      </c>
      <c r="AY162" s="153">
        <v>0</v>
      </c>
      <c r="AZ162" s="153">
        <v>0</v>
      </c>
      <c r="BA162" s="153">
        <v>0</v>
      </c>
      <c r="BB162" s="153">
        <v>0</v>
      </c>
      <c r="BC162" s="153">
        <v>0</v>
      </c>
      <c r="BD162" s="153">
        <v>0</v>
      </c>
      <c r="BE162" s="153">
        <v>0</v>
      </c>
      <c r="BF162" s="153">
        <v>0</v>
      </c>
      <c r="BG162" s="153">
        <v>0</v>
      </c>
      <c r="BH162" s="152">
        <v>0</v>
      </c>
    </row>
    <row r="163" spans="1:60">
      <c r="A163" s="155" t="s">
        <v>1478</v>
      </c>
      <c r="B163" s="154">
        <v>265</v>
      </c>
      <c r="C163" s="154">
        <f>SUM(G163:BH163)</f>
        <v>23</v>
      </c>
      <c r="D163" s="154">
        <f>SUMIF(G$1:BH$1,1,$G163:$BH163)</f>
        <v>5</v>
      </c>
      <c r="E163" s="154">
        <f>SUMIF(G$1:BH$1,2,$G163:$BH163)</f>
        <v>8</v>
      </c>
      <c r="F163" s="154">
        <f>SUMIF(G$1:BH$1,3,$G163:$BH163)</f>
        <v>10</v>
      </c>
      <c r="G163" s="153">
        <v>0</v>
      </c>
      <c r="H163" s="153">
        <v>0</v>
      </c>
      <c r="I163" s="153">
        <v>0</v>
      </c>
      <c r="J163" s="153">
        <v>0</v>
      </c>
      <c r="K163" s="153">
        <v>0</v>
      </c>
      <c r="L163" s="153">
        <v>0</v>
      </c>
      <c r="M163" s="153">
        <v>0</v>
      </c>
      <c r="N163" s="153">
        <v>0</v>
      </c>
      <c r="O163" s="153">
        <v>9</v>
      </c>
      <c r="P163" s="153">
        <v>0</v>
      </c>
      <c r="Q163" s="153">
        <v>0</v>
      </c>
      <c r="R163" s="153">
        <v>0</v>
      </c>
      <c r="S163" s="153">
        <v>0</v>
      </c>
      <c r="T163" s="153">
        <v>0</v>
      </c>
      <c r="U163" s="153">
        <v>2</v>
      </c>
      <c r="V163" s="153">
        <v>0</v>
      </c>
      <c r="W163" s="153">
        <v>0</v>
      </c>
      <c r="X163" s="153">
        <v>0</v>
      </c>
      <c r="Y163" s="153">
        <v>0</v>
      </c>
      <c r="Z163" s="153">
        <v>0</v>
      </c>
      <c r="AA163" s="153">
        <v>0</v>
      </c>
      <c r="AB163" s="153">
        <v>0</v>
      </c>
      <c r="AC163" s="153">
        <v>0</v>
      </c>
      <c r="AD163" s="153">
        <v>0</v>
      </c>
      <c r="AE163" s="153">
        <v>0</v>
      </c>
      <c r="AF163" s="153">
        <v>0</v>
      </c>
      <c r="AG163" s="153">
        <v>0</v>
      </c>
      <c r="AH163" s="153">
        <v>1</v>
      </c>
      <c r="AI163" s="153">
        <v>0</v>
      </c>
      <c r="AJ163" s="153">
        <v>0</v>
      </c>
      <c r="AK163" s="153">
        <v>0</v>
      </c>
      <c r="AL163" s="153">
        <v>0</v>
      </c>
      <c r="AM163" s="153">
        <v>0</v>
      </c>
      <c r="AN163" s="153">
        <v>1</v>
      </c>
      <c r="AO163" s="153">
        <v>0</v>
      </c>
      <c r="AP163" s="153">
        <v>0</v>
      </c>
      <c r="AQ163" s="153">
        <v>0</v>
      </c>
      <c r="AR163" s="153">
        <v>0</v>
      </c>
      <c r="AS163" s="153">
        <v>0</v>
      </c>
      <c r="AT163" s="153">
        <v>0</v>
      </c>
      <c r="AU163" s="153">
        <v>1</v>
      </c>
      <c r="AV163" s="153">
        <v>0</v>
      </c>
      <c r="AW163" s="153">
        <v>1</v>
      </c>
      <c r="AX163" s="153">
        <v>2</v>
      </c>
      <c r="AY163" s="153">
        <v>0</v>
      </c>
      <c r="AZ163" s="153">
        <v>1</v>
      </c>
      <c r="BA163" s="153">
        <v>0</v>
      </c>
      <c r="BB163" s="153">
        <v>0</v>
      </c>
      <c r="BC163" s="153">
        <v>0</v>
      </c>
      <c r="BD163" s="153">
        <v>5</v>
      </c>
      <c r="BE163" s="153">
        <v>0</v>
      </c>
      <c r="BF163" s="153">
        <v>0</v>
      </c>
      <c r="BG163" s="153">
        <v>0</v>
      </c>
      <c r="BH163" s="152">
        <v>0</v>
      </c>
    </row>
    <row r="164" spans="1:60" ht="30">
      <c r="A164" s="155" t="s">
        <v>1477</v>
      </c>
      <c r="B164" s="154">
        <v>237</v>
      </c>
      <c r="C164" s="154">
        <f>SUM(G164:BH164)</f>
        <v>77</v>
      </c>
      <c r="D164" s="154">
        <f>SUMIF(G$1:BH$1,1,$G164:$BH164)</f>
        <v>13</v>
      </c>
      <c r="E164" s="154">
        <f>SUMIF(G$1:BH$1,2,$G164:$BH164)</f>
        <v>41</v>
      </c>
      <c r="F164" s="154">
        <f>SUMIF(G$1:BH$1,3,$G164:$BH164)</f>
        <v>23</v>
      </c>
      <c r="G164" s="153">
        <v>0</v>
      </c>
      <c r="H164" s="153">
        <v>5</v>
      </c>
      <c r="I164" s="153">
        <v>0</v>
      </c>
      <c r="J164" s="153">
        <v>0</v>
      </c>
      <c r="K164" s="153">
        <v>0</v>
      </c>
      <c r="L164" s="153">
        <v>0</v>
      </c>
      <c r="M164" s="153">
        <v>0</v>
      </c>
      <c r="N164" s="153">
        <v>0</v>
      </c>
      <c r="O164" s="153">
        <v>18</v>
      </c>
      <c r="P164" s="153">
        <v>0</v>
      </c>
      <c r="Q164" s="153">
        <v>1</v>
      </c>
      <c r="R164" s="153">
        <v>0</v>
      </c>
      <c r="S164" s="153">
        <v>0</v>
      </c>
      <c r="T164" s="153">
        <v>0</v>
      </c>
      <c r="U164" s="153">
        <v>0</v>
      </c>
      <c r="V164" s="153">
        <v>0</v>
      </c>
      <c r="W164" s="153">
        <v>0</v>
      </c>
      <c r="X164" s="153">
        <v>0</v>
      </c>
      <c r="Y164" s="153">
        <v>0</v>
      </c>
      <c r="Z164" s="153">
        <v>0</v>
      </c>
      <c r="AA164" s="153">
        <v>1</v>
      </c>
      <c r="AB164" s="153">
        <v>1</v>
      </c>
      <c r="AC164" s="153">
        <v>0</v>
      </c>
      <c r="AD164" s="153">
        <v>1</v>
      </c>
      <c r="AE164" s="153">
        <v>0</v>
      </c>
      <c r="AF164" s="153">
        <v>1</v>
      </c>
      <c r="AG164" s="153">
        <v>1</v>
      </c>
      <c r="AH164" s="153">
        <v>2</v>
      </c>
      <c r="AI164" s="153">
        <v>2</v>
      </c>
      <c r="AJ164" s="153">
        <v>0</v>
      </c>
      <c r="AK164" s="153">
        <v>3</v>
      </c>
      <c r="AL164" s="153">
        <v>0</v>
      </c>
      <c r="AM164" s="153">
        <v>0</v>
      </c>
      <c r="AN164" s="153">
        <v>1</v>
      </c>
      <c r="AO164" s="153">
        <v>0</v>
      </c>
      <c r="AP164" s="153">
        <v>7</v>
      </c>
      <c r="AQ164" s="153">
        <v>3</v>
      </c>
      <c r="AR164" s="153">
        <v>0</v>
      </c>
      <c r="AS164" s="153">
        <v>0</v>
      </c>
      <c r="AT164" s="153">
        <v>0</v>
      </c>
      <c r="AU164" s="153">
        <v>0</v>
      </c>
      <c r="AV164" s="153">
        <v>0</v>
      </c>
      <c r="AW164" s="153">
        <v>3</v>
      </c>
      <c r="AX164" s="153">
        <v>1</v>
      </c>
      <c r="AY164" s="153">
        <v>0</v>
      </c>
      <c r="AZ164" s="153">
        <v>5</v>
      </c>
      <c r="BA164" s="153">
        <v>0</v>
      </c>
      <c r="BB164" s="153">
        <v>0</v>
      </c>
      <c r="BC164" s="153">
        <v>0</v>
      </c>
      <c r="BD164" s="153">
        <v>21</v>
      </c>
      <c r="BE164" s="153">
        <v>0</v>
      </c>
      <c r="BF164" s="153">
        <v>0</v>
      </c>
      <c r="BG164" s="153">
        <v>0</v>
      </c>
      <c r="BH164" s="152">
        <v>0</v>
      </c>
    </row>
    <row r="165" spans="1:60">
      <c r="A165" s="155" t="s">
        <v>1476</v>
      </c>
      <c r="B165" s="154">
        <v>8</v>
      </c>
      <c r="C165" s="154">
        <f>SUM(G165:BH165)</f>
        <v>2</v>
      </c>
      <c r="D165" s="154">
        <f>SUMIF(G$1:BH$1,1,$G165:$BH165)</f>
        <v>0</v>
      </c>
      <c r="E165" s="154">
        <f>SUMIF(G$1:BH$1,2,$G165:$BH165)</f>
        <v>2</v>
      </c>
      <c r="F165" s="154">
        <f>SUMIF(G$1:BH$1,3,$G165:$BH165)</f>
        <v>0</v>
      </c>
      <c r="G165" s="153">
        <v>0</v>
      </c>
      <c r="H165" s="153">
        <v>0</v>
      </c>
      <c r="I165" s="153">
        <v>0</v>
      </c>
      <c r="J165" s="153">
        <v>0</v>
      </c>
      <c r="K165" s="153">
        <v>0</v>
      </c>
      <c r="L165" s="153">
        <v>0</v>
      </c>
      <c r="M165" s="153">
        <v>0</v>
      </c>
      <c r="N165" s="153">
        <v>0</v>
      </c>
      <c r="O165" s="153">
        <v>0</v>
      </c>
      <c r="P165" s="153">
        <v>0</v>
      </c>
      <c r="Q165" s="153">
        <v>0</v>
      </c>
      <c r="R165" s="153">
        <v>0</v>
      </c>
      <c r="S165" s="153">
        <v>0</v>
      </c>
      <c r="T165" s="153">
        <v>0</v>
      </c>
      <c r="U165" s="153">
        <v>0</v>
      </c>
      <c r="V165" s="153">
        <v>0</v>
      </c>
      <c r="W165" s="153">
        <v>0</v>
      </c>
      <c r="X165" s="153">
        <v>0</v>
      </c>
      <c r="Y165" s="153">
        <v>0</v>
      </c>
      <c r="Z165" s="153">
        <v>0</v>
      </c>
      <c r="AA165" s="153">
        <v>0</v>
      </c>
      <c r="AB165" s="153">
        <v>0</v>
      </c>
      <c r="AC165" s="153">
        <v>0</v>
      </c>
      <c r="AD165" s="153">
        <v>0</v>
      </c>
      <c r="AE165" s="153">
        <v>0</v>
      </c>
      <c r="AF165" s="153">
        <v>0</v>
      </c>
      <c r="AG165" s="153">
        <v>2</v>
      </c>
      <c r="AH165" s="153">
        <v>0</v>
      </c>
      <c r="AI165" s="153">
        <v>0</v>
      </c>
      <c r="AJ165" s="153">
        <v>0</v>
      </c>
      <c r="AK165" s="153">
        <v>0</v>
      </c>
      <c r="AL165" s="153">
        <v>0</v>
      </c>
      <c r="AM165" s="153">
        <v>0</v>
      </c>
      <c r="AN165" s="153">
        <v>0</v>
      </c>
      <c r="AO165" s="153">
        <v>0</v>
      </c>
      <c r="AP165" s="153">
        <v>0</v>
      </c>
      <c r="AQ165" s="153">
        <v>0</v>
      </c>
      <c r="AR165" s="153">
        <v>0</v>
      </c>
      <c r="AS165" s="153">
        <v>0</v>
      </c>
      <c r="AT165" s="153">
        <v>0</v>
      </c>
      <c r="AU165" s="153">
        <v>0</v>
      </c>
      <c r="AV165" s="153">
        <v>0</v>
      </c>
      <c r="AW165" s="153">
        <v>0</v>
      </c>
      <c r="AX165" s="153">
        <v>0</v>
      </c>
      <c r="AY165" s="153">
        <v>0</v>
      </c>
      <c r="AZ165" s="153">
        <v>0</v>
      </c>
      <c r="BA165" s="153">
        <v>0</v>
      </c>
      <c r="BB165" s="153">
        <v>0</v>
      </c>
      <c r="BC165" s="153">
        <v>0</v>
      </c>
      <c r="BD165" s="153">
        <v>0</v>
      </c>
      <c r="BE165" s="153">
        <v>0</v>
      </c>
      <c r="BF165" s="153">
        <v>0</v>
      </c>
      <c r="BG165" s="153">
        <v>0</v>
      </c>
      <c r="BH165" s="152">
        <v>0</v>
      </c>
    </row>
    <row r="166" spans="1:60">
      <c r="A166" s="155" t="s">
        <v>1475</v>
      </c>
      <c r="B166" s="154">
        <v>110</v>
      </c>
      <c r="C166" s="154">
        <f>SUM(G166:BH166)</f>
        <v>8</v>
      </c>
      <c r="D166" s="154">
        <f>SUMIF(G$1:BH$1,1,$G166:$BH166)</f>
        <v>0</v>
      </c>
      <c r="E166" s="154">
        <f>SUMIF(G$1:BH$1,2,$G166:$BH166)</f>
        <v>3</v>
      </c>
      <c r="F166" s="154">
        <f>SUMIF(G$1:BH$1,3,$G166:$BH166)</f>
        <v>5</v>
      </c>
      <c r="G166" s="153">
        <v>0</v>
      </c>
      <c r="H166" s="153">
        <v>0</v>
      </c>
      <c r="I166" s="153">
        <v>0</v>
      </c>
      <c r="J166" s="153">
        <v>0</v>
      </c>
      <c r="K166" s="153">
        <v>0</v>
      </c>
      <c r="L166" s="153">
        <v>0</v>
      </c>
      <c r="M166" s="153">
        <v>0</v>
      </c>
      <c r="N166" s="153">
        <v>0</v>
      </c>
      <c r="O166" s="153">
        <v>4</v>
      </c>
      <c r="P166" s="153">
        <v>0</v>
      </c>
      <c r="Q166" s="153">
        <v>0</v>
      </c>
      <c r="R166" s="153">
        <v>0</v>
      </c>
      <c r="S166" s="153">
        <v>0</v>
      </c>
      <c r="T166" s="153">
        <v>0</v>
      </c>
      <c r="U166" s="153">
        <v>0</v>
      </c>
      <c r="V166" s="153">
        <v>0</v>
      </c>
      <c r="W166" s="153">
        <v>0</v>
      </c>
      <c r="X166" s="153">
        <v>0</v>
      </c>
      <c r="Y166" s="153">
        <v>0</v>
      </c>
      <c r="Z166" s="153">
        <v>0</v>
      </c>
      <c r="AA166" s="153">
        <v>0</v>
      </c>
      <c r="AB166" s="153">
        <v>0</v>
      </c>
      <c r="AC166" s="153">
        <v>0</v>
      </c>
      <c r="AD166" s="153">
        <v>0</v>
      </c>
      <c r="AE166" s="153">
        <v>0</v>
      </c>
      <c r="AF166" s="153">
        <v>1</v>
      </c>
      <c r="AG166" s="153">
        <v>0</v>
      </c>
      <c r="AH166" s="153">
        <v>0</v>
      </c>
      <c r="AI166" s="153">
        <v>0</v>
      </c>
      <c r="AJ166" s="153">
        <v>0</v>
      </c>
      <c r="AK166" s="153">
        <v>0</v>
      </c>
      <c r="AL166" s="153">
        <v>0</v>
      </c>
      <c r="AM166" s="153">
        <v>0</v>
      </c>
      <c r="AN166" s="153">
        <v>0</v>
      </c>
      <c r="AO166" s="153">
        <v>0</v>
      </c>
      <c r="AP166" s="153">
        <v>0</v>
      </c>
      <c r="AQ166" s="153">
        <v>0</v>
      </c>
      <c r="AR166" s="153">
        <v>0</v>
      </c>
      <c r="AS166" s="153">
        <v>0</v>
      </c>
      <c r="AT166" s="153">
        <v>0</v>
      </c>
      <c r="AU166" s="153">
        <v>0</v>
      </c>
      <c r="AV166" s="153">
        <v>0</v>
      </c>
      <c r="AW166" s="153">
        <v>1</v>
      </c>
      <c r="AX166" s="153">
        <v>0</v>
      </c>
      <c r="AY166" s="153">
        <v>0</v>
      </c>
      <c r="AZ166" s="153">
        <v>0</v>
      </c>
      <c r="BA166" s="153">
        <v>0</v>
      </c>
      <c r="BB166" s="153">
        <v>0</v>
      </c>
      <c r="BC166" s="153">
        <v>1</v>
      </c>
      <c r="BD166" s="153">
        <v>1</v>
      </c>
      <c r="BE166" s="153">
        <v>0</v>
      </c>
      <c r="BF166" s="153">
        <v>0</v>
      </c>
      <c r="BG166" s="153">
        <v>0</v>
      </c>
      <c r="BH166" s="152">
        <v>0</v>
      </c>
    </row>
    <row r="167" spans="1:60" ht="30">
      <c r="A167" s="155" t="s">
        <v>1474</v>
      </c>
      <c r="B167" s="154">
        <v>17</v>
      </c>
      <c r="C167" s="154">
        <f>SUM(G167:BH167)</f>
        <v>1</v>
      </c>
      <c r="D167" s="154">
        <f>SUMIF(G$1:BH$1,1,$G167:$BH167)</f>
        <v>0</v>
      </c>
      <c r="E167" s="154">
        <f>SUMIF(G$1:BH$1,2,$G167:$BH167)</f>
        <v>0</v>
      </c>
      <c r="F167" s="154">
        <f>SUMIF(G$1:BH$1,3,$G167:$BH167)</f>
        <v>1</v>
      </c>
      <c r="G167" s="153">
        <v>0</v>
      </c>
      <c r="H167" s="153">
        <v>0</v>
      </c>
      <c r="I167" s="153">
        <v>1</v>
      </c>
      <c r="J167" s="153">
        <v>0</v>
      </c>
      <c r="K167" s="153">
        <v>0</v>
      </c>
      <c r="L167" s="153">
        <v>0</v>
      </c>
      <c r="M167" s="153">
        <v>0</v>
      </c>
      <c r="N167" s="153">
        <v>0</v>
      </c>
      <c r="O167" s="153">
        <v>0</v>
      </c>
      <c r="P167" s="153">
        <v>0</v>
      </c>
      <c r="Q167" s="153">
        <v>0</v>
      </c>
      <c r="R167" s="153">
        <v>0</v>
      </c>
      <c r="S167" s="153">
        <v>0</v>
      </c>
      <c r="T167" s="153">
        <v>0</v>
      </c>
      <c r="U167" s="153">
        <v>0</v>
      </c>
      <c r="V167" s="153">
        <v>0</v>
      </c>
      <c r="W167" s="153">
        <v>0</v>
      </c>
      <c r="X167" s="153">
        <v>0</v>
      </c>
      <c r="Y167" s="153">
        <v>0</v>
      </c>
      <c r="Z167" s="153">
        <v>0</v>
      </c>
      <c r="AA167" s="153">
        <v>0</v>
      </c>
      <c r="AB167" s="153">
        <v>0</v>
      </c>
      <c r="AC167" s="153">
        <v>0</v>
      </c>
      <c r="AD167" s="153">
        <v>0</v>
      </c>
      <c r="AE167" s="153">
        <v>0</v>
      </c>
      <c r="AF167" s="153">
        <v>0</v>
      </c>
      <c r="AG167" s="153">
        <v>0</v>
      </c>
      <c r="AH167" s="153">
        <v>0</v>
      </c>
      <c r="AI167" s="153">
        <v>0</v>
      </c>
      <c r="AJ167" s="153">
        <v>0</v>
      </c>
      <c r="AK167" s="153">
        <v>0</v>
      </c>
      <c r="AL167" s="153">
        <v>0</v>
      </c>
      <c r="AM167" s="153">
        <v>0</v>
      </c>
      <c r="AN167" s="153">
        <v>0</v>
      </c>
      <c r="AO167" s="153">
        <v>0</v>
      </c>
      <c r="AP167" s="153">
        <v>0</v>
      </c>
      <c r="AQ167" s="153">
        <v>0</v>
      </c>
      <c r="AR167" s="153">
        <v>0</v>
      </c>
      <c r="AS167" s="153">
        <v>0</v>
      </c>
      <c r="AT167" s="153">
        <v>0</v>
      </c>
      <c r="AU167" s="153">
        <v>0</v>
      </c>
      <c r="AV167" s="153">
        <v>0</v>
      </c>
      <c r="AW167" s="153">
        <v>0</v>
      </c>
      <c r="AX167" s="153">
        <v>0</v>
      </c>
      <c r="AY167" s="153">
        <v>0</v>
      </c>
      <c r="AZ167" s="153">
        <v>0</v>
      </c>
      <c r="BA167" s="153">
        <v>0</v>
      </c>
      <c r="BB167" s="153">
        <v>0</v>
      </c>
      <c r="BC167" s="153">
        <v>0</v>
      </c>
      <c r="BD167" s="153">
        <v>0</v>
      </c>
      <c r="BE167" s="153">
        <v>0</v>
      </c>
      <c r="BF167" s="153">
        <v>0</v>
      </c>
      <c r="BG167" s="153">
        <v>0</v>
      </c>
      <c r="BH167" s="152">
        <v>0</v>
      </c>
    </row>
    <row r="168" spans="1:60" ht="30">
      <c r="A168" s="155" t="s">
        <v>1473</v>
      </c>
      <c r="B168" s="154">
        <v>67</v>
      </c>
      <c r="C168" s="154">
        <f>SUM(G168:BH168)</f>
        <v>10</v>
      </c>
      <c r="D168" s="154">
        <f>SUMIF(G$1:BH$1,1,$G168:$BH168)</f>
        <v>1</v>
      </c>
      <c r="E168" s="154">
        <f>SUMIF(G$1:BH$1,2,$G168:$BH168)</f>
        <v>4</v>
      </c>
      <c r="F168" s="154">
        <f>SUMIF(G$1:BH$1,3,$G168:$BH168)</f>
        <v>5</v>
      </c>
      <c r="G168" s="153">
        <v>0</v>
      </c>
      <c r="H168" s="153">
        <v>0</v>
      </c>
      <c r="I168" s="153">
        <v>0</v>
      </c>
      <c r="J168" s="153">
        <v>0</v>
      </c>
      <c r="K168" s="153">
        <v>0</v>
      </c>
      <c r="L168" s="153">
        <v>0</v>
      </c>
      <c r="M168" s="153">
        <v>0</v>
      </c>
      <c r="N168" s="153">
        <v>0</v>
      </c>
      <c r="O168" s="153">
        <v>4</v>
      </c>
      <c r="P168" s="153">
        <v>0</v>
      </c>
      <c r="Q168" s="153">
        <v>0</v>
      </c>
      <c r="R168" s="153">
        <v>1</v>
      </c>
      <c r="S168" s="153">
        <v>0</v>
      </c>
      <c r="T168" s="153">
        <v>0</v>
      </c>
      <c r="U168" s="153">
        <v>0</v>
      </c>
      <c r="V168" s="153">
        <v>0</v>
      </c>
      <c r="W168" s="153">
        <v>1</v>
      </c>
      <c r="X168" s="153">
        <v>0</v>
      </c>
      <c r="Y168" s="153">
        <v>0</v>
      </c>
      <c r="Z168" s="153">
        <v>0</v>
      </c>
      <c r="AA168" s="153">
        <v>0</v>
      </c>
      <c r="AB168" s="153">
        <v>0</v>
      </c>
      <c r="AC168" s="153">
        <v>0</v>
      </c>
      <c r="AD168" s="153">
        <v>0</v>
      </c>
      <c r="AE168" s="153">
        <v>0</v>
      </c>
      <c r="AF168" s="153">
        <v>1</v>
      </c>
      <c r="AG168" s="153">
        <v>0</v>
      </c>
      <c r="AH168" s="153">
        <v>0</v>
      </c>
      <c r="AI168" s="153">
        <v>0</v>
      </c>
      <c r="AJ168" s="153">
        <v>0</v>
      </c>
      <c r="AK168" s="153">
        <v>0</v>
      </c>
      <c r="AL168" s="153">
        <v>0</v>
      </c>
      <c r="AM168" s="153">
        <v>0</v>
      </c>
      <c r="AN168" s="153">
        <v>0</v>
      </c>
      <c r="AO168" s="153">
        <v>0</v>
      </c>
      <c r="AP168" s="153">
        <v>0</v>
      </c>
      <c r="AQ168" s="153">
        <v>0</v>
      </c>
      <c r="AR168" s="153">
        <v>1</v>
      </c>
      <c r="AS168" s="153">
        <v>0</v>
      </c>
      <c r="AT168" s="153">
        <v>0</v>
      </c>
      <c r="AU168" s="153">
        <v>0</v>
      </c>
      <c r="AV168" s="153">
        <v>0</v>
      </c>
      <c r="AW168" s="153">
        <v>0</v>
      </c>
      <c r="AX168" s="153">
        <v>0</v>
      </c>
      <c r="AY168" s="153">
        <v>0</v>
      </c>
      <c r="AZ168" s="153">
        <v>0</v>
      </c>
      <c r="BA168" s="153">
        <v>0</v>
      </c>
      <c r="BB168" s="153">
        <v>0</v>
      </c>
      <c r="BC168" s="153">
        <v>0</v>
      </c>
      <c r="BD168" s="153">
        <v>2</v>
      </c>
      <c r="BE168" s="153">
        <v>0</v>
      </c>
      <c r="BF168" s="153">
        <v>0</v>
      </c>
      <c r="BG168" s="153">
        <v>0</v>
      </c>
      <c r="BH168" s="152">
        <v>0</v>
      </c>
    </row>
    <row r="169" spans="1:60" ht="30">
      <c r="A169" s="155" t="s">
        <v>1472</v>
      </c>
      <c r="B169" s="154">
        <v>73</v>
      </c>
      <c r="C169" s="154">
        <f>SUM(G169:BH169)</f>
        <v>21</v>
      </c>
      <c r="D169" s="154">
        <f>SUMIF(G$1:BH$1,1,$G169:$BH169)</f>
        <v>7</v>
      </c>
      <c r="E169" s="154">
        <f>SUMIF(G$1:BH$1,2,$G169:$BH169)</f>
        <v>11</v>
      </c>
      <c r="F169" s="154">
        <f>SUMIF(G$1:BH$1,3,$G169:$BH169)</f>
        <v>3</v>
      </c>
      <c r="G169" s="153">
        <v>0</v>
      </c>
      <c r="H169" s="153">
        <v>0</v>
      </c>
      <c r="I169" s="153">
        <v>0</v>
      </c>
      <c r="J169" s="153">
        <v>0</v>
      </c>
      <c r="K169" s="153">
        <v>0</v>
      </c>
      <c r="L169" s="153">
        <v>0</v>
      </c>
      <c r="M169" s="153">
        <v>0</v>
      </c>
      <c r="N169" s="153">
        <v>0</v>
      </c>
      <c r="O169" s="153">
        <v>2</v>
      </c>
      <c r="P169" s="153">
        <v>0</v>
      </c>
      <c r="Q169" s="153">
        <v>1</v>
      </c>
      <c r="R169" s="153">
        <v>0</v>
      </c>
      <c r="S169" s="153">
        <v>0</v>
      </c>
      <c r="T169" s="153">
        <v>0</v>
      </c>
      <c r="U169" s="153">
        <v>0</v>
      </c>
      <c r="V169" s="153">
        <v>0</v>
      </c>
      <c r="W169" s="153">
        <v>0</v>
      </c>
      <c r="X169" s="153">
        <v>0</v>
      </c>
      <c r="Y169" s="153">
        <v>0</v>
      </c>
      <c r="Z169" s="153">
        <v>0</v>
      </c>
      <c r="AA169" s="153">
        <v>0</v>
      </c>
      <c r="AB169" s="153">
        <v>0</v>
      </c>
      <c r="AC169" s="153">
        <v>0</v>
      </c>
      <c r="AD169" s="153">
        <v>0</v>
      </c>
      <c r="AE169" s="153">
        <v>0</v>
      </c>
      <c r="AF169" s="153">
        <v>3</v>
      </c>
      <c r="AG169" s="153">
        <v>0</v>
      </c>
      <c r="AH169" s="153">
        <v>4</v>
      </c>
      <c r="AI169" s="153">
        <v>3</v>
      </c>
      <c r="AJ169" s="153">
        <v>0</v>
      </c>
      <c r="AK169" s="153">
        <v>0</v>
      </c>
      <c r="AL169" s="153">
        <v>0</v>
      </c>
      <c r="AM169" s="153">
        <v>0</v>
      </c>
      <c r="AN169" s="153">
        <v>0</v>
      </c>
      <c r="AO169" s="153">
        <v>0</v>
      </c>
      <c r="AP169" s="153">
        <v>0</v>
      </c>
      <c r="AQ169" s="153">
        <v>0</v>
      </c>
      <c r="AR169" s="153">
        <v>2</v>
      </c>
      <c r="AS169" s="153">
        <v>0</v>
      </c>
      <c r="AT169" s="153">
        <v>0</v>
      </c>
      <c r="AU169" s="153">
        <v>0</v>
      </c>
      <c r="AV169" s="153">
        <v>0</v>
      </c>
      <c r="AW169" s="153">
        <v>0</v>
      </c>
      <c r="AX169" s="153">
        <v>0</v>
      </c>
      <c r="AY169" s="153">
        <v>0</v>
      </c>
      <c r="AZ169" s="153">
        <v>0</v>
      </c>
      <c r="BA169" s="153">
        <v>1</v>
      </c>
      <c r="BB169" s="153">
        <v>0</v>
      </c>
      <c r="BC169" s="153">
        <v>0</v>
      </c>
      <c r="BD169" s="153">
        <v>5</v>
      </c>
      <c r="BE169" s="153">
        <v>0</v>
      </c>
      <c r="BF169" s="153">
        <v>0</v>
      </c>
      <c r="BG169" s="153">
        <v>0</v>
      </c>
      <c r="BH169" s="152">
        <v>0</v>
      </c>
    </row>
    <row r="170" spans="1:60" ht="30">
      <c r="A170" s="155" t="s">
        <v>1471</v>
      </c>
      <c r="B170" s="154">
        <v>18</v>
      </c>
      <c r="C170" s="154">
        <f>SUM(G170:BH170)</f>
        <v>2</v>
      </c>
      <c r="D170" s="154">
        <f>SUMIF(G$1:BH$1,1,$G170:$BH170)</f>
        <v>0</v>
      </c>
      <c r="E170" s="154">
        <f>SUMIF(G$1:BH$1,2,$G170:$BH170)</f>
        <v>0</v>
      </c>
      <c r="F170" s="154">
        <f>SUMIF(G$1:BH$1,3,$G170:$BH170)</f>
        <v>2</v>
      </c>
      <c r="G170" s="153">
        <v>0</v>
      </c>
      <c r="H170" s="153">
        <v>0</v>
      </c>
      <c r="I170" s="153">
        <v>0</v>
      </c>
      <c r="J170" s="153">
        <v>0</v>
      </c>
      <c r="K170" s="153">
        <v>0</v>
      </c>
      <c r="L170" s="153">
        <v>0</v>
      </c>
      <c r="M170" s="153">
        <v>0</v>
      </c>
      <c r="N170" s="153">
        <v>0</v>
      </c>
      <c r="O170" s="153">
        <v>2</v>
      </c>
      <c r="P170" s="153">
        <v>0</v>
      </c>
      <c r="Q170" s="153">
        <v>0</v>
      </c>
      <c r="R170" s="153">
        <v>0</v>
      </c>
      <c r="S170" s="153">
        <v>0</v>
      </c>
      <c r="T170" s="153">
        <v>0</v>
      </c>
      <c r="U170" s="153">
        <v>0</v>
      </c>
      <c r="V170" s="153">
        <v>0</v>
      </c>
      <c r="W170" s="153">
        <v>0</v>
      </c>
      <c r="X170" s="153">
        <v>0</v>
      </c>
      <c r="Y170" s="153">
        <v>0</v>
      </c>
      <c r="Z170" s="153">
        <v>0</v>
      </c>
      <c r="AA170" s="153">
        <v>0</v>
      </c>
      <c r="AB170" s="153">
        <v>0</v>
      </c>
      <c r="AC170" s="153">
        <v>0</v>
      </c>
      <c r="AD170" s="153">
        <v>0</v>
      </c>
      <c r="AE170" s="153">
        <v>0</v>
      </c>
      <c r="AF170" s="153">
        <v>0</v>
      </c>
      <c r="AG170" s="153">
        <v>0</v>
      </c>
      <c r="AH170" s="153">
        <v>0</v>
      </c>
      <c r="AI170" s="153">
        <v>0</v>
      </c>
      <c r="AJ170" s="153">
        <v>0</v>
      </c>
      <c r="AK170" s="153">
        <v>0</v>
      </c>
      <c r="AL170" s="153">
        <v>0</v>
      </c>
      <c r="AM170" s="153">
        <v>0</v>
      </c>
      <c r="AN170" s="153">
        <v>0</v>
      </c>
      <c r="AO170" s="153">
        <v>0</v>
      </c>
      <c r="AP170" s="153">
        <v>0</v>
      </c>
      <c r="AQ170" s="153">
        <v>0</v>
      </c>
      <c r="AR170" s="153">
        <v>0</v>
      </c>
      <c r="AS170" s="153">
        <v>0</v>
      </c>
      <c r="AT170" s="153">
        <v>0</v>
      </c>
      <c r="AU170" s="153">
        <v>0</v>
      </c>
      <c r="AV170" s="153">
        <v>0</v>
      </c>
      <c r="AW170" s="153">
        <v>0</v>
      </c>
      <c r="AX170" s="153">
        <v>0</v>
      </c>
      <c r="AY170" s="153">
        <v>0</v>
      </c>
      <c r="AZ170" s="153">
        <v>0</v>
      </c>
      <c r="BA170" s="153">
        <v>0</v>
      </c>
      <c r="BB170" s="153">
        <v>0</v>
      </c>
      <c r="BC170" s="153">
        <v>0</v>
      </c>
      <c r="BD170" s="153">
        <v>0</v>
      </c>
      <c r="BE170" s="153">
        <v>0</v>
      </c>
      <c r="BF170" s="153">
        <v>0</v>
      </c>
      <c r="BG170" s="153">
        <v>0</v>
      </c>
      <c r="BH170" s="152">
        <v>0</v>
      </c>
    </row>
    <row r="171" spans="1:60" ht="30">
      <c r="A171" s="155" t="s">
        <v>1470</v>
      </c>
      <c r="B171" s="154">
        <v>386</v>
      </c>
      <c r="C171" s="154">
        <f>SUM(G171:BH171)</f>
        <v>36</v>
      </c>
      <c r="D171" s="154">
        <f>SUMIF(G$1:BH$1,1,$G171:$BH171)</f>
        <v>3</v>
      </c>
      <c r="E171" s="154">
        <f>SUMIF(G$1:BH$1,2,$G171:$BH171)</f>
        <v>15</v>
      </c>
      <c r="F171" s="154">
        <f>SUMIF(G$1:BH$1,3,$G171:$BH171)</f>
        <v>18</v>
      </c>
      <c r="G171" s="153">
        <v>0</v>
      </c>
      <c r="H171" s="153">
        <v>0</v>
      </c>
      <c r="I171" s="153">
        <v>0</v>
      </c>
      <c r="J171" s="153">
        <v>0</v>
      </c>
      <c r="K171" s="153">
        <v>0</v>
      </c>
      <c r="L171" s="153">
        <v>2</v>
      </c>
      <c r="M171" s="153">
        <v>0</v>
      </c>
      <c r="N171" s="153">
        <v>0</v>
      </c>
      <c r="O171" s="153">
        <v>14</v>
      </c>
      <c r="P171" s="153">
        <v>0</v>
      </c>
      <c r="Q171" s="153">
        <v>0</v>
      </c>
      <c r="R171" s="153">
        <v>0</v>
      </c>
      <c r="S171" s="153">
        <v>0</v>
      </c>
      <c r="T171" s="153">
        <v>0</v>
      </c>
      <c r="U171" s="153">
        <v>0</v>
      </c>
      <c r="V171" s="153">
        <v>0</v>
      </c>
      <c r="W171" s="153">
        <v>1</v>
      </c>
      <c r="X171" s="153">
        <v>0</v>
      </c>
      <c r="Y171" s="153">
        <v>0</v>
      </c>
      <c r="Z171" s="153">
        <v>0</v>
      </c>
      <c r="AA171" s="153">
        <v>0</v>
      </c>
      <c r="AB171" s="153">
        <v>0</v>
      </c>
      <c r="AC171" s="153">
        <v>0</v>
      </c>
      <c r="AD171" s="153">
        <v>0</v>
      </c>
      <c r="AE171" s="153">
        <v>0</v>
      </c>
      <c r="AF171" s="153">
        <v>2</v>
      </c>
      <c r="AG171" s="153">
        <v>0</v>
      </c>
      <c r="AH171" s="153">
        <v>1</v>
      </c>
      <c r="AI171" s="153">
        <v>1</v>
      </c>
      <c r="AJ171" s="153">
        <v>0</v>
      </c>
      <c r="AK171" s="153">
        <v>0</v>
      </c>
      <c r="AL171" s="153">
        <v>0</v>
      </c>
      <c r="AM171" s="153">
        <v>0</v>
      </c>
      <c r="AN171" s="153">
        <v>0</v>
      </c>
      <c r="AO171" s="153">
        <v>0</v>
      </c>
      <c r="AP171" s="153">
        <v>3</v>
      </c>
      <c r="AQ171" s="153">
        <v>0</v>
      </c>
      <c r="AR171" s="153">
        <v>1</v>
      </c>
      <c r="AS171" s="153">
        <v>0</v>
      </c>
      <c r="AT171" s="153">
        <v>0</v>
      </c>
      <c r="AU171" s="153">
        <v>0</v>
      </c>
      <c r="AV171" s="153">
        <v>0</v>
      </c>
      <c r="AW171" s="153">
        <v>2</v>
      </c>
      <c r="AX171" s="153">
        <v>0</v>
      </c>
      <c r="AY171" s="153">
        <v>0</v>
      </c>
      <c r="AZ171" s="153">
        <v>0</v>
      </c>
      <c r="BA171" s="153">
        <v>0</v>
      </c>
      <c r="BB171" s="153">
        <v>0</v>
      </c>
      <c r="BC171" s="153">
        <v>0</v>
      </c>
      <c r="BD171" s="153">
        <v>9</v>
      </c>
      <c r="BE171" s="153">
        <v>0</v>
      </c>
      <c r="BF171" s="153">
        <v>0</v>
      </c>
      <c r="BG171" s="153">
        <v>0</v>
      </c>
      <c r="BH171" s="152">
        <v>0</v>
      </c>
    </row>
    <row r="172" spans="1:60" ht="30">
      <c r="A172" s="155" t="s">
        <v>1469</v>
      </c>
      <c r="B172" s="154">
        <v>19</v>
      </c>
      <c r="C172" s="154">
        <f>SUM(G172:BH172)</f>
        <v>3</v>
      </c>
      <c r="D172" s="154">
        <f>SUMIF(G$1:BH$1,1,$G172:$BH172)</f>
        <v>0</v>
      </c>
      <c r="E172" s="154">
        <f>SUMIF(G$1:BH$1,2,$G172:$BH172)</f>
        <v>2</v>
      </c>
      <c r="F172" s="154">
        <f>SUMIF(G$1:BH$1,3,$G172:$BH172)</f>
        <v>1</v>
      </c>
      <c r="G172" s="153">
        <v>0</v>
      </c>
      <c r="H172" s="153">
        <v>0</v>
      </c>
      <c r="I172" s="153">
        <v>0</v>
      </c>
      <c r="J172" s="153">
        <v>0</v>
      </c>
      <c r="K172" s="153">
        <v>0</v>
      </c>
      <c r="L172" s="153">
        <v>0</v>
      </c>
      <c r="M172" s="153">
        <v>0</v>
      </c>
      <c r="N172" s="153">
        <v>0</v>
      </c>
      <c r="O172" s="153">
        <v>1</v>
      </c>
      <c r="P172" s="153">
        <v>0</v>
      </c>
      <c r="Q172" s="153">
        <v>0</v>
      </c>
      <c r="R172" s="153">
        <v>0</v>
      </c>
      <c r="S172" s="153">
        <v>0</v>
      </c>
      <c r="T172" s="153">
        <v>0</v>
      </c>
      <c r="U172" s="153">
        <v>0</v>
      </c>
      <c r="V172" s="153">
        <v>0</v>
      </c>
      <c r="W172" s="153">
        <v>0</v>
      </c>
      <c r="X172" s="153">
        <v>0</v>
      </c>
      <c r="Y172" s="153">
        <v>0</v>
      </c>
      <c r="Z172" s="153">
        <v>0</v>
      </c>
      <c r="AA172" s="153">
        <v>0</v>
      </c>
      <c r="AB172" s="153">
        <v>0</v>
      </c>
      <c r="AC172" s="153">
        <v>0</v>
      </c>
      <c r="AD172" s="153">
        <v>0</v>
      </c>
      <c r="AE172" s="153">
        <v>0</v>
      </c>
      <c r="AF172" s="153">
        <v>2</v>
      </c>
      <c r="AG172" s="153">
        <v>0</v>
      </c>
      <c r="AH172" s="153">
        <v>0</v>
      </c>
      <c r="AI172" s="153">
        <v>0</v>
      </c>
      <c r="AJ172" s="153">
        <v>0</v>
      </c>
      <c r="AK172" s="153">
        <v>0</v>
      </c>
      <c r="AL172" s="153">
        <v>0</v>
      </c>
      <c r="AM172" s="153">
        <v>0</v>
      </c>
      <c r="AN172" s="153">
        <v>0</v>
      </c>
      <c r="AO172" s="153">
        <v>0</v>
      </c>
      <c r="AP172" s="153">
        <v>0</v>
      </c>
      <c r="AQ172" s="153">
        <v>0</v>
      </c>
      <c r="AR172" s="153">
        <v>0</v>
      </c>
      <c r="AS172" s="153">
        <v>0</v>
      </c>
      <c r="AT172" s="153">
        <v>0</v>
      </c>
      <c r="AU172" s="153">
        <v>0</v>
      </c>
      <c r="AV172" s="153">
        <v>0</v>
      </c>
      <c r="AW172" s="153">
        <v>0</v>
      </c>
      <c r="AX172" s="153">
        <v>0</v>
      </c>
      <c r="AY172" s="153">
        <v>0</v>
      </c>
      <c r="AZ172" s="153">
        <v>0</v>
      </c>
      <c r="BA172" s="153">
        <v>0</v>
      </c>
      <c r="BB172" s="153">
        <v>0</v>
      </c>
      <c r="BC172" s="153">
        <v>0</v>
      </c>
      <c r="BD172" s="153">
        <v>0</v>
      </c>
      <c r="BE172" s="153">
        <v>0</v>
      </c>
      <c r="BF172" s="153">
        <v>0</v>
      </c>
      <c r="BG172" s="153">
        <v>0</v>
      </c>
      <c r="BH172" s="152">
        <v>0</v>
      </c>
    </row>
    <row r="173" spans="1:60">
      <c r="A173" s="155" t="s">
        <v>1468</v>
      </c>
      <c r="B173" s="154">
        <v>29</v>
      </c>
      <c r="C173" s="154">
        <f>SUM(G173:BH173)</f>
        <v>4</v>
      </c>
      <c r="D173" s="154">
        <f>SUMIF(G$1:BH$1,1,$G173:$BH173)</f>
        <v>2</v>
      </c>
      <c r="E173" s="154">
        <f>SUMIF(G$1:BH$1,2,$G173:$BH173)</f>
        <v>1</v>
      </c>
      <c r="F173" s="154">
        <f>SUMIF(G$1:BH$1,3,$G173:$BH173)</f>
        <v>1</v>
      </c>
      <c r="G173" s="153">
        <v>0</v>
      </c>
      <c r="H173" s="153">
        <v>0</v>
      </c>
      <c r="I173" s="153">
        <v>0</v>
      </c>
      <c r="J173" s="153">
        <v>0</v>
      </c>
      <c r="K173" s="153">
        <v>0</v>
      </c>
      <c r="L173" s="153">
        <v>0</v>
      </c>
      <c r="M173" s="153">
        <v>0</v>
      </c>
      <c r="N173" s="153">
        <v>0</v>
      </c>
      <c r="O173" s="153">
        <v>1</v>
      </c>
      <c r="P173" s="153">
        <v>0</v>
      </c>
      <c r="Q173" s="153">
        <v>0</v>
      </c>
      <c r="R173" s="153">
        <v>0</v>
      </c>
      <c r="S173" s="153">
        <v>0</v>
      </c>
      <c r="T173" s="153">
        <v>0</v>
      </c>
      <c r="U173" s="153">
        <v>0</v>
      </c>
      <c r="V173" s="153">
        <v>0</v>
      </c>
      <c r="W173" s="153">
        <v>1</v>
      </c>
      <c r="X173" s="153">
        <v>0</v>
      </c>
      <c r="Y173" s="153">
        <v>0</v>
      </c>
      <c r="Z173" s="153">
        <v>0</v>
      </c>
      <c r="AA173" s="153">
        <v>0</v>
      </c>
      <c r="AB173" s="153">
        <v>0</v>
      </c>
      <c r="AC173" s="153">
        <v>0</v>
      </c>
      <c r="AD173" s="153">
        <v>0</v>
      </c>
      <c r="AE173" s="153">
        <v>0</v>
      </c>
      <c r="AF173" s="153">
        <v>1</v>
      </c>
      <c r="AG173" s="153">
        <v>0</v>
      </c>
      <c r="AH173" s="153">
        <v>0</v>
      </c>
      <c r="AI173" s="153">
        <v>1</v>
      </c>
      <c r="AJ173" s="153">
        <v>0</v>
      </c>
      <c r="AK173" s="153">
        <v>0</v>
      </c>
      <c r="AL173" s="153">
        <v>0</v>
      </c>
      <c r="AM173" s="153">
        <v>0</v>
      </c>
      <c r="AN173" s="153">
        <v>0</v>
      </c>
      <c r="AO173" s="153">
        <v>0</v>
      </c>
      <c r="AP173" s="153">
        <v>0</v>
      </c>
      <c r="AQ173" s="153">
        <v>0</v>
      </c>
      <c r="AR173" s="153">
        <v>0</v>
      </c>
      <c r="AS173" s="153">
        <v>0</v>
      </c>
      <c r="AT173" s="153">
        <v>0</v>
      </c>
      <c r="AU173" s="153">
        <v>0</v>
      </c>
      <c r="AV173" s="153">
        <v>0</v>
      </c>
      <c r="AW173" s="153">
        <v>0</v>
      </c>
      <c r="AX173" s="153">
        <v>0</v>
      </c>
      <c r="AY173" s="153">
        <v>0</v>
      </c>
      <c r="AZ173" s="153">
        <v>0</v>
      </c>
      <c r="BA173" s="153">
        <v>0</v>
      </c>
      <c r="BB173" s="153">
        <v>0</v>
      </c>
      <c r="BC173" s="153">
        <v>0</v>
      </c>
      <c r="BD173" s="153">
        <v>0</v>
      </c>
      <c r="BE173" s="153">
        <v>0</v>
      </c>
      <c r="BF173" s="153">
        <v>0</v>
      </c>
      <c r="BG173" s="153">
        <v>0</v>
      </c>
      <c r="BH173" s="152">
        <v>0</v>
      </c>
    </row>
    <row r="174" spans="1:60" ht="30">
      <c r="A174" s="155" t="s">
        <v>1467</v>
      </c>
      <c r="B174" s="154">
        <v>50</v>
      </c>
      <c r="C174" s="154">
        <f>SUM(G174:BH174)</f>
        <v>1</v>
      </c>
      <c r="D174" s="154">
        <f>SUMIF(G$1:BH$1,1,$G174:$BH174)</f>
        <v>0</v>
      </c>
      <c r="E174" s="154">
        <f>SUMIF(G$1:BH$1,2,$G174:$BH174)</f>
        <v>1</v>
      </c>
      <c r="F174" s="154">
        <f>SUMIF(G$1:BH$1,3,$G174:$BH174)</f>
        <v>0</v>
      </c>
      <c r="G174" s="153">
        <v>0</v>
      </c>
      <c r="H174" s="153">
        <v>0</v>
      </c>
      <c r="I174" s="153">
        <v>0</v>
      </c>
      <c r="J174" s="153">
        <v>0</v>
      </c>
      <c r="K174" s="153">
        <v>0</v>
      </c>
      <c r="L174" s="153">
        <v>0</v>
      </c>
      <c r="M174" s="153">
        <v>0</v>
      </c>
      <c r="N174" s="153">
        <v>0</v>
      </c>
      <c r="O174" s="153">
        <v>0</v>
      </c>
      <c r="P174" s="153">
        <v>0</v>
      </c>
      <c r="Q174" s="153">
        <v>0</v>
      </c>
      <c r="R174" s="153">
        <v>0</v>
      </c>
      <c r="S174" s="153">
        <v>0</v>
      </c>
      <c r="T174" s="153">
        <v>0</v>
      </c>
      <c r="U174" s="153">
        <v>0</v>
      </c>
      <c r="V174" s="153">
        <v>0</v>
      </c>
      <c r="W174" s="153">
        <v>0</v>
      </c>
      <c r="X174" s="153">
        <v>0</v>
      </c>
      <c r="Y174" s="153">
        <v>0</v>
      </c>
      <c r="Z174" s="153">
        <v>0</v>
      </c>
      <c r="AA174" s="153">
        <v>0</v>
      </c>
      <c r="AB174" s="153">
        <v>0</v>
      </c>
      <c r="AC174" s="153">
        <v>0</v>
      </c>
      <c r="AD174" s="153">
        <v>0</v>
      </c>
      <c r="AE174" s="153">
        <v>0</v>
      </c>
      <c r="AF174" s="153">
        <v>1</v>
      </c>
      <c r="AG174" s="153">
        <v>0</v>
      </c>
      <c r="AH174" s="153">
        <v>0</v>
      </c>
      <c r="AI174" s="153">
        <v>0</v>
      </c>
      <c r="AJ174" s="153">
        <v>0</v>
      </c>
      <c r="AK174" s="153">
        <v>0</v>
      </c>
      <c r="AL174" s="153">
        <v>0</v>
      </c>
      <c r="AM174" s="153">
        <v>0</v>
      </c>
      <c r="AN174" s="153">
        <v>0</v>
      </c>
      <c r="AO174" s="153">
        <v>0</v>
      </c>
      <c r="AP174" s="153">
        <v>0</v>
      </c>
      <c r="AQ174" s="153">
        <v>0</v>
      </c>
      <c r="AR174" s="153">
        <v>0</v>
      </c>
      <c r="AS174" s="153">
        <v>0</v>
      </c>
      <c r="AT174" s="153">
        <v>0</v>
      </c>
      <c r="AU174" s="153">
        <v>0</v>
      </c>
      <c r="AV174" s="153">
        <v>0</v>
      </c>
      <c r="AW174" s="153">
        <v>0</v>
      </c>
      <c r="AX174" s="153">
        <v>0</v>
      </c>
      <c r="AY174" s="153">
        <v>0</v>
      </c>
      <c r="AZ174" s="153">
        <v>0</v>
      </c>
      <c r="BA174" s="153">
        <v>0</v>
      </c>
      <c r="BB174" s="153">
        <v>0</v>
      </c>
      <c r="BC174" s="153">
        <v>0</v>
      </c>
      <c r="BD174" s="153">
        <v>0</v>
      </c>
      <c r="BE174" s="153">
        <v>0</v>
      </c>
      <c r="BF174" s="153">
        <v>0</v>
      </c>
      <c r="BG174" s="153">
        <v>0</v>
      </c>
      <c r="BH174" s="152">
        <v>0</v>
      </c>
    </row>
    <row r="175" spans="1:60" ht="30">
      <c r="A175" s="155" t="s">
        <v>1466</v>
      </c>
      <c r="B175" s="154">
        <v>215</v>
      </c>
      <c r="C175" s="154">
        <f>SUM(G175:BH175)</f>
        <v>15</v>
      </c>
      <c r="D175" s="154">
        <f>SUMIF(G$1:BH$1,1,$G175:$BH175)</f>
        <v>3</v>
      </c>
      <c r="E175" s="154">
        <f>SUMIF(G$1:BH$1,2,$G175:$BH175)</f>
        <v>5</v>
      </c>
      <c r="F175" s="154">
        <f>SUMIF(G$1:BH$1,3,$G175:$BH175)</f>
        <v>7</v>
      </c>
      <c r="G175" s="153">
        <v>0</v>
      </c>
      <c r="H175" s="153">
        <v>0</v>
      </c>
      <c r="I175" s="153">
        <v>0</v>
      </c>
      <c r="J175" s="153">
        <v>0</v>
      </c>
      <c r="K175" s="153">
        <v>0</v>
      </c>
      <c r="L175" s="153">
        <v>0</v>
      </c>
      <c r="M175" s="153">
        <v>0</v>
      </c>
      <c r="N175" s="153">
        <v>0</v>
      </c>
      <c r="O175" s="153">
        <v>7</v>
      </c>
      <c r="P175" s="153">
        <v>0</v>
      </c>
      <c r="Q175" s="153">
        <v>0</v>
      </c>
      <c r="R175" s="153">
        <v>0</v>
      </c>
      <c r="S175" s="153">
        <v>0</v>
      </c>
      <c r="T175" s="153">
        <v>0</v>
      </c>
      <c r="U175" s="153">
        <v>0</v>
      </c>
      <c r="V175" s="153">
        <v>0</v>
      </c>
      <c r="W175" s="153">
        <v>1</v>
      </c>
      <c r="X175" s="153">
        <v>1</v>
      </c>
      <c r="Y175" s="153">
        <v>0</v>
      </c>
      <c r="Z175" s="153">
        <v>0</v>
      </c>
      <c r="AA175" s="153">
        <v>0</v>
      </c>
      <c r="AB175" s="153">
        <v>0</v>
      </c>
      <c r="AC175" s="153">
        <v>0</v>
      </c>
      <c r="AD175" s="153">
        <v>0</v>
      </c>
      <c r="AE175" s="153">
        <v>0</v>
      </c>
      <c r="AF175" s="153">
        <v>1</v>
      </c>
      <c r="AG175" s="153">
        <v>0</v>
      </c>
      <c r="AH175" s="153">
        <v>0</v>
      </c>
      <c r="AI175" s="153">
        <v>1</v>
      </c>
      <c r="AJ175" s="153">
        <v>0</v>
      </c>
      <c r="AK175" s="153">
        <v>1</v>
      </c>
      <c r="AL175" s="153">
        <v>0</v>
      </c>
      <c r="AM175" s="153">
        <v>0</v>
      </c>
      <c r="AN175" s="153">
        <v>0</v>
      </c>
      <c r="AO175" s="153">
        <v>0</v>
      </c>
      <c r="AP175" s="153">
        <v>0</v>
      </c>
      <c r="AQ175" s="153">
        <v>0</v>
      </c>
      <c r="AR175" s="153">
        <v>0</v>
      </c>
      <c r="AS175" s="153">
        <v>0</v>
      </c>
      <c r="AT175" s="153">
        <v>0</v>
      </c>
      <c r="AU175" s="153">
        <v>0</v>
      </c>
      <c r="AV175" s="153">
        <v>0</v>
      </c>
      <c r="AW175" s="153">
        <v>0</v>
      </c>
      <c r="AX175" s="153">
        <v>0</v>
      </c>
      <c r="AY175" s="153">
        <v>0</v>
      </c>
      <c r="AZ175" s="153">
        <v>0</v>
      </c>
      <c r="BA175" s="153">
        <v>0</v>
      </c>
      <c r="BB175" s="153">
        <v>0</v>
      </c>
      <c r="BC175" s="153">
        <v>0</v>
      </c>
      <c r="BD175" s="153">
        <v>3</v>
      </c>
      <c r="BE175" s="153">
        <v>0</v>
      </c>
      <c r="BF175" s="153">
        <v>0</v>
      </c>
      <c r="BG175" s="153">
        <v>0</v>
      </c>
      <c r="BH175" s="152">
        <v>0</v>
      </c>
    </row>
    <row r="176" spans="1:60" ht="45">
      <c r="A176" s="155" t="s">
        <v>1465</v>
      </c>
      <c r="B176" s="154">
        <v>107</v>
      </c>
      <c r="C176" s="154">
        <f>SUM(G176:BH176)</f>
        <v>27</v>
      </c>
      <c r="D176" s="154">
        <f>SUMIF(G$1:BH$1,1,$G176:$BH176)</f>
        <v>1</v>
      </c>
      <c r="E176" s="154">
        <f>SUMIF(G$1:BH$1,2,$G176:$BH176)</f>
        <v>18</v>
      </c>
      <c r="F176" s="154">
        <f>SUMIF(G$1:BH$1,3,$G176:$BH176)</f>
        <v>8</v>
      </c>
      <c r="G176" s="153">
        <v>0</v>
      </c>
      <c r="H176" s="153">
        <v>2</v>
      </c>
      <c r="I176" s="153">
        <v>0</v>
      </c>
      <c r="J176" s="153">
        <v>0</v>
      </c>
      <c r="K176" s="153">
        <v>0</v>
      </c>
      <c r="L176" s="153">
        <v>0</v>
      </c>
      <c r="M176" s="153">
        <v>0</v>
      </c>
      <c r="N176" s="153">
        <v>0</v>
      </c>
      <c r="O176" s="153">
        <v>5</v>
      </c>
      <c r="P176" s="153">
        <v>0</v>
      </c>
      <c r="Q176" s="153">
        <v>1</v>
      </c>
      <c r="R176" s="153">
        <v>1</v>
      </c>
      <c r="S176" s="153">
        <v>0</v>
      </c>
      <c r="T176" s="153">
        <v>0</v>
      </c>
      <c r="U176" s="153">
        <v>0</v>
      </c>
      <c r="V176" s="153">
        <v>0</v>
      </c>
      <c r="W176" s="153">
        <v>0</v>
      </c>
      <c r="X176" s="153">
        <v>0</v>
      </c>
      <c r="Y176" s="153">
        <v>0</v>
      </c>
      <c r="Z176" s="153">
        <v>0</v>
      </c>
      <c r="AA176" s="153">
        <v>0</v>
      </c>
      <c r="AB176" s="153">
        <v>0</v>
      </c>
      <c r="AC176" s="153">
        <v>0</v>
      </c>
      <c r="AD176" s="153">
        <v>1</v>
      </c>
      <c r="AE176" s="153">
        <v>0</v>
      </c>
      <c r="AF176" s="153">
        <v>2</v>
      </c>
      <c r="AG176" s="153">
        <v>0</v>
      </c>
      <c r="AH176" s="153">
        <v>0</v>
      </c>
      <c r="AI176" s="153">
        <v>0</v>
      </c>
      <c r="AJ176" s="153">
        <v>1</v>
      </c>
      <c r="AK176" s="153">
        <v>0</v>
      </c>
      <c r="AL176" s="153">
        <v>0</v>
      </c>
      <c r="AM176" s="153">
        <v>0</v>
      </c>
      <c r="AN176" s="153">
        <v>0</v>
      </c>
      <c r="AO176" s="153">
        <v>0</v>
      </c>
      <c r="AP176" s="153">
        <v>4</v>
      </c>
      <c r="AQ176" s="153">
        <v>0</v>
      </c>
      <c r="AR176" s="153">
        <v>0</v>
      </c>
      <c r="AS176" s="153">
        <v>0</v>
      </c>
      <c r="AT176" s="153">
        <v>0</v>
      </c>
      <c r="AU176" s="153">
        <v>0</v>
      </c>
      <c r="AV176" s="153">
        <v>0</v>
      </c>
      <c r="AW176" s="153">
        <v>1</v>
      </c>
      <c r="AX176" s="153">
        <v>0</v>
      </c>
      <c r="AY176" s="153">
        <v>0</v>
      </c>
      <c r="AZ176" s="153">
        <v>1</v>
      </c>
      <c r="BA176" s="153">
        <v>0</v>
      </c>
      <c r="BB176" s="153">
        <v>0</v>
      </c>
      <c r="BC176" s="153">
        <v>1</v>
      </c>
      <c r="BD176" s="153">
        <v>5</v>
      </c>
      <c r="BE176" s="153">
        <v>0</v>
      </c>
      <c r="BF176" s="153">
        <v>2</v>
      </c>
      <c r="BG176" s="153">
        <v>0</v>
      </c>
      <c r="BH176" s="152">
        <v>0</v>
      </c>
    </row>
    <row r="177" spans="1:60">
      <c r="A177" s="155" t="s">
        <v>1464</v>
      </c>
      <c r="B177" s="154">
        <v>24</v>
      </c>
      <c r="C177" s="154">
        <f>SUM(G177:BH177)</f>
        <v>2</v>
      </c>
      <c r="D177" s="154">
        <f>SUMIF(G$1:BH$1,1,$G177:$BH177)</f>
        <v>2</v>
      </c>
      <c r="E177" s="154">
        <f>SUMIF(G$1:BH$1,2,$G177:$BH177)</f>
        <v>0</v>
      </c>
      <c r="F177" s="154">
        <f>SUMIF(G$1:BH$1,3,$G177:$BH177)</f>
        <v>0</v>
      </c>
      <c r="G177" s="153">
        <v>0</v>
      </c>
      <c r="H177" s="153">
        <v>0</v>
      </c>
      <c r="I177" s="153">
        <v>0</v>
      </c>
      <c r="J177" s="153">
        <v>0</v>
      </c>
      <c r="K177" s="153">
        <v>0</v>
      </c>
      <c r="L177" s="153">
        <v>0</v>
      </c>
      <c r="M177" s="153">
        <v>0</v>
      </c>
      <c r="N177" s="153">
        <v>0</v>
      </c>
      <c r="O177" s="153">
        <v>0</v>
      </c>
      <c r="P177" s="153">
        <v>0</v>
      </c>
      <c r="Q177" s="153">
        <v>0</v>
      </c>
      <c r="R177" s="153">
        <v>0</v>
      </c>
      <c r="S177" s="153">
        <v>0</v>
      </c>
      <c r="T177" s="153">
        <v>0</v>
      </c>
      <c r="U177" s="153">
        <v>0</v>
      </c>
      <c r="V177" s="153">
        <v>0</v>
      </c>
      <c r="W177" s="153">
        <v>2</v>
      </c>
      <c r="X177" s="153">
        <v>0</v>
      </c>
      <c r="Y177" s="153">
        <v>0</v>
      </c>
      <c r="Z177" s="153">
        <v>0</v>
      </c>
      <c r="AA177" s="153">
        <v>0</v>
      </c>
      <c r="AB177" s="153">
        <v>0</v>
      </c>
      <c r="AC177" s="153">
        <v>0</v>
      </c>
      <c r="AD177" s="153">
        <v>0</v>
      </c>
      <c r="AE177" s="153">
        <v>0</v>
      </c>
      <c r="AF177" s="153">
        <v>0</v>
      </c>
      <c r="AG177" s="153">
        <v>0</v>
      </c>
      <c r="AH177" s="153">
        <v>0</v>
      </c>
      <c r="AI177" s="153">
        <v>0</v>
      </c>
      <c r="AJ177" s="153">
        <v>0</v>
      </c>
      <c r="AK177" s="153">
        <v>0</v>
      </c>
      <c r="AL177" s="153">
        <v>0</v>
      </c>
      <c r="AM177" s="153">
        <v>0</v>
      </c>
      <c r="AN177" s="153">
        <v>0</v>
      </c>
      <c r="AO177" s="153">
        <v>0</v>
      </c>
      <c r="AP177" s="153">
        <v>0</v>
      </c>
      <c r="AQ177" s="153">
        <v>0</v>
      </c>
      <c r="AR177" s="153">
        <v>0</v>
      </c>
      <c r="AS177" s="153">
        <v>0</v>
      </c>
      <c r="AT177" s="153">
        <v>0</v>
      </c>
      <c r="AU177" s="153">
        <v>0</v>
      </c>
      <c r="AV177" s="153">
        <v>0</v>
      </c>
      <c r="AW177" s="153">
        <v>0</v>
      </c>
      <c r="AX177" s="153">
        <v>0</v>
      </c>
      <c r="AY177" s="153">
        <v>0</v>
      </c>
      <c r="AZ177" s="153">
        <v>0</v>
      </c>
      <c r="BA177" s="153">
        <v>0</v>
      </c>
      <c r="BB177" s="153">
        <v>0</v>
      </c>
      <c r="BC177" s="153">
        <v>0</v>
      </c>
      <c r="BD177" s="153">
        <v>0</v>
      </c>
      <c r="BE177" s="153">
        <v>0</v>
      </c>
      <c r="BF177" s="153">
        <v>0</v>
      </c>
      <c r="BG177" s="153">
        <v>0</v>
      </c>
      <c r="BH177" s="152">
        <v>0</v>
      </c>
    </row>
    <row r="178" spans="1:60" ht="30">
      <c r="A178" s="155" t="s">
        <v>1463</v>
      </c>
      <c r="B178" s="154">
        <v>23</v>
      </c>
      <c r="C178" s="154">
        <f>SUM(G178:BH178)</f>
        <v>1</v>
      </c>
      <c r="D178" s="154">
        <f>SUMIF(G$1:BH$1,1,$G178:$BH178)</f>
        <v>0</v>
      </c>
      <c r="E178" s="154">
        <f>SUMIF(G$1:BH$1,2,$G178:$BH178)</f>
        <v>0</v>
      </c>
      <c r="F178" s="154">
        <f>SUMIF(G$1:BH$1,3,$G178:$BH178)</f>
        <v>1</v>
      </c>
      <c r="G178" s="153">
        <v>0</v>
      </c>
      <c r="H178" s="153">
        <v>0</v>
      </c>
      <c r="I178" s="153">
        <v>0</v>
      </c>
      <c r="J178" s="153">
        <v>0</v>
      </c>
      <c r="K178" s="153">
        <v>0</v>
      </c>
      <c r="L178" s="153">
        <v>0</v>
      </c>
      <c r="M178" s="153">
        <v>0</v>
      </c>
      <c r="N178" s="153">
        <v>0</v>
      </c>
      <c r="O178" s="153">
        <v>1</v>
      </c>
      <c r="P178" s="153">
        <v>0</v>
      </c>
      <c r="Q178" s="153">
        <v>0</v>
      </c>
      <c r="R178" s="153">
        <v>0</v>
      </c>
      <c r="S178" s="153">
        <v>0</v>
      </c>
      <c r="T178" s="153">
        <v>0</v>
      </c>
      <c r="U178" s="153">
        <v>0</v>
      </c>
      <c r="V178" s="153">
        <v>0</v>
      </c>
      <c r="W178" s="153">
        <v>0</v>
      </c>
      <c r="X178" s="153">
        <v>0</v>
      </c>
      <c r="Y178" s="153">
        <v>0</v>
      </c>
      <c r="Z178" s="153">
        <v>0</v>
      </c>
      <c r="AA178" s="153">
        <v>0</v>
      </c>
      <c r="AB178" s="153">
        <v>0</v>
      </c>
      <c r="AC178" s="153">
        <v>0</v>
      </c>
      <c r="AD178" s="153">
        <v>0</v>
      </c>
      <c r="AE178" s="153">
        <v>0</v>
      </c>
      <c r="AF178" s="153">
        <v>0</v>
      </c>
      <c r="AG178" s="153">
        <v>0</v>
      </c>
      <c r="AH178" s="153">
        <v>0</v>
      </c>
      <c r="AI178" s="153">
        <v>0</v>
      </c>
      <c r="AJ178" s="153">
        <v>0</v>
      </c>
      <c r="AK178" s="153">
        <v>0</v>
      </c>
      <c r="AL178" s="153">
        <v>0</v>
      </c>
      <c r="AM178" s="153">
        <v>0</v>
      </c>
      <c r="AN178" s="153">
        <v>0</v>
      </c>
      <c r="AO178" s="153">
        <v>0</v>
      </c>
      <c r="AP178" s="153">
        <v>0</v>
      </c>
      <c r="AQ178" s="153">
        <v>0</v>
      </c>
      <c r="AR178" s="153">
        <v>0</v>
      </c>
      <c r="AS178" s="153">
        <v>0</v>
      </c>
      <c r="AT178" s="153">
        <v>0</v>
      </c>
      <c r="AU178" s="153">
        <v>0</v>
      </c>
      <c r="AV178" s="153">
        <v>0</v>
      </c>
      <c r="AW178" s="153">
        <v>0</v>
      </c>
      <c r="AX178" s="153">
        <v>0</v>
      </c>
      <c r="AY178" s="153">
        <v>0</v>
      </c>
      <c r="AZ178" s="153">
        <v>0</v>
      </c>
      <c r="BA178" s="153">
        <v>0</v>
      </c>
      <c r="BB178" s="153">
        <v>0</v>
      </c>
      <c r="BC178" s="153">
        <v>0</v>
      </c>
      <c r="BD178" s="153">
        <v>0</v>
      </c>
      <c r="BE178" s="153">
        <v>0</v>
      </c>
      <c r="BF178" s="153">
        <v>0</v>
      </c>
      <c r="BG178" s="153">
        <v>0</v>
      </c>
      <c r="BH178" s="152">
        <v>0</v>
      </c>
    </row>
    <row r="179" spans="1:60" ht="30">
      <c r="A179" s="155" t="s">
        <v>1462</v>
      </c>
      <c r="B179" s="154">
        <v>152</v>
      </c>
      <c r="C179" s="154">
        <f>SUM(G179:BH179)</f>
        <v>15</v>
      </c>
      <c r="D179" s="154">
        <f>SUMIF(G$1:BH$1,1,$G179:$BH179)</f>
        <v>1</v>
      </c>
      <c r="E179" s="154">
        <f>SUMIF(G$1:BH$1,2,$G179:$BH179)</f>
        <v>9</v>
      </c>
      <c r="F179" s="154">
        <f>SUMIF(G$1:BH$1,3,$G179:$BH179)</f>
        <v>5</v>
      </c>
      <c r="G179" s="153">
        <v>0</v>
      </c>
      <c r="H179" s="153">
        <v>0</v>
      </c>
      <c r="I179" s="153">
        <v>0</v>
      </c>
      <c r="J179" s="153">
        <v>0</v>
      </c>
      <c r="K179" s="153">
        <v>0</v>
      </c>
      <c r="L179" s="153">
        <v>0</v>
      </c>
      <c r="M179" s="153">
        <v>0</v>
      </c>
      <c r="N179" s="153">
        <v>0</v>
      </c>
      <c r="O179" s="153">
        <v>5</v>
      </c>
      <c r="P179" s="153">
        <v>0</v>
      </c>
      <c r="Q179" s="153">
        <v>0</v>
      </c>
      <c r="R179" s="153">
        <v>0</v>
      </c>
      <c r="S179" s="153">
        <v>0</v>
      </c>
      <c r="T179" s="153">
        <v>0</v>
      </c>
      <c r="U179" s="153">
        <v>0</v>
      </c>
      <c r="V179" s="153">
        <v>0</v>
      </c>
      <c r="W179" s="153">
        <v>0</v>
      </c>
      <c r="X179" s="153">
        <v>0</v>
      </c>
      <c r="Y179" s="153">
        <v>0</v>
      </c>
      <c r="Z179" s="153">
        <v>0</v>
      </c>
      <c r="AA179" s="153">
        <v>0</v>
      </c>
      <c r="AB179" s="153">
        <v>0</v>
      </c>
      <c r="AC179" s="153">
        <v>0</v>
      </c>
      <c r="AD179" s="153">
        <v>0</v>
      </c>
      <c r="AE179" s="153">
        <v>0</v>
      </c>
      <c r="AF179" s="153">
        <v>2</v>
      </c>
      <c r="AG179" s="153">
        <v>0</v>
      </c>
      <c r="AH179" s="153">
        <v>1</v>
      </c>
      <c r="AI179" s="153">
        <v>0</v>
      </c>
      <c r="AJ179" s="153">
        <v>0</v>
      </c>
      <c r="AK179" s="153">
        <v>0</v>
      </c>
      <c r="AL179" s="153">
        <v>0</v>
      </c>
      <c r="AM179" s="153">
        <v>0</v>
      </c>
      <c r="AN179" s="153">
        <v>0</v>
      </c>
      <c r="AO179" s="153">
        <v>0</v>
      </c>
      <c r="AP179" s="153">
        <v>2</v>
      </c>
      <c r="AQ179" s="153">
        <v>0</v>
      </c>
      <c r="AR179" s="153">
        <v>0</v>
      </c>
      <c r="AS179" s="153">
        <v>0</v>
      </c>
      <c r="AT179" s="153">
        <v>0</v>
      </c>
      <c r="AU179" s="153">
        <v>0</v>
      </c>
      <c r="AV179" s="153">
        <v>0</v>
      </c>
      <c r="AW179" s="153">
        <v>0</v>
      </c>
      <c r="AX179" s="153">
        <v>0</v>
      </c>
      <c r="AY179" s="153">
        <v>0</v>
      </c>
      <c r="AZ179" s="153">
        <v>0</v>
      </c>
      <c r="BA179" s="153">
        <v>0</v>
      </c>
      <c r="BB179" s="153">
        <v>0</v>
      </c>
      <c r="BC179" s="153">
        <v>0</v>
      </c>
      <c r="BD179" s="153">
        <v>4</v>
      </c>
      <c r="BE179" s="153">
        <v>0</v>
      </c>
      <c r="BF179" s="153">
        <v>1</v>
      </c>
      <c r="BG179" s="153">
        <v>0</v>
      </c>
      <c r="BH179" s="152">
        <v>0</v>
      </c>
    </row>
    <row r="180" spans="1:60">
      <c r="A180" s="155" t="s">
        <v>1461</v>
      </c>
      <c r="B180" s="154">
        <v>41</v>
      </c>
      <c r="C180" s="154">
        <f>SUM(G180:BH180)</f>
        <v>1</v>
      </c>
      <c r="D180" s="154">
        <f>SUMIF(G$1:BH$1,1,$G180:$BH180)</f>
        <v>0</v>
      </c>
      <c r="E180" s="154">
        <f>SUMIF(G$1:BH$1,2,$G180:$BH180)</f>
        <v>0</v>
      </c>
      <c r="F180" s="154">
        <f>SUMIF(G$1:BH$1,3,$G180:$BH180)</f>
        <v>1</v>
      </c>
      <c r="G180" s="153">
        <v>0</v>
      </c>
      <c r="H180" s="153">
        <v>0</v>
      </c>
      <c r="I180" s="153">
        <v>0</v>
      </c>
      <c r="J180" s="153">
        <v>0</v>
      </c>
      <c r="K180" s="153">
        <v>0</v>
      </c>
      <c r="L180" s="153">
        <v>0</v>
      </c>
      <c r="M180" s="153">
        <v>0</v>
      </c>
      <c r="N180" s="153">
        <v>0</v>
      </c>
      <c r="O180" s="153">
        <v>1</v>
      </c>
      <c r="P180" s="153">
        <v>0</v>
      </c>
      <c r="Q180" s="153">
        <v>0</v>
      </c>
      <c r="R180" s="153">
        <v>0</v>
      </c>
      <c r="S180" s="153">
        <v>0</v>
      </c>
      <c r="T180" s="153">
        <v>0</v>
      </c>
      <c r="U180" s="153">
        <v>0</v>
      </c>
      <c r="V180" s="153">
        <v>0</v>
      </c>
      <c r="W180" s="153">
        <v>0</v>
      </c>
      <c r="X180" s="153">
        <v>0</v>
      </c>
      <c r="Y180" s="153">
        <v>0</v>
      </c>
      <c r="Z180" s="153">
        <v>0</v>
      </c>
      <c r="AA180" s="153">
        <v>0</v>
      </c>
      <c r="AB180" s="153">
        <v>0</v>
      </c>
      <c r="AC180" s="153">
        <v>0</v>
      </c>
      <c r="AD180" s="153">
        <v>0</v>
      </c>
      <c r="AE180" s="153">
        <v>0</v>
      </c>
      <c r="AF180" s="153">
        <v>0</v>
      </c>
      <c r="AG180" s="153">
        <v>0</v>
      </c>
      <c r="AH180" s="153">
        <v>0</v>
      </c>
      <c r="AI180" s="153">
        <v>0</v>
      </c>
      <c r="AJ180" s="153">
        <v>0</v>
      </c>
      <c r="AK180" s="153">
        <v>0</v>
      </c>
      <c r="AL180" s="153">
        <v>0</v>
      </c>
      <c r="AM180" s="153">
        <v>0</v>
      </c>
      <c r="AN180" s="153">
        <v>0</v>
      </c>
      <c r="AO180" s="153">
        <v>0</v>
      </c>
      <c r="AP180" s="153">
        <v>0</v>
      </c>
      <c r="AQ180" s="153">
        <v>0</v>
      </c>
      <c r="AR180" s="153">
        <v>0</v>
      </c>
      <c r="AS180" s="153">
        <v>0</v>
      </c>
      <c r="AT180" s="153">
        <v>0</v>
      </c>
      <c r="AU180" s="153">
        <v>0</v>
      </c>
      <c r="AV180" s="153">
        <v>0</v>
      </c>
      <c r="AW180" s="153">
        <v>0</v>
      </c>
      <c r="AX180" s="153">
        <v>0</v>
      </c>
      <c r="AY180" s="153">
        <v>0</v>
      </c>
      <c r="AZ180" s="153">
        <v>0</v>
      </c>
      <c r="BA180" s="153">
        <v>0</v>
      </c>
      <c r="BB180" s="153">
        <v>0</v>
      </c>
      <c r="BC180" s="153">
        <v>0</v>
      </c>
      <c r="BD180" s="153">
        <v>0</v>
      </c>
      <c r="BE180" s="153">
        <v>0</v>
      </c>
      <c r="BF180" s="153">
        <v>0</v>
      </c>
      <c r="BG180" s="153">
        <v>0</v>
      </c>
      <c r="BH180" s="152">
        <v>0</v>
      </c>
    </row>
    <row r="181" spans="1:60" ht="30">
      <c r="A181" s="155" t="s">
        <v>1460</v>
      </c>
      <c r="B181" s="154">
        <v>26</v>
      </c>
      <c r="C181" s="154">
        <f>SUM(G181:BH181)</f>
        <v>1</v>
      </c>
      <c r="D181" s="154">
        <f>SUMIF(G$1:BH$1,1,$G181:$BH181)</f>
        <v>0</v>
      </c>
      <c r="E181" s="154">
        <f>SUMIF(G$1:BH$1,2,$G181:$BH181)</f>
        <v>0</v>
      </c>
      <c r="F181" s="154">
        <f>SUMIF(G$1:BH$1,3,$G181:$BH181)</f>
        <v>1</v>
      </c>
      <c r="G181" s="153">
        <v>0</v>
      </c>
      <c r="H181" s="153">
        <v>0</v>
      </c>
      <c r="I181" s="153">
        <v>0</v>
      </c>
      <c r="J181" s="153">
        <v>0</v>
      </c>
      <c r="K181" s="153">
        <v>0</v>
      </c>
      <c r="L181" s="153">
        <v>0</v>
      </c>
      <c r="M181" s="153">
        <v>0</v>
      </c>
      <c r="N181" s="153">
        <v>0</v>
      </c>
      <c r="O181" s="153">
        <v>1</v>
      </c>
      <c r="P181" s="153">
        <v>0</v>
      </c>
      <c r="Q181" s="153">
        <v>0</v>
      </c>
      <c r="R181" s="153">
        <v>0</v>
      </c>
      <c r="S181" s="153">
        <v>0</v>
      </c>
      <c r="T181" s="153">
        <v>0</v>
      </c>
      <c r="U181" s="153">
        <v>0</v>
      </c>
      <c r="V181" s="153">
        <v>0</v>
      </c>
      <c r="W181" s="153">
        <v>0</v>
      </c>
      <c r="X181" s="153">
        <v>0</v>
      </c>
      <c r="Y181" s="153">
        <v>0</v>
      </c>
      <c r="Z181" s="153">
        <v>0</v>
      </c>
      <c r="AA181" s="153">
        <v>0</v>
      </c>
      <c r="AB181" s="153">
        <v>0</v>
      </c>
      <c r="AC181" s="153">
        <v>0</v>
      </c>
      <c r="AD181" s="153">
        <v>0</v>
      </c>
      <c r="AE181" s="153">
        <v>0</v>
      </c>
      <c r="AF181" s="153">
        <v>0</v>
      </c>
      <c r="AG181" s="153">
        <v>0</v>
      </c>
      <c r="AH181" s="153">
        <v>0</v>
      </c>
      <c r="AI181" s="153">
        <v>0</v>
      </c>
      <c r="AJ181" s="153">
        <v>0</v>
      </c>
      <c r="AK181" s="153">
        <v>0</v>
      </c>
      <c r="AL181" s="153">
        <v>0</v>
      </c>
      <c r="AM181" s="153">
        <v>0</v>
      </c>
      <c r="AN181" s="153">
        <v>0</v>
      </c>
      <c r="AO181" s="153">
        <v>0</v>
      </c>
      <c r="AP181" s="153">
        <v>0</v>
      </c>
      <c r="AQ181" s="153">
        <v>0</v>
      </c>
      <c r="AR181" s="153">
        <v>0</v>
      </c>
      <c r="AS181" s="153">
        <v>0</v>
      </c>
      <c r="AT181" s="153">
        <v>0</v>
      </c>
      <c r="AU181" s="153">
        <v>0</v>
      </c>
      <c r="AV181" s="153">
        <v>0</v>
      </c>
      <c r="AW181" s="153">
        <v>0</v>
      </c>
      <c r="AX181" s="153">
        <v>0</v>
      </c>
      <c r="AY181" s="153">
        <v>0</v>
      </c>
      <c r="AZ181" s="153">
        <v>0</v>
      </c>
      <c r="BA181" s="153">
        <v>0</v>
      </c>
      <c r="BB181" s="153">
        <v>0</v>
      </c>
      <c r="BC181" s="153">
        <v>0</v>
      </c>
      <c r="BD181" s="153">
        <v>0</v>
      </c>
      <c r="BE181" s="153">
        <v>0</v>
      </c>
      <c r="BF181" s="153">
        <v>0</v>
      </c>
      <c r="BG181" s="153">
        <v>0</v>
      </c>
      <c r="BH181" s="152">
        <v>0</v>
      </c>
    </row>
    <row r="182" spans="1:60">
      <c r="A182" s="155" t="s">
        <v>1459</v>
      </c>
      <c r="B182" s="154">
        <v>7</v>
      </c>
      <c r="C182" s="154">
        <f>SUM(G182:BH182)</f>
        <v>1</v>
      </c>
      <c r="D182" s="154">
        <f>SUMIF(G$1:BH$1,1,$G182:$BH182)</f>
        <v>0</v>
      </c>
      <c r="E182" s="154">
        <f>SUMIF(G$1:BH$1,2,$G182:$BH182)</f>
        <v>0</v>
      </c>
      <c r="F182" s="154">
        <f>SUMIF(G$1:BH$1,3,$G182:$BH182)</f>
        <v>1</v>
      </c>
      <c r="G182" s="153">
        <v>0</v>
      </c>
      <c r="H182" s="153">
        <v>0</v>
      </c>
      <c r="I182" s="153">
        <v>0</v>
      </c>
      <c r="J182" s="153">
        <v>0</v>
      </c>
      <c r="K182" s="153">
        <v>0</v>
      </c>
      <c r="L182" s="153">
        <v>0</v>
      </c>
      <c r="M182" s="153">
        <v>0</v>
      </c>
      <c r="N182" s="153">
        <v>0</v>
      </c>
      <c r="O182" s="153">
        <v>1</v>
      </c>
      <c r="P182" s="153">
        <v>0</v>
      </c>
      <c r="Q182" s="153">
        <v>0</v>
      </c>
      <c r="R182" s="153">
        <v>0</v>
      </c>
      <c r="S182" s="153">
        <v>0</v>
      </c>
      <c r="T182" s="153">
        <v>0</v>
      </c>
      <c r="U182" s="153">
        <v>0</v>
      </c>
      <c r="V182" s="153">
        <v>0</v>
      </c>
      <c r="W182" s="153">
        <v>0</v>
      </c>
      <c r="X182" s="153">
        <v>0</v>
      </c>
      <c r="Y182" s="153">
        <v>0</v>
      </c>
      <c r="Z182" s="153">
        <v>0</v>
      </c>
      <c r="AA182" s="153">
        <v>0</v>
      </c>
      <c r="AB182" s="153">
        <v>0</v>
      </c>
      <c r="AC182" s="153">
        <v>0</v>
      </c>
      <c r="AD182" s="153">
        <v>0</v>
      </c>
      <c r="AE182" s="153">
        <v>0</v>
      </c>
      <c r="AF182" s="153">
        <v>0</v>
      </c>
      <c r="AG182" s="153">
        <v>0</v>
      </c>
      <c r="AH182" s="153">
        <v>0</v>
      </c>
      <c r="AI182" s="153">
        <v>0</v>
      </c>
      <c r="AJ182" s="153">
        <v>0</v>
      </c>
      <c r="AK182" s="153">
        <v>0</v>
      </c>
      <c r="AL182" s="153">
        <v>0</v>
      </c>
      <c r="AM182" s="153">
        <v>0</v>
      </c>
      <c r="AN182" s="153">
        <v>0</v>
      </c>
      <c r="AO182" s="153">
        <v>0</v>
      </c>
      <c r="AP182" s="153">
        <v>0</v>
      </c>
      <c r="AQ182" s="153">
        <v>0</v>
      </c>
      <c r="AR182" s="153">
        <v>0</v>
      </c>
      <c r="AS182" s="153">
        <v>0</v>
      </c>
      <c r="AT182" s="153">
        <v>0</v>
      </c>
      <c r="AU182" s="153">
        <v>0</v>
      </c>
      <c r="AV182" s="153">
        <v>0</v>
      </c>
      <c r="AW182" s="153">
        <v>0</v>
      </c>
      <c r="AX182" s="153">
        <v>0</v>
      </c>
      <c r="AY182" s="153">
        <v>0</v>
      </c>
      <c r="AZ182" s="153">
        <v>0</v>
      </c>
      <c r="BA182" s="153">
        <v>0</v>
      </c>
      <c r="BB182" s="153">
        <v>0</v>
      </c>
      <c r="BC182" s="153">
        <v>0</v>
      </c>
      <c r="BD182" s="153">
        <v>0</v>
      </c>
      <c r="BE182" s="153">
        <v>0</v>
      </c>
      <c r="BF182" s="153">
        <v>0</v>
      </c>
      <c r="BG182" s="153">
        <v>0</v>
      </c>
      <c r="BH182" s="152">
        <v>0</v>
      </c>
    </row>
    <row r="183" spans="1:60" ht="30">
      <c r="A183" s="155" t="s">
        <v>1458</v>
      </c>
      <c r="B183" s="154">
        <v>27</v>
      </c>
      <c r="C183" s="154">
        <f>SUM(G183:BH183)</f>
        <v>2</v>
      </c>
      <c r="D183" s="154">
        <f>SUMIF(G$1:BH$1,1,$G183:$BH183)</f>
        <v>0</v>
      </c>
      <c r="E183" s="154">
        <f>SUMIF(G$1:BH$1,2,$G183:$BH183)</f>
        <v>1</v>
      </c>
      <c r="F183" s="154">
        <f>SUMIF(G$1:BH$1,3,$G183:$BH183)</f>
        <v>1</v>
      </c>
      <c r="G183" s="153">
        <v>0</v>
      </c>
      <c r="H183" s="153">
        <v>0</v>
      </c>
      <c r="I183" s="153">
        <v>0</v>
      </c>
      <c r="J183" s="153">
        <v>0</v>
      </c>
      <c r="K183" s="153">
        <v>0</v>
      </c>
      <c r="L183" s="153">
        <v>0</v>
      </c>
      <c r="M183" s="153">
        <v>0</v>
      </c>
      <c r="N183" s="153">
        <v>0</v>
      </c>
      <c r="O183" s="153">
        <v>1</v>
      </c>
      <c r="P183" s="153">
        <v>0</v>
      </c>
      <c r="Q183" s="153">
        <v>0</v>
      </c>
      <c r="R183" s="153">
        <v>0</v>
      </c>
      <c r="S183" s="153">
        <v>0</v>
      </c>
      <c r="T183" s="153">
        <v>0</v>
      </c>
      <c r="U183" s="153">
        <v>0</v>
      </c>
      <c r="V183" s="153">
        <v>0</v>
      </c>
      <c r="W183" s="153">
        <v>0</v>
      </c>
      <c r="X183" s="153">
        <v>0</v>
      </c>
      <c r="Y183" s="153">
        <v>0</v>
      </c>
      <c r="Z183" s="153">
        <v>0</v>
      </c>
      <c r="AA183" s="153">
        <v>0</v>
      </c>
      <c r="AB183" s="153">
        <v>0</v>
      </c>
      <c r="AC183" s="153">
        <v>0</v>
      </c>
      <c r="AD183" s="153">
        <v>0</v>
      </c>
      <c r="AE183" s="153">
        <v>0</v>
      </c>
      <c r="AF183" s="153">
        <v>0</v>
      </c>
      <c r="AG183" s="153">
        <v>0</v>
      </c>
      <c r="AH183" s="153">
        <v>0</v>
      </c>
      <c r="AI183" s="153">
        <v>0</v>
      </c>
      <c r="AJ183" s="153">
        <v>0</v>
      </c>
      <c r="AK183" s="153">
        <v>0</v>
      </c>
      <c r="AL183" s="153">
        <v>0</v>
      </c>
      <c r="AM183" s="153">
        <v>0</v>
      </c>
      <c r="AN183" s="153">
        <v>0</v>
      </c>
      <c r="AO183" s="153">
        <v>0</v>
      </c>
      <c r="AP183" s="153">
        <v>0</v>
      </c>
      <c r="AQ183" s="153">
        <v>0</v>
      </c>
      <c r="AR183" s="153">
        <v>0</v>
      </c>
      <c r="AS183" s="153">
        <v>0</v>
      </c>
      <c r="AT183" s="153">
        <v>0</v>
      </c>
      <c r="AU183" s="153">
        <v>0</v>
      </c>
      <c r="AV183" s="153">
        <v>0</v>
      </c>
      <c r="AW183" s="153">
        <v>0</v>
      </c>
      <c r="AX183" s="153">
        <v>0</v>
      </c>
      <c r="AY183" s="153">
        <v>0</v>
      </c>
      <c r="AZ183" s="153">
        <v>0</v>
      </c>
      <c r="BA183" s="153">
        <v>0</v>
      </c>
      <c r="BB183" s="153">
        <v>0</v>
      </c>
      <c r="BC183" s="153">
        <v>0</v>
      </c>
      <c r="BD183" s="153">
        <v>1</v>
      </c>
      <c r="BE183" s="153">
        <v>0</v>
      </c>
      <c r="BF183" s="153">
        <v>0</v>
      </c>
      <c r="BG183" s="153">
        <v>0</v>
      </c>
      <c r="BH183" s="152">
        <v>0</v>
      </c>
    </row>
    <row r="184" spans="1:60">
      <c r="A184" s="155" t="s">
        <v>1457</v>
      </c>
      <c r="B184" s="154">
        <v>1</v>
      </c>
      <c r="C184" s="154">
        <f>SUM(G184:BH184)</f>
        <v>1</v>
      </c>
      <c r="D184" s="154">
        <f>SUMIF(G$1:BH$1,1,$G184:$BH184)</f>
        <v>0</v>
      </c>
      <c r="E184" s="154">
        <f>SUMIF(G$1:BH$1,2,$G184:$BH184)</f>
        <v>1</v>
      </c>
      <c r="F184" s="154">
        <f>SUMIF(G$1:BH$1,3,$G184:$BH184)</f>
        <v>0</v>
      </c>
      <c r="G184" s="153">
        <v>0</v>
      </c>
      <c r="H184" s="153">
        <v>0</v>
      </c>
      <c r="I184" s="153">
        <v>0</v>
      </c>
      <c r="J184" s="153">
        <v>0</v>
      </c>
      <c r="K184" s="153">
        <v>0</v>
      </c>
      <c r="L184" s="153">
        <v>0</v>
      </c>
      <c r="M184" s="153">
        <v>0</v>
      </c>
      <c r="N184" s="153">
        <v>0</v>
      </c>
      <c r="O184" s="153">
        <v>0</v>
      </c>
      <c r="P184" s="153">
        <v>0</v>
      </c>
      <c r="Q184" s="153">
        <v>0</v>
      </c>
      <c r="R184" s="153">
        <v>0</v>
      </c>
      <c r="S184" s="153">
        <v>0</v>
      </c>
      <c r="T184" s="153">
        <v>0</v>
      </c>
      <c r="U184" s="153">
        <v>0</v>
      </c>
      <c r="V184" s="153">
        <v>0</v>
      </c>
      <c r="W184" s="153">
        <v>0</v>
      </c>
      <c r="X184" s="153">
        <v>0</v>
      </c>
      <c r="Y184" s="153">
        <v>0</v>
      </c>
      <c r="Z184" s="153">
        <v>0</v>
      </c>
      <c r="AA184" s="153">
        <v>0</v>
      </c>
      <c r="AB184" s="153">
        <v>0</v>
      </c>
      <c r="AC184" s="153">
        <v>0</v>
      </c>
      <c r="AD184" s="153">
        <v>0</v>
      </c>
      <c r="AE184" s="153">
        <v>0</v>
      </c>
      <c r="AF184" s="153">
        <v>0</v>
      </c>
      <c r="AG184" s="153">
        <v>0</v>
      </c>
      <c r="AH184" s="153">
        <v>0</v>
      </c>
      <c r="AI184" s="153">
        <v>0</v>
      </c>
      <c r="AJ184" s="153">
        <v>0</v>
      </c>
      <c r="AK184" s="153">
        <v>0</v>
      </c>
      <c r="AL184" s="153">
        <v>0</v>
      </c>
      <c r="AM184" s="153">
        <v>0</v>
      </c>
      <c r="AN184" s="153">
        <v>0</v>
      </c>
      <c r="AO184" s="153">
        <v>0</v>
      </c>
      <c r="AP184" s="153">
        <v>0</v>
      </c>
      <c r="AQ184" s="153">
        <v>0</v>
      </c>
      <c r="AR184" s="153">
        <v>0</v>
      </c>
      <c r="AS184" s="153">
        <v>0</v>
      </c>
      <c r="AT184" s="153">
        <v>0</v>
      </c>
      <c r="AU184" s="153">
        <v>0</v>
      </c>
      <c r="AV184" s="153">
        <v>0</v>
      </c>
      <c r="AW184" s="153">
        <v>0</v>
      </c>
      <c r="AX184" s="153">
        <v>0</v>
      </c>
      <c r="AY184" s="153">
        <v>0</v>
      </c>
      <c r="AZ184" s="153">
        <v>0</v>
      </c>
      <c r="BA184" s="153">
        <v>0</v>
      </c>
      <c r="BB184" s="153">
        <v>0</v>
      </c>
      <c r="BC184" s="153">
        <v>0</v>
      </c>
      <c r="BD184" s="153">
        <v>1</v>
      </c>
      <c r="BE184" s="153">
        <v>0</v>
      </c>
      <c r="BF184" s="153">
        <v>0</v>
      </c>
      <c r="BG184" s="153">
        <v>0</v>
      </c>
      <c r="BH184" s="152">
        <v>0</v>
      </c>
    </row>
    <row r="185" spans="1:60" ht="45">
      <c r="A185" s="155" t="s">
        <v>1456</v>
      </c>
      <c r="B185" s="154">
        <v>59</v>
      </c>
      <c r="C185" s="154">
        <f>SUM(G185:BH185)</f>
        <v>6</v>
      </c>
      <c r="D185" s="154">
        <f>SUMIF(G$1:BH$1,1,$G185:$BH185)</f>
        <v>3</v>
      </c>
      <c r="E185" s="154">
        <f>SUMIF(G$1:BH$1,2,$G185:$BH185)</f>
        <v>1</v>
      </c>
      <c r="F185" s="154">
        <f>SUMIF(G$1:BH$1,3,$G185:$BH185)</f>
        <v>2</v>
      </c>
      <c r="G185" s="153">
        <v>0</v>
      </c>
      <c r="H185" s="153">
        <v>0</v>
      </c>
      <c r="I185" s="153">
        <v>0</v>
      </c>
      <c r="J185" s="153">
        <v>0</v>
      </c>
      <c r="K185" s="153">
        <v>0</v>
      </c>
      <c r="L185" s="153">
        <v>0</v>
      </c>
      <c r="M185" s="153">
        <v>0</v>
      </c>
      <c r="N185" s="153">
        <v>0</v>
      </c>
      <c r="O185" s="153">
        <v>2</v>
      </c>
      <c r="P185" s="153">
        <v>0</v>
      </c>
      <c r="Q185" s="153">
        <v>0</v>
      </c>
      <c r="R185" s="153">
        <v>0</v>
      </c>
      <c r="S185" s="153">
        <v>0</v>
      </c>
      <c r="T185" s="153">
        <v>0</v>
      </c>
      <c r="U185" s="153">
        <v>0</v>
      </c>
      <c r="V185" s="153">
        <v>0</v>
      </c>
      <c r="W185" s="153">
        <v>0</v>
      </c>
      <c r="X185" s="153">
        <v>0</v>
      </c>
      <c r="Y185" s="153">
        <v>0</v>
      </c>
      <c r="Z185" s="153">
        <v>0</v>
      </c>
      <c r="AA185" s="153">
        <v>0</v>
      </c>
      <c r="AB185" s="153">
        <v>0</v>
      </c>
      <c r="AC185" s="153">
        <v>1</v>
      </c>
      <c r="AD185" s="153">
        <v>0</v>
      </c>
      <c r="AE185" s="153">
        <v>0</v>
      </c>
      <c r="AF185" s="153">
        <v>0</v>
      </c>
      <c r="AG185" s="153">
        <v>0</v>
      </c>
      <c r="AH185" s="153">
        <v>0</v>
      </c>
      <c r="AI185" s="153">
        <v>2</v>
      </c>
      <c r="AJ185" s="153">
        <v>0</v>
      </c>
      <c r="AK185" s="153">
        <v>0</v>
      </c>
      <c r="AL185" s="153">
        <v>0</v>
      </c>
      <c r="AM185" s="153">
        <v>0</v>
      </c>
      <c r="AN185" s="153">
        <v>0</v>
      </c>
      <c r="AO185" s="153">
        <v>0</v>
      </c>
      <c r="AP185" s="153">
        <v>0</v>
      </c>
      <c r="AQ185" s="153">
        <v>0</v>
      </c>
      <c r="AR185" s="153">
        <v>0</v>
      </c>
      <c r="AS185" s="153">
        <v>0</v>
      </c>
      <c r="AT185" s="153">
        <v>0</v>
      </c>
      <c r="AU185" s="153">
        <v>0</v>
      </c>
      <c r="AV185" s="153">
        <v>0</v>
      </c>
      <c r="AW185" s="153">
        <v>0</v>
      </c>
      <c r="AX185" s="153">
        <v>0</v>
      </c>
      <c r="AY185" s="153">
        <v>0</v>
      </c>
      <c r="AZ185" s="153">
        <v>0</v>
      </c>
      <c r="BA185" s="153">
        <v>0</v>
      </c>
      <c r="BB185" s="153">
        <v>0</v>
      </c>
      <c r="BC185" s="153">
        <v>0</v>
      </c>
      <c r="BD185" s="153">
        <v>1</v>
      </c>
      <c r="BE185" s="153">
        <v>0</v>
      </c>
      <c r="BF185" s="153">
        <v>0</v>
      </c>
      <c r="BG185" s="153">
        <v>0</v>
      </c>
      <c r="BH185" s="152">
        <v>0</v>
      </c>
    </row>
    <row r="186" spans="1:60" ht="30">
      <c r="A186" s="155" t="s">
        <v>1455</v>
      </c>
      <c r="B186" s="154">
        <v>15</v>
      </c>
      <c r="C186" s="154">
        <f>SUM(G186:BH186)</f>
        <v>1</v>
      </c>
      <c r="D186" s="154">
        <f>SUMIF(G$1:BH$1,1,$G186:$BH186)</f>
        <v>0</v>
      </c>
      <c r="E186" s="154">
        <f>SUMIF(G$1:BH$1,2,$G186:$BH186)</f>
        <v>1</v>
      </c>
      <c r="F186" s="154">
        <f>SUMIF(G$1:BH$1,3,$G186:$BH186)</f>
        <v>0</v>
      </c>
      <c r="G186" s="153">
        <v>0</v>
      </c>
      <c r="H186" s="153">
        <v>0</v>
      </c>
      <c r="I186" s="153">
        <v>0</v>
      </c>
      <c r="J186" s="153">
        <v>0</v>
      </c>
      <c r="K186" s="153">
        <v>0</v>
      </c>
      <c r="L186" s="153">
        <v>0</v>
      </c>
      <c r="M186" s="153">
        <v>0</v>
      </c>
      <c r="N186" s="153">
        <v>0</v>
      </c>
      <c r="O186" s="153">
        <v>0</v>
      </c>
      <c r="P186" s="153">
        <v>0</v>
      </c>
      <c r="Q186" s="153">
        <v>0</v>
      </c>
      <c r="R186" s="153">
        <v>0</v>
      </c>
      <c r="S186" s="153">
        <v>0</v>
      </c>
      <c r="T186" s="153">
        <v>0</v>
      </c>
      <c r="U186" s="153">
        <v>0</v>
      </c>
      <c r="V186" s="153">
        <v>0</v>
      </c>
      <c r="W186" s="153">
        <v>0</v>
      </c>
      <c r="X186" s="153">
        <v>0</v>
      </c>
      <c r="Y186" s="153">
        <v>0</v>
      </c>
      <c r="Z186" s="153">
        <v>0</v>
      </c>
      <c r="AA186" s="153">
        <v>0</v>
      </c>
      <c r="AB186" s="153">
        <v>0</v>
      </c>
      <c r="AC186" s="153">
        <v>0</v>
      </c>
      <c r="AD186" s="153">
        <v>0</v>
      </c>
      <c r="AE186" s="153">
        <v>0</v>
      </c>
      <c r="AF186" s="153">
        <v>0</v>
      </c>
      <c r="AG186" s="153">
        <v>0</v>
      </c>
      <c r="AH186" s="153">
        <v>0</v>
      </c>
      <c r="AI186" s="153">
        <v>0</v>
      </c>
      <c r="AJ186" s="153">
        <v>0</v>
      </c>
      <c r="AK186" s="153">
        <v>0</v>
      </c>
      <c r="AL186" s="153">
        <v>0</v>
      </c>
      <c r="AM186" s="153">
        <v>0</v>
      </c>
      <c r="AN186" s="153">
        <v>0</v>
      </c>
      <c r="AO186" s="153">
        <v>0</v>
      </c>
      <c r="AP186" s="153">
        <v>1</v>
      </c>
      <c r="AQ186" s="153">
        <v>0</v>
      </c>
      <c r="AR186" s="153">
        <v>0</v>
      </c>
      <c r="AS186" s="153">
        <v>0</v>
      </c>
      <c r="AT186" s="153">
        <v>0</v>
      </c>
      <c r="AU186" s="153">
        <v>0</v>
      </c>
      <c r="AV186" s="153">
        <v>0</v>
      </c>
      <c r="AW186" s="153">
        <v>0</v>
      </c>
      <c r="AX186" s="153">
        <v>0</v>
      </c>
      <c r="AY186" s="153">
        <v>0</v>
      </c>
      <c r="AZ186" s="153">
        <v>0</v>
      </c>
      <c r="BA186" s="153">
        <v>0</v>
      </c>
      <c r="BB186" s="153">
        <v>0</v>
      </c>
      <c r="BC186" s="153">
        <v>0</v>
      </c>
      <c r="BD186" s="153">
        <v>0</v>
      </c>
      <c r="BE186" s="153">
        <v>0</v>
      </c>
      <c r="BF186" s="153">
        <v>0</v>
      </c>
      <c r="BG186" s="153">
        <v>0</v>
      </c>
      <c r="BH186" s="152">
        <v>0</v>
      </c>
    </row>
    <row r="187" spans="1:60">
      <c r="A187" s="155" t="s">
        <v>1454</v>
      </c>
      <c r="B187" s="154">
        <v>36</v>
      </c>
      <c r="C187" s="154">
        <f>SUM(G187:BH187)</f>
        <v>2</v>
      </c>
      <c r="D187" s="154">
        <f>SUMIF(G$1:BH$1,1,$G187:$BH187)</f>
        <v>1</v>
      </c>
      <c r="E187" s="154">
        <f>SUMIF(G$1:BH$1,2,$G187:$BH187)</f>
        <v>1</v>
      </c>
      <c r="F187" s="154">
        <f>SUMIF(G$1:BH$1,3,$G187:$BH187)</f>
        <v>0</v>
      </c>
      <c r="G187" s="153">
        <v>0</v>
      </c>
      <c r="H187" s="153">
        <v>0</v>
      </c>
      <c r="I187" s="153">
        <v>0</v>
      </c>
      <c r="J187" s="153">
        <v>0</v>
      </c>
      <c r="K187" s="153">
        <v>0</v>
      </c>
      <c r="L187" s="153">
        <v>0</v>
      </c>
      <c r="M187" s="153">
        <v>0</v>
      </c>
      <c r="N187" s="153">
        <v>0</v>
      </c>
      <c r="O187" s="153">
        <v>0</v>
      </c>
      <c r="P187" s="153">
        <v>0</v>
      </c>
      <c r="Q187" s="153">
        <v>0</v>
      </c>
      <c r="R187" s="153">
        <v>0</v>
      </c>
      <c r="S187" s="153">
        <v>0</v>
      </c>
      <c r="T187" s="153">
        <v>0</v>
      </c>
      <c r="U187" s="153">
        <v>0</v>
      </c>
      <c r="V187" s="153">
        <v>0</v>
      </c>
      <c r="W187" s="153">
        <v>1</v>
      </c>
      <c r="X187" s="153">
        <v>0</v>
      </c>
      <c r="Y187" s="153">
        <v>0</v>
      </c>
      <c r="Z187" s="153">
        <v>0</v>
      </c>
      <c r="AA187" s="153">
        <v>0</v>
      </c>
      <c r="AB187" s="153">
        <v>0</v>
      </c>
      <c r="AC187" s="153">
        <v>0</v>
      </c>
      <c r="AD187" s="153">
        <v>0</v>
      </c>
      <c r="AE187" s="153">
        <v>0</v>
      </c>
      <c r="AF187" s="153">
        <v>0</v>
      </c>
      <c r="AG187" s="153">
        <v>0</v>
      </c>
      <c r="AH187" s="153">
        <v>0</v>
      </c>
      <c r="AI187" s="153">
        <v>0</v>
      </c>
      <c r="AJ187" s="153">
        <v>0</v>
      </c>
      <c r="AK187" s="153">
        <v>0</v>
      </c>
      <c r="AL187" s="153">
        <v>0</v>
      </c>
      <c r="AM187" s="153">
        <v>0</v>
      </c>
      <c r="AN187" s="153">
        <v>0</v>
      </c>
      <c r="AO187" s="153">
        <v>0</v>
      </c>
      <c r="AP187" s="153">
        <v>0</v>
      </c>
      <c r="AQ187" s="153">
        <v>0</v>
      </c>
      <c r="AR187" s="153">
        <v>0</v>
      </c>
      <c r="AS187" s="153">
        <v>0</v>
      </c>
      <c r="AT187" s="153">
        <v>0</v>
      </c>
      <c r="AU187" s="153">
        <v>0</v>
      </c>
      <c r="AV187" s="153">
        <v>0</v>
      </c>
      <c r="AW187" s="153">
        <v>0</v>
      </c>
      <c r="AX187" s="153">
        <v>0</v>
      </c>
      <c r="AY187" s="153">
        <v>0</v>
      </c>
      <c r="AZ187" s="153">
        <v>0</v>
      </c>
      <c r="BA187" s="153">
        <v>0</v>
      </c>
      <c r="BB187" s="153">
        <v>0</v>
      </c>
      <c r="BC187" s="153">
        <v>0</v>
      </c>
      <c r="BD187" s="153">
        <v>1</v>
      </c>
      <c r="BE187" s="153">
        <v>0</v>
      </c>
      <c r="BF187" s="153">
        <v>0</v>
      </c>
      <c r="BG187" s="153">
        <v>0</v>
      </c>
      <c r="BH187" s="152">
        <v>0</v>
      </c>
    </row>
    <row r="188" spans="1:60">
      <c r="A188" s="155" t="s">
        <v>1453</v>
      </c>
      <c r="B188" s="154">
        <v>34</v>
      </c>
      <c r="C188" s="154">
        <f>SUM(G188:BH188)</f>
        <v>3</v>
      </c>
      <c r="D188" s="154">
        <f>SUMIF(G$1:BH$1,1,$G188:$BH188)</f>
        <v>0</v>
      </c>
      <c r="E188" s="154">
        <f>SUMIF(G$1:BH$1,2,$G188:$BH188)</f>
        <v>0</v>
      </c>
      <c r="F188" s="154">
        <f>SUMIF(G$1:BH$1,3,$G188:$BH188)</f>
        <v>3</v>
      </c>
      <c r="G188" s="153">
        <v>0</v>
      </c>
      <c r="H188" s="153">
        <v>0</v>
      </c>
      <c r="I188" s="153">
        <v>0</v>
      </c>
      <c r="J188" s="153">
        <v>0</v>
      </c>
      <c r="K188" s="153">
        <v>0</v>
      </c>
      <c r="L188" s="153">
        <v>0</v>
      </c>
      <c r="M188" s="153">
        <v>0</v>
      </c>
      <c r="N188" s="153">
        <v>0</v>
      </c>
      <c r="O188" s="153">
        <v>3</v>
      </c>
      <c r="P188" s="153">
        <v>0</v>
      </c>
      <c r="Q188" s="153">
        <v>0</v>
      </c>
      <c r="R188" s="153">
        <v>0</v>
      </c>
      <c r="S188" s="153">
        <v>0</v>
      </c>
      <c r="T188" s="153">
        <v>0</v>
      </c>
      <c r="U188" s="153">
        <v>0</v>
      </c>
      <c r="V188" s="153">
        <v>0</v>
      </c>
      <c r="W188" s="153">
        <v>0</v>
      </c>
      <c r="X188" s="153">
        <v>0</v>
      </c>
      <c r="Y188" s="153">
        <v>0</v>
      </c>
      <c r="Z188" s="153">
        <v>0</v>
      </c>
      <c r="AA188" s="153">
        <v>0</v>
      </c>
      <c r="AB188" s="153">
        <v>0</v>
      </c>
      <c r="AC188" s="153">
        <v>0</v>
      </c>
      <c r="AD188" s="153">
        <v>0</v>
      </c>
      <c r="AE188" s="153">
        <v>0</v>
      </c>
      <c r="AF188" s="153">
        <v>0</v>
      </c>
      <c r="AG188" s="153">
        <v>0</v>
      </c>
      <c r="AH188" s="153">
        <v>0</v>
      </c>
      <c r="AI188" s="153">
        <v>0</v>
      </c>
      <c r="AJ188" s="153">
        <v>0</v>
      </c>
      <c r="AK188" s="153">
        <v>0</v>
      </c>
      <c r="AL188" s="153">
        <v>0</v>
      </c>
      <c r="AM188" s="153">
        <v>0</v>
      </c>
      <c r="AN188" s="153">
        <v>0</v>
      </c>
      <c r="AO188" s="153">
        <v>0</v>
      </c>
      <c r="AP188" s="153">
        <v>0</v>
      </c>
      <c r="AQ188" s="153">
        <v>0</v>
      </c>
      <c r="AR188" s="153">
        <v>0</v>
      </c>
      <c r="AS188" s="153">
        <v>0</v>
      </c>
      <c r="AT188" s="153">
        <v>0</v>
      </c>
      <c r="AU188" s="153">
        <v>0</v>
      </c>
      <c r="AV188" s="153">
        <v>0</v>
      </c>
      <c r="AW188" s="153">
        <v>0</v>
      </c>
      <c r="AX188" s="153">
        <v>0</v>
      </c>
      <c r="AY188" s="153">
        <v>0</v>
      </c>
      <c r="AZ188" s="153">
        <v>0</v>
      </c>
      <c r="BA188" s="153">
        <v>0</v>
      </c>
      <c r="BB188" s="153">
        <v>0</v>
      </c>
      <c r="BC188" s="153">
        <v>0</v>
      </c>
      <c r="BD188" s="153">
        <v>0</v>
      </c>
      <c r="BE188" s="153">
        <v>0</v>
      </c>
      <c r="BF188" s="153">
        <v>0</v>
      </c>
      <c r="BG188" s="153">
        <v>0</v>
      </c>
      <c r="BH188" s="152">
        <v>0</v>
      </c>
    </row>
    <row r="189" spans="1:60">
      <c r="A189" s="155" t="s">
        <v>1452</v>
      </c>
      <c r="B189" s="154">
        <v>3</v>
      </c>
      <c r="C189" s="154">
        <f>SUM(G189:BH189)</f>
        <v>1</v>
      </c>
      <c r="D189" s="154">
        <f>SUMIF(G$1:BH$1,1,$G189:$BH189)</f>
        <v>0</v>
      </c>
      <c r="E189" s="154">
        <f>SUMIF(G$1:BH$1,2,$G189:$BH189)</f>
        <v>0</v>
      </c>
      <c r="F189" s="154">
        <f>SUMIF(G$1:BH$1,3,$G189:$BH189)</f>
        <v>1</v>
      </c>
      <c r="G189" s="153">
        <v>0</v>
      </c>
      <c r="H189" s="153">
        <v>0</v>
      </c>
      <c r="I189" s="153">
        <v>0</v>
      </c>
      <c r="J189" s="153">
        <v>0</v>
      </c>
      <c r="K189" s="153">
        <v>0</v>
      </c>
      <c r="L189" s="153">
        <v>0</v>
      </c>
      <c r="M189" s="153">
        <v>0</v>
      </c>
      <c r="N189" s="153">
        <v>0</v>
      </c>
      <c r="O189" s="153">
        <v>1</v>
      </c>
      <c r="P189" s="153">
        <v>0</v>
      </c>
      <c r="Q189" s="153">
        <v>0</v>
      </c>
      <c r="R189" s="153">
        <v>0</v>
      </c>
      <c r="S189" s="153">
        <v>0</v>
      </c>
      <c r="T189" s="153">
        <v>0</v>
      </c>
      <c r="U189" s="153">
        <v>0</v>
      </c>
      <c r="V189" s="153">
        <v>0</v>
      </c>
      <c r="W189" s="153">
        <v>0</v>
      </c>
      <c r="X189" s="153">
        <v>0</v>
      </c>
      <c r="Y189" s="153">
        <v>0</v>
      </c>
      <c r="Z189" s="153">
        <v>0</v>
      </c>
      <c r="AA189" s="153">
        <v>0</v>
      </c>
      <c r="AB189" s="153">
        <v>0</v>
      </c>
      <c r="AC189" s="153">
        <v>0</v>
      </c>
      <c r="AD189" s="153">
        <v>0</v>
      </c>
      <c r="AE189" s="153">
        <v>0</v>
      </c>
      <c r="AF189" s="153">
        <v>0</v>
      </c>
      <c r="AG189" s="153">
        <v>0</v>
      </c>
      <c r="AH189" s="153">
        <v>0</v>
      </c>
      <c r="AI189" s="153">
        <v>0</v>
      </c>
      <c r="AJ189" s="153">
        <v>0</v>
      </c>
      <c r="AK189" s="153">
        <v>0</v>
      </c>
      <c r="AL189" s="153">
        <v>0</v>
      </c>
      <c r="AM189" s="153">
        <v>0</v>
      </c>
      <c r="AN189" s="153">
        <v>0</v>
      </c>
      <c r="AO189" s="153">
        <v>0</v>
      </c>
      <c r="AP189" s="153">
        <v>0</v>
      </c>
      <c r="AQ189" s="153">
        <v>0</v>
      </c>
      <c r="AR189" s="153">
        <v>0</v>
      </c>
      <c r="AS189" s="153">
        <v>0</v>
      </c>
      <c r="AT189" s="153">
        <v>0</v>
      </c>
      <c r="AU189" s="153">
        <v>0</v>
      </c>
      <c r="AV189" s="153">
        <v>0</v>
      </c>
      <c r="AW189" s="153">
        <v>0</v>
      </c>
      <c r="AX189" s="153">
        <v>0</v>
      </c>
      <c r="AY189" s="153">
        <v>0</v>
      </c>
      <c r="AZ189" s="153">
        <v>0</v>
      </c>
      <c r="BA189" s="153">
        <v>0</v>
      </c>
      <c r="BB189" s="153">
        <v>0</v>
      </c>
      <c r="BC189" s="153">
        <v>0</v>
      </c>
      <c r="BD189" s="153">
        <v>0</v>
      </c>
      <c r="BE189" s="153">
        <v>0</v>
      </c>
      <c r="BF189" s="153">
        <v>0</v>
      </c>
      <c r="BG189" s="153">
        <v>0</v>
      </c>
      <c r="BH189" s="152">
        <v>0</v>
      </c>
    </row>
    <row r="190" spans="1:60" ht="30">
      <c r="A190" s="155" t="s">
        <v>1451</v>
      </c>
      <c r="B190" s="154">
        <v>129</v>
      </c>
      <c r="C190" s="154">
        <f>SUM(G190:BH190)</f>
        <v>18</v>
      </c>
      <c r="D190" s="154">
        <f>SUMIF(G$1:BH$1,1,$G190:$BH190)</f>
        <v>9</v>
      </c>
      <c r="E190" s="154">
        <f>SUMIF(G$1:BH$1,2,$G190:$BH190)</f>
        <v>6</v>
      </c>
      <c r="F190" s="154">
        <f>SUMIF(G$1:BH$1,3,$G190:$BH190)</f>
        <v>3</v>
      </c>
      <c r="G190" s="153">
        <v>0</v>
      </c>
      <c r="H190" s="153">
        <v>0</v>
      </c>
      <c r="I190" s="153">
        <v>0</v>
      </c>
      <c r="J190" s="153">
        <v>0</v>
      </c>
      <c r="K190" s="153">
        <v>0</v>
      </c>
      <c r="L190" s="153">
        <v>0</v>
      </c>
      <c r="M190" s="153">
        <v>0</v>
      </c>
      <c r="N190" s="153">
        <v>0</v>
      </c>
      <c r="O190" s="153">
        <v>3</v>
      </c>
      <c r="P190" s="153">
        <v>0</v>
      </c>
      <c r="Q190" s="153">
        <v>0</v>
      </c>
      <c r="R190" s="153">
        <v>0</v>
      </c>
      <c r="S190" s="153">
        <v>0</v>
      </c>
      <c r="T190" s="153">
        <v>0</v>
      </c>
      <c r="U190" s="153">
        <v>1</v>
      </c>
      <c r="V190" s="153">
        <v>0</v>
      </c>
      <c r="W190" s="153">
        <v>8</v>
      </c>
      <c r="X190" s="153">
        <v>0</v>
      </c>
      <c r="Y190" s="153">
        <v>0</v>
      </c>
      <c r="Z190" s="153">
        <v>0</v>
      </c>
      <c r="AA190" s="153">
        <v>0</v>
      </c>
      <c r="AB190" s="153">
        <v>0</v>
      </c>
      <c r="AC190" s="153">
        <v>0</v>
      </c>
      <c r="AD190" s="153">
        <v>0</v>
      </c>
      <c r="AE190" s="153">
        <v>0</v>
      </c>
      <c r="AF190" s="153">
        <v>2</v>
      </c>
      <c r="AG190" s="153">
        <v>0</v>
      </c>
      <c r="AH190" s="153">
        <v>0</v>
      </c>
      <c r="AI190" s="153">
        <v>1</v>
      </c>
      <c r="AJ190" s="153">
        <v>0</v>
      </c>
      <c r="AK190" s="153">
        <v>0</v>
      </c>
      <c r="AL190" s="153">
        <v>0</v>
      </c>
      <c r="AM190" s="153">
        <v>0</v>
      </c>
      <c r="AN190" s="153">
        <v>0</v>
      </c>
      <c r="AO190" s="153">
        <v>0</v>
      </c>
      <c r="AP190" s="153">
        <v>1</v>
      </c>
      <c r="AQ190" s="153">
        <v>0</v>
      </c>
      <c r="AR190" s="153">
        <v>0</v>
      </c>
      <c r="AS190" s="153">
        <v>0</v>
      </c>
      <c r="AT190" s="153">
        <v>0</v>
      </c>
      <c r="AU190" s="153">
        <v>0</v>
      </c>
      <c r="AV190" s="153">
        <v>0</v>
      </c>
      <c r="AW190" s="153">
        <v>0</v>
      </c>
      <c r="AX190" s="153">
        <v>0</v>
      </c>
      <c r="AY190" s="153">
        <v>0</v>
      </c>
      <c r="AZ190" s="153">
        <v>0</v>
      </c>
      <c r="BA190" s="153">
        <v>0</v>
      </c>
      <c r="BB190" s="153">
        <v>0</v>
      </c>
      <c r="BC190" s="153">
        <v>0</v>
      </c>
      <c r="BD190" s="153">
        <v>2</v>
      </c>
      <c r="BE190" s="153">
        <v>0</v>
      </c>
      <c r="BF190" s="153">
        <v>0</v>
      </c>
      <c r="BG190" s="153">
        <v>0</v>
      </c>
      <c r="BH190" s="152">
        <v>0</v>
      </c>
    </row>
    <row r="191" spans="1:60">
      <c r="A191" s="155" t="s">
        <v>1450</v>
      </c>
      <c r="B191" s="154">
        <v>20</v>
      </c>
      <c r="C191" s="154">
        <f>SUM(G191:BH191)</f>
        <v>1</v>
      </c>
      <c r="D191" s="154">
        <f>SUMIF(G$1:BH$1,1,$G191:$BH191)</f>
        <v>1</v>
      </c>
      <c r="E191" s="154">
        <f>SUMIF(G$1:BH$1,2,$G191:$BH191)</f>
        <v>0</v>
      </c>
      <c r="F191" s="154">
        <f>SUMIF(G$1:BH$1,3,$G191:$BH191)</f>
        <v>0</v>
      </c>
      <c r="G191" s="153">
        <v>0</v>
      </c>
      <c r="H191" s="153">
        <v>0</v>
      </c>
      <c r="I191" s="153">
        <v>0</v>
      </c>
      <c r="J191" s="153">
        <v>0</v>
      </c>
      <c r="K191" s="153">
        <v>0</v>
      </c>
      <c r="L191" s="153">
        <v>0</v>
      </c>
      <c r="M191" s="153">
        <v>0</v>
      </c>
      <c r="N191" s="153">
        <v>0</v>
      </c>
      <c r="O191" s="153">
        <v>0</v>
      </c>
      <c r="P191" s="153">
        <v>0</v>
      </c>
      <c r="Q191" s="153">
        <v>0</v>
      </c>
      <c r="R191" s="153">
        <v>0</v>
      </c>
      <c r="S191" s="153">
        <v>0</v>
      </c>
      <c r="T191" s="153">
        <v>0</v>
      </c>
      <c r="U191" s="153">
        <v>0</v>
      </c>
      <c r="V191" s="153">
        <v>0</v>
      </c>
      <c r="W191" s="153">
        <v>0</v>
      </c>
      <c r="X191" s="153">
        <v>0</v>
      </c>
      <c r="Y191" s="153">
        <v>0</v>
      </c>
      <c r="Z191" s="153">
        <v>0</v>
      </c>
      <c r="AA191" s="153">
        <v>0</v>
      </c>
      <c r="AB191" s="153">
        <v>0</v>
      </c>
      <c r="AC191" s="153">
        <v>0</v>
      </c>
      <c r="AD191" s="153">
        <v>0</v>
      </c>
      <c r="AE191" s="153">
        <v>0</v>
      </c>
      <c r="AF191" s="153">
        <v>0</v>
      </c>
      <c r="AG191" s="153">
        <v>0</v>
      </c>
      <c r="AH191" s="153">
        <v>0</v>
      </c>
      <c r="AI191" s="153">
        <v>0</v>
      </c>
      <c r="AJ191" s="153">
        <v>0</v>
      </c>
      <c r="AK191" s="153">
        <v>0</v>
      </c>
      <c r="AL191" s="153">
        <v>0</v>
      </c>
      <c r="AM191" s="153">
        <v>0</v>
      </c>
      <c r="AN191" s="153">
        <v>0</v>
      </c>
      <c r="AO191" s="153">
        <v>0</v>
      </c>
      <c r="AP191" s="153">
        <v>0</v>
      </c>
      <c r="AQ191" s="153">
        <v>0</v>
      </c>
      <c r="AR191" s="153">
        <v>0</v>
      </c>
      <c r="AS191" s="153">
        <v>0</v>
      </c>
      <c r="AT191" s="153">
        <v>0</v>
      </c>
      <c r="AU191" s="153">
        <v>0</v>
      </c>
      <c r="AV191" s="153">
        <v>0</v>
      </c>
      <c r="AW191" s="153">
        <v>0</v>
      </c>
      <c r="AX191" s="153">
        <v>1</v>
      </c>
      <c r="AY191" s="153">
        <v>0</v>
      </c>
      <c r="AZ191" s="153">
        <v>0</v>
      </c>
      <c r="BA191" s="153">
        <v>0</v>
      </c>
      <c r="BB191" s="153">
        <v>0</v>
      </c>
      <c r="BC191" s="153">
        <v>0</v>
      </c>
      <c r="BD191" s="153">
        <v>0</v>
      </c>
      <c r="BE191" s="153">
        <v>0</v>
      </c>
      <c r="BF191" s="153">
        <v>0</v>
      </c>
      <c r="BG191" s="153">
        <v>0</v>
      </c>
      <c r="BH191" s="152">
        <v>0</v>
      </c>
    </row>
    <row r="192" spans="1:60" ht="30">
      <c r="A192" s="155" t="s">
        <v>1449</v>
      </c>
      <c r="B192" s="154">
        <v>52</v>
      </c>
      <c r="C192" s="154">
        <f>SUM(G192:BH192)</f>
        <v>3</v>
      </c>
      <c r="D192" s="154">
        <f>SUMIF(G$1:BH$1,1,$G192:$BH192)</f>
        <v>1</v>
      </c>
      <c r="E192" s="154">
        <f>SUMIF(G$1:BH$1,2,$G192:$BH192)</f>
        <v>1</v>
      </c>
      <c r="F192" s="154">
        <f>SUMIF(G$1:BH$1,3,$G192:$BH192)</f>
        <v>1</v>
      </c>
      <c r="G192" s="153">
        <v>0</v>
      </c>
      <c r="H192" s="153">
        <v>0</v>
      </c>
      <c r="I192" s="153">
        <v>0</v>
      </c>
      <c r="J192" s="153">
        <v>0</v>
      </c>
      <c r="K192" s="153">
        <v>0</v>
      </c>
      <c r="L192" s="153">
        <v>1</v>
      </c>
      <c r="M192" s="153">
        <v>0</v>
      </c>
      <c r="N192" s="153">
        <v>0</v>
      </c>
      <c r="O192" s="153">
        <v>0</v>
      </c>
      <c r="P192" s="153">
        <v>0</v>
      </c>
      <c r="Q192" s="153">
        <v>0</v>
      </c>
      <c r="R192" s="153">
        <v>0</v>
      </c>
      <c r="S192" s="153">
        <v>0</v>
      </c>
      <c r="T192" s="153">
        <v>0</v>
      </c>
      <c r="U192" s="153">
        <v>0</v>
      </c>
      <c r="V192" s="153">
        <v>0</v>
      </c>
      <c r="W192" s="153">
        <v>0</v>
      </c>
      <c r="X192" s="153">
        <v>0</v>
      </c>
      <c r="Y192" s="153">
        <v>0</v>
      </c>
      <c r="Z192" s="153">
        <v>0</v>
      </c>
      <c r="AA192" s="153">
        <v>0</v>
      </c>
      <c r="AB192" s="153">
        <v>0</v>
      </c>
      <c r="AC192" s="153">
        <v>0</v>
      </c>
      <c r="AD192" s="153">
        <v>0</v>
      </c>
      <c r="AE192" s="153">
        <v>0</v>
      </c>
      <c r="AF192" s="153">
        <v>0</v>
      </c>
      <c r="AG192" s="153">
        <v>0</v>
      </c>
      <c r="AH192" s="153">
        <v>0</v>
      </c>
      <c r="AI192" s="153">
        <v>1</v>
      </c>
      <c r="AJ192" s="153">
        <v>0</v>
      </c>
      <c r="AK192" s="153">
        <v>0</v>
      </c>
      <c r="AL192" s="153">
        <v>0</v>
      </c>
      <c r="AM192" s="153">
        <v>0</v>
      </c>
      <c r="AN192" s="153">
        <v>1</v>
      </c>
      <c r="AO192" s="153">
        <v>0</v>
      </c>
      <c r="AP192" s="153">
        <v>0</v>
      </c>
      <c r="AQ192" s="153">
        <v>0</v>
      </c>
      <c r="AR192" s="153">
        <v>0</v>
      </c>
      <c r="AS192" s="153">
        <v>0</v>
      </c>
      <c r="AT192" s="153">
        <v>0</v>
      </c>
      <c r="AU192" s="153">
        <v>0</v>
      </c>
      <c r="AV192" s="153">
        <v>0</v>
      </c>
      <c r="AW192" s="153">
        <v>0</v>
      </c>
      <c r="AX192" s="153">
        <v>0</v>
      </c>
      <c r="AY192" s="153">
        <v>0</v>
      </c>
      <c r="AZ192" s="153">
        <v>0</v>
      </c>
      <c r="BA192" s="153">
        <v>0</v>
      </c>
      <c r="BB192" s="153">
        <v>0</v>
      </c>
      <c r="BC192" s="153">
        <v>0</v>
      </c>
      <c r="BD192" s="153">
        <v>0</v>
      </c>
      <c r="BE192" s="153">
        <v>0</v>
      </c>
      <c r="BF192" s="153">
        <v>0</v>
      </c>
      <c r="BG192" s="153">
        <v>0</v>
      </c>
      <c r="BH192" s="152">
        <v>0</v>
      </c>
    </row>
    <row r="193" spans="1:60" ht="30">
      <c r="A193" s="155" t="s">
        <v>1448</v>
      </c>
      <c r="B193" s="154">
        <v>35</v>
      </c>
      <c r="C193" s="154">
        <f>SUM(G193:BH193)</f>
        <v>4</v>
      </c>
      <c r="D193" s="154">
        <f>SUMIF(G$1:BH$1,1,$G193:$BH193)</f>
        <v>0</v>
      </c>
      <c r="E193" s="154">
        <f>SUMIF(G$1:BH$1,2,$G193:$BH193)</f>
        <v>3</v>
      </c>
      <c r="F193" s="154">
        <f>SUMIF(G$1:BH$1,3,$G193:$BH193)</f>
        <v>1</v>
      </c>
      <c r="G193" s="153">
        <v>0</v>
      </c>
      <c r="H193" s="153">
        <v>0</v>
      </c>
      <c r="I193" s="153">
        <v>0</v>
      </c>
      <c r="J193" s="153">
        <v>0</v>
      </c>
      <c r="K193" s="153">
        <v>0</v>
      </c>
      <c r="L193" s="153">
        <v>0</v>
      </c>
      <c r="M193" s="153">
        <v>0</v>
      </c>
      <c r="N193" s="153">
        <v>0</v>
      </c>
      <c r="O193" s="153">
        <v>1</v>
      </c>
      <c r="P193" s="153">
        <v>0</v>
      </c>
      <c r="Q193" s="153">
        <v>0</v>
      </c>
      <c r="R193" s="153">
        <v>0</v>
      </c>
      <c r="S193" s="153">
        <v>0</v>
      </c>
      <c r="T193" s="153">
        <v>0</v>
      </c>
      <c r="U193" s="153">
        <v>0</v>
      </c>
      <c r="V193" s="153">
        <v>0</v>
      </c>
      <c r="W193" s="153">
        <v>0</v>
      </c>
      <c r="X193" s="153">
        <v>0</v>
      </c>
      <c r="Y193" s="153">
        <v>0</v>
      </c>
      <c r="Z193" s="153">
        <v>0</v>
      </c>
      <c r="AA193" s="153">
        <v>0</v>
      </c>
      <c r="AB193" s="153">
        <v>0</v>
      </c>
      <c r="AC193" s="153">
        <v>0</v>
      </c>
      <c r="AD193" s="153">
        <v>0</v>
      </c>
      <c r="AE193" s="153">
        <v>0</v>
      </c>
      <c r="AF193" s="153">
        <v>1</v>
      </c>
      <c r="AG193" s="153">
        <v>0</v>
      </c>
      <c r="AH193" s="153">
        <v>0</v>
      </c>
      <c r="AI193" s="153">
        <v>0</v>
      </c>
      <c r="AJ193" s="153">
        <v>0</v>
      </c>
      <c r="AK193" s="153">
        <v>0</v>
      </c>
      <c r="AL193" s="153">
        <v>0</v>
      </c>
      <c r="AM193" s="153">
        <v>0</v>
      </c>
      <c r="AN193" s="153">
        <v>0</v>
      </c>
      <c r="AO193" s="153">
        <v>0</v>
      </c>
      <c r="AP193" s="153">
        <v>0</v>
      </c>
      <c r="AQ193" s="153">
        <v>0</v>
      </c>
      <c r="AR193" s="153">
        <v>0</v>
      </c>
      <c r="AS193" s="153">
        <v>0</v>
      </c>
      <c r="AT193" s="153">
        <v>0</v>
      </c>
      <c r="AU193" s="153">
        <v>0</v>
      </c>
      <c r="AV193" s="153">
        <v>0</v>
      </c>
      <c r="AW193" s="153">
        <v>0</v>
      </c>
      <c r="AX193" s="153">
        <v>0</v>
      </c>
      <c r="AY193" s="153">
        <v>0</v>
      </c>
      <c r="AZ193" s="153">
        <v>0</v>
      </c>
      <c r="BA193" s="153">
        <v>0</v>
      </c>
      <c r="BB193" s="153">
        <v>0</v>
      </c>
      <c r="BC193" s="153">
        <v>0</v>
      </c>
      <c r="BD193" s="153">
        <v>2</v>
      </c>
      <c r="BE193" s="153">
        <v>0</v>
      </c>
      <c r="BF193" s="153">
        <v>0</v>
      </c>
      <c r="BG193" s="153">
        <v>0</v>
      </c>
      <c r="BH193" s="152">
        <v>0</v>
      </c>
    </row>
    <row r="194" spans="1:60">
      <c r="A194" s="155" t="s">
        <v>1447</v>
      </c>
      <c r="B194" s="154">
        <v>75</v>
      </c>
      <c r="C194" s="154">
        <f>SUM(G194:BH194)</f>
        <v>8</v>
      </c>
      <c r="D194" s="154">
        <f>SUMIF(G$1:BH$1,1,$G194:$BH194)</f>
        <v>1</v>
      </c>
      <c r="E194" s="154">
        <f>SUMIF(G$1:BH$1,2,$G194:$BH194)</f>
        <v>6</v>
      </c>
      <c r="F194" s="154">
        <f>SUMIF(G$1:BH$1,3,$G194:$BH194)</f>
        <v>1</v>
      </c>
      <c r="G194" s="153">
        <v>0</v>
      </c>
      <c r="H194" s="153">
        <v>0</v>
      </c>
      <c r="I194" s="153">
        <v>0</v>
      </c>
      <c r="J194" s="153">
        <v>0</v>
      </c>
      <c r="K194" s="153">
        <v>0</v>
      </c>
      <c r="L194" s="153">
        <v>0</v>
      </c>
      <c r="M194" s="153">
        <v>0</v>
      </c>
      <c r="N194" s="153">
        <v>0</v>
      </c>
      <c r="O194" s="153">
        <v>1</v>
      </c>
      <c r="P194" s="153">
        <v>0</v>
      </c>
      <c r="Q194" s="153">
        <v>0</v>
      </c>
      <c r="R194" s="153">
        <v>0</v>
      </c>
      <c r="S194" s="153">
        <v>0</v>
      </c>
      <c r="T194" s="153">
        <v>0</v>
      </c>
      <c r="U194" s="153">
        <v>0</v>
      </c>
      <c r="V194" s="153">
        <v>0</v>
      </c>
      <c r="W194" s="153">
        <v>1</v>
      </c>
      <c r="X194" s="153">
        <v>0</v>
      </c>
      <c r="Y194" s="153">
        <v>0</v>
      </c>
      <c r="Z194" s="153">
        <v>0</v>
      </c>
      <c r="AA194" s="153">
        <v>0</v>
      </c>
      <c r="AB194" s="153">
        <v>0</v>
      </c>
      <c r="AC194" s="153">
        <v>0</v>
      </c>
      <c r="AD194" s="153">
        <v>0</v>
      </c>
      <c r="AE194" s="153">
        <v>0</v>
      </c>
      <c r="AF194" s="153">
        <v>1</v>
      </c>
      <c r="AG194" s="153">
        <v>0</v>
      </c>
      <c r="AH194" s="153">
        <v>0</v>
      </c>
      <c r="AI194" s="153">
        <v>0</v>
      </c>
      <c r="AJ194" s="153">
        <v>0</v>
      </c>
      <c r="AK194" s="153">
        <v>0</v>
      </c>
      <c r="AL194" s="153">
        <v>0</v>
      </c>
      <c r="AM194" s="153">
        <v>0</v>
      </c>
      <c r="AN194" s="153">
        <v>0</v>
      </c>
      <c r="AO194" s="153">
        <v>0</v>
      </c>
      <c r="AP194" s="153">
        <v>1</v>
      </c>
      <c r="AQ194" s="153">
        <v>0</v>
      </c>
      <c r="AR194" s="153">
        <v>2</v>
      </c>
      <c r="AS194" s="153">
        <v>0</v>
      </c>
      <c r="AT194" s="153">
        <v>0</v>
      </c>
      <c r="AU194" s="153">
        <v>0</v>
      </c>
      <c r="AV194" s="153">
        <v>0</v>
      </c>
      <c r="AW194" s="153">
        <v>0</v>
      </c>
      <c r="AX194" s="153">
        <v>0</v>
      </c>
      <c r="AY194" s="153">
        <v>0</v>
      </c>
      <c r="AZ194" s="153">
        <v>0</v>
      </c>
      <c r="BA194" s="153">
        <v>0</v>
      </c>
      <c r="BB194" s="153">
        <v>0</v>
      </c>
      <c r="BC194" s="153">
        <v>0</v>
      </c>
      <c r="BD194" s="153">
        <v>2</v>
      </c>
      <c r="BE194" s="153">
        <v>0</v>
      </c>
      <c r="BF194" s="153">
        <v>0</v>
      </c>
      <c r="BG194" s="153">
        <v>0</v>
      </c>
      <c r="BH194" s="152">
        <v>0</v>
      </c>
    </row>
    <row r="195" spans="1:60">
      <c r="A195" s="155" t="s">
        <v>1446</v>
      </c>
      <c r="B195" s="154">
        <v>92</v>
      </c>
      <c r="C195" s="154">
        <f>SUM(G195:BH195)</f>
        <v>6</v>
      </c>
      <c r="D195" s="154">
        <f>SUMIF(G$1:BH$1,1,$G195:$BH195)</f>
        <v>3</v>
      </c>
      <c r="E195" s="154">
        <f>SUMIF(G$1:BH$1,2,$G195:$BH195)</f>
        <v>1</v>
      </c>
      <c r="F195" s="154">
        <f>SUMIF(G$1:BH$1,3,$G195:$BH195)</f>
        <v>2</v>
      </c>
      <c r="G195" s="153">
        <v>0</v>
      </c>
      <c r="H195" s="153">
        <v>0</v>
      </c>
      <c r="I195" s="153">
        <v>0</v>
      </c>
      <c r="J195" s="153">
        <v>0</v>
      </c>
      <c r="K195" s="153">
        <v>0</v>
      </c>
      <c r="L195" s="153">
        <v>0</v>
      </c>
      <c r="M195" s="153">
        <v>0</v>
      </c>
      <c r="N195" s="153">
        <v>0</v>
      </c>
      <c r="O195" s="153">
        <v>2</v>
      </c>
      <c r="P195" s="153">
        <v>0</v>
      </c>
      <c r="Q195" s="153">
        <v>0</v>
      </c>
      <c r="R195" s="153">
        <v>0</v>
      </c>
      <c r="S195" s="153">
        <v>0</v>
      </c>
      <c r="T195" s="153">
        <v>0</v>
      </c>
      <c r="U195" s="153">
        <v>0</v>
      </c>
      <c r="V195" s="153">
        <v>0</v>
      </c>
      <c r="W195" s="153">
        <v>3</v>
      </c>
      <c r="X195" s="153">
        <v>0</v>
      </c>
      <c r="Y195" s="153">
        <v>0</v>
      </c>
      <c r="Z195" s="153">
        <v>0</v>
      </c>
      <c r="AA195" s="153">
        <v>0</v>
      </c>
      <c r="AB195" s="153">
        <v>0</v>
      </c>
      <c r="AC195" s="153">
        <v>0</v>
      </c>
      <c r="AD195" s="153">
        <v>0</v>
      </c>
      <c r="AE195" s="153">
        <v>0</v>
      </c>
      <c r="AF195" s="153">
        <v>1</v>
      </c>
      <c r="AG195" s="153">
        <v>0</v>
      </c>
      <c r="AH195" s="153">
        <v>0</v>
      </c>
      <c r="AI195" s="153">
        <v>0</v>
      </c>
      <c r="AJ195" s="153">
        <v>0</v>
      </c>
      <c r="AK195" s="153">
        <v>0</v>
      </c>
      <c r="AL195" s="153">
        <v>0</v>
      </c>
      <c r="AM195" s="153">
        <v>0</v>
      </c>
      <c r="AN195" s="153">
        <v>0</v>
      </c>
      <c r="AO195" s="153">
        <v>0</v>
      </c>
      <c r="AP195" s="153">
        <v>0</v>
      </c>
      <c r="AQ195" s="153">
        <v>0</v>
      </c>
      <c r="AR195" s="153">
        <v>0</v>
      </c>
      <c r="AS195" s="153">
        <v>0</v>
      </c>
      <c r="AT195" s="153">
        <v>0</v>
      </c>
      <c r="AU195" s="153">
        <v>0</v>
      </c>
      <c r="AV195" s="153">
        <v>0</v>
      </c>
      <c r="AW195" s="153">
        <v>0</v>
      </c>
      <c r="AX195" s="153">
        <v>0</v>
      </c>
      <c r="AY195" s="153">
        <v>0</v>
      </c>
      <c r="AZ195" s="153">
        <v>0</v>
      </c>
      <c r="BA195" s="153">
        <v>0</v>
      </c>
      <c r="BB195" s="153">
        <v>0</v>
      </c>
      <c r="BC195" s="153">
        <v>0</v>
      </c>
      <c r="BD195" s="153">
        <v>0</v>
      </c>
      <c r="BE195" s="153">
        <v>0</v>
      </c>
      <c r="BF195" s="153">
        <v>0</v>
      </c>
      <c r="BG195" s="153">
        <v>0</v>
      </c>
      <c r="BH195" s="152">
        <v>0</v>
      </c>
    </row>
    <row r="196" spans="1:60" ht="45">
      <c r="A196" s="155" t="s">
        <v>1445</v>
      </c>
      <c r="B196" s="154">
        <v>25</v>
      </c>
      <c r="C196" s="154">
        <f>SUM(G196:BH196)</f>
        <v>3</v>
      </c>
      <c r="D196" s="154">
        <f>SUMIF(G$1:BH$1,1,$G196:$BH196)</f>
        <v>0</v>
      </c>
      <c r="E196" s="154">
        <f>SUMIF(G$1:BH$1,2,$G196:$BH196)</f>
        <v>1</v>
      </c>
      <c r="F196" s="154">
        <f>SUMIF(G$1:BH$1,3,$G196:$BH196)</f>
        <v>2</v>
      </c>
      <c r="G196" s="153">
        <v>0</v>
      </c>
      <c r="H196" s="153">
        <v>0</v>
      </c>
      <c r="I196" s="153">
        <v>0</v>
      </c>
      <c r="J196" s="153">
        <v>0</v>
      </c>
      <c r="K196" s="153">
        <v>0</v>
      </c>
      <c r="L196" s="153">
        <v>0</v>
      </c>
      <c r="M196" s="153">
        <v>0</v>
      </c>
      <c r="N196" s="153">
        <v>0</v>
      </c>
      <c r="O196" s="153">
        <v>2</v>
      </c>
      <c r="P196" s="153">
        <v>0</v>
      </c>
      <c r="Q196" s="153">
        <v>0</v>
      </c>
      <c r="R196" s="153">
        <v>0</v>
      </c>
      <c r="S196" s="153">
        <v>0</v>
      </c>
      <c r="T196" s="153">
        <v>0</v>
      </c>
      <c r="U196" s="153">
        <v>0</v>
      </c>
      <c r="V196" s="153">
        <v>0</v>
      </c>
      <c r="W196" s="153">
        <v>0</v>
      </c>
      <c r="X196" s="153">
        <v>0</v>
      </c>
      <c r="Y196" s="153">
        <v>0</v>
      </c>
      <c r="Z196" s="153">
        <v>0</v>
      </c>
      <c r="AA196" s="153">
        <v>0</v>
      </c>
      <c r="AB196" s="153">
        <v>0</v>
      </c>
      <c r="AC196" s="153">
        <v>0</v>
      </c>
      <c r="AD196" s="153">
        <v>0</v>
      </c>
      <c r="AE196" s="153">
        <v>0</v>
      </c>
      <c r="AF196" s="153">
        <v>0</v>
      </c>
      <c r="AG196" s="153">
        <v>0</v>
      </c>
      <c r="AH196" s="153">
        <v>0</v>
      </c>
      <c r="AI196" s="153">
        <v>0</v>
      </c>
      <c r="AJ196" s="153">
        <v>0</v>
      </c>
      <c r="AK196" s="153">
        <v>0</v>
      </c>
      <c r="AL196" s="153">
        <v>0</v>
      </c>
      <c r="AM196" s="153">
        <v>0</v>
      </c>
      <c r="AN196" s="153">
        <v>0</v>
      </c>
      <c r="AO196" s="153">
        <v>0</v>
      </c>
      <c r="AP196" s="153">
        <v>0</v>
      </c>
      <c r="AQ196" s="153">
        <v>0</v>
      </c>
      <c r="AR196" s="153">
        <v>0</v>
      </c>
      <c r="AS196" s="153">
        <v>0</v>
      </c>
      <c r="AT196" s="153">
        <v>0</v>
      </c>
      <c r="AU196" s="153">
        <v>0</v>
      </c>
      <c r="AV196" s="153">
        <v>0</v>
      </c>
      <c r="AW196" s="153">
        <v>0</v>
      </c>
      <c r="AX196" s="153">
        <v>0</v>
      </c>
      <c r="AY196" s="153">
        <v>0</v>
      </c>
      <c r="AZ196" s="153">
        <v>0</v>
      </c>
      <c r="BA196" s="153">
        <v>0</v>
      </c>
      <c r="BB196" s="153">
        <v>0</v>
      </c>
      <c r="BC196" s="153">
        <v>0</v>
      </c>
      <c r="BD196" s="153">
        <v>1</v>
      </c>
      <c r="BE196" s="153">
        <v>0</v>
      </c>
      <c r="BF196" s="153">
        <v>0</v>
      </c>
      <c r="BG196" s="153">
        <v>0</v>
      </c>
      <c r="BH196" s="152">
        <v>0</v>
      </c>
    </row>
    <row r="197" spans="1:60" ht="30">
      <c r="A197" s="155" t="s">
        <v>1444</v>
      </c>
      <c r="B197" s="154">
        <v>42</v>
      </c>
      <c r="C197" s="154">
        <f>SUM(G197:BH197)</f>
        <v>6</v>
      </c>
      <c r="D197" s="154">
        <f>SUMIF(G$1:BH$1,1,$G197:$BH197)</f>
        <v>3</v>
      </c>
      <c r="E197" s="154">
        <f>SUMIF(G$1:BH$1,2,$G197:$BH197)</f>
        <v>3</v>
      </c>
      <c r="F197" s="154">
        <f>SUMIF(G$1:BH$1,3,$G197:$BH197)</f>
        <v>0</v>
      </c>
      <c r="G197" s="153">
        <v>0</v>
      </c>
      <c r="H197" s="153">
        <v>1</v>
      </c>
      <c r="I197" s="153">
        <v>0</v>
      </c>
      <c r="J197" s="153">
        <v>0</v>
      </c>
      <c r="K197" s="153">
        <v>0</v>
      </c>
      <c r="L197" s="153">
        <v>0</v>
      </c>
      <c r="M197" s="153">
        <v>0</v>
      </c>
      <c r="N197" s="153">
        <v>0</v>
      </c>
      <c r="O197" s="153">
        <v>0</v>
      </c>
      <c r="P197" s="153">
        <v>0</v>
      </c>
      <c r="Q197" s="153">
        <v>0</v>
      </c>
      <c r="R197" s="153">
        <v>0</v>
      </c>
      <c r="S197" s="153">
        <v>0</v>
      </c>
      <c r="T197" s="153">
        <v>0</v>
      </c>
      <c r="U197" s="153">
        <v>0</v>
      </c>
      <c r="V197" s="153">
        <v>0</v>
      </c>
      <c r="W197" s="153">
        <v>3</v>
      </c>
      <c r="X197" s="153">
        <v>0</v>
      </c>
      <c r="Y197" s="153">
        <v>0</v>
      </c>
      <c r="Z197" s="153">
        <v>0</v>
      </c>
      <c r="AA197" s="153">
        <v>0</v>
      </c>
      <c r="AB197" s="153">
        <v>0</v>
      </c>
      <c r="AC197" s="153">
        <v>0</v>
      </c>
      <c r="AD197" s="153">
        <v>0</v>
      </c>
      <c r="AE197" s="153">
        <v>0</v>
      </c>
      <c r="AF197" s="153">
        <v>0</v>
      </c>
      <c r="AG197" s="153">
        <v>0</v>
      </c>
      <c r="AH197" s="153">
        <v>0</v>
      </c>
      <c r="AI197" s="153">
        <v>0</v>
      </c>
      <c r="AJ197" s="153">
        <v>0</v>
      </c>
      <c r="AK197" s="153">
        <v>0</v>
      </c>
      <c r="AL197" s="153">
        <v>0</v>
      </c>
      <c r="AM197" s="153">
        <v>0</v>
      </c>
      <c r="AN197" s="153">
        <v>0</v>
      </c>
      <c r="AO197" s="153">
        <v>0</v>
      </c>
      <c r="AP197" s="153">
        <v>0</v>
      </c>
      <c r="AQ197" s="153">
        <v>0</v>
      </c>
      <c r="AR197" s="153">
        <v>0</v>
      </c>
      <c r="AS197" s="153">
        <v>0</v>
      </c>
      <c r="AT197" s="153">
        <v>0</v>
      </c>
      <c r="AU197" s="153">
        <v>0</v>
      </c>
      <c r="AV197" s="153">
        <v>0</v>
      </c>
      <c r="AW197" s="153">
        <v>0</v>
      </c>
      <c r="AX197" s="153">
        <v>0</v>
      </c>
      <c r="AY197" s="153">
        <v>0</v>
      </c>
      <c r="AZ197" s="153">
        <v>0</v>
      </c>
      <c r="BA197" s="153">
        <v>0</v>
      </c>
      <c r="BB197" s="153">
        <v>0</v>
      </c>
      <c r="BC197" s="153">
        <v>0</v>
      </c>
      <c r="BD197" s="153">
        <v>2</v>
      </c>
      <c r="BE197" s="153">
        <v>0</v>
      </c>
      <c r="BF197" s="153">
        <v>0</v>
      </c>
      <c r="BG197" s="153">
        <v>0</v>
      </c>
      <c r="BH197" s="152">
        <v>0</v>
      </c>
    </row>
    <row r="198" spans="1:60" ht="45">
      <c r="A198" s="155" t="s">
        <v>1443</v>
      </c>
      <c r="B198" s="154">
        <v>236</v>
      </c>
      <c r="C198" s="154">
        <f>SUM(G198:BH198)</f>
        <v>25</v>
      </c>
      <c r="D198" s="154">
        <f>SUMIF(G$1:BH$1,1,$G198:$BH198)</f>
        <v>6</v>
      </c>
      <c r="E198" s="154">
        <f>SUMIF(G$1:BH$1,2,$G198:$BH198)</f>
        <v>2</v>
      </c>
      <c r="F198" s="154">
        <f>SUMIF(G$1:BH$1,3,$G198:$BH198)</f>
        <v>17</v>
      </c>
      <c r="G198" s="153">
        <v>0</v>
      </c>
      <c r="H198" s="153">
        <v>1</v>
      </c>
      <c r="I198" s="153">
        <v>0</v>
      </c>
      <c r="J198" s="153">
        <v>0</v>
      </c>
      <c r="K198" s="153">
        <v>0</v>
      </c>
      <c r="L198" s="153">
        <v>0</v>
      </c>
      <c r="M198" s="153">
        <v>0</v>
      </c>
      <c r="N198" s="153">
        <v>0</v>
      </c>
      <c r="O198" s="153">
        <v>15</v>
      </c>
      <c r="P198" s="153">
        <v>0</v>
      </c>
      <c r="Q198" s="153">
        <v>0</v>
      </c>
      <c r="R198" s="153">
        <v>0</v>
      </c>
      <c r="S198" s="153">
        <v>0</v>
      </c>
      <c r="T198" s="153">
        <v>0</v>
      </c>
      <c r="U198" s="153">
        <v>0</v>
      </c>
      <c r="V198" s="153">
        <v>0</v>
      </c>
      <c r="W198" s="153">
        <v>4</v>
      </c>
      <c r="X198" s="153">
        <v>0</v>
      </c>
      <c r="Y198" s="153">
        <v>0</v>
      </c>
      <c r="Z198" s="153">
        <v>0</v>
      </c>
      <c r="AA198" s="153">
        <v>0</v>
      </c>
      <c r="AB198" s="153">
        <v>0</v>
      </c>
      <c r="AC198" s="153">
        <v>1</v>
      </c>
      <c r="AD198" s="153">
        <v>0</v>
      </c>
      <c r="AE198" s="153">
        <v>0</v>
      </c>
      <c r="AF198" s="153">
        <v>1</v>
      </c>
      <c r="AG198" s="153">
        <v>0</v>
      </c>
      <c r="AH198" s="153">
        <v>0</v>
      </c>
      <c r="AI198" s="153">
        <v>1</v>
      </c>
      <c r="AJ198" s="153">
        <v>0</v>
      </c>
      <c r="AK198" s="153">
        <v>0</v>
      </c>
      <c r="AL198" s="153">
        <v>0</v>
      </c>
      <c r="AM198" s="153">
        <v>0</v>
      </c>
      <c r="AN198" s="153">
        <v>0</v>
      </c>
      <c r="AO198" s="153">
        <v>0</v>
      </c>
      <c r="AP198" s="153">
        <v>0</v>
      </c>
      <c r="AQ198" s="153">
        <v>0</v>
      </c>
      <c r="AR198" s="153">
        <v>0</v>
      </c>
      <c r="AS198" s="153">
        <v>1</v>
      </c>
      <c r="AT198" s="153">
        <v>0</v>
      </c>
      <c r="AU198" s="153">
        <v>0</v>
      </c>
      <c r="AV198" s="153">
        <v>0</v>
      </c>
      <c r="AW198" s="153">
        <v>1</v>
      </c>
      <c r="AX198" s="153">
        <v>0</v>
      </c>
      <c r="AY198" s="153">
        <v>0</v>
      </c>
      <c r="AZ198" s="153">
        <v>0</v>
      </c>
      <c r="BA198" s="153">
        <v>0</v>
      </c>
      <c r="BB198" s="153">
        <v>0</v>
      </c>
      <c r="BC198" s="153">
        <v>0</v>
      </c>
      <c r="BD198" s="153">
        <v>0</v>
      </c>
      <c r="BE198" s="153">
        <v>0</v>
      </c>
      <c r="BF198" s="153">
        <v>0</v>
      </c>
      <c r="BG198" s="153">
        <v>0</v>
      </c>
      <c r="BH198" s="152">
        <v>0</v>
      </c>
    </row>
    <row r="199" spans="1:60" ht="45">
      <c r="A199" s="155" t="s">
        <v>1442</v>
      </c>
      <c r="B199" s="154">
        <v>64</v>
      </c>
      <c r="C199" s="154">
        <f>SUM(G199:BH199)</f>
        <v>3</v>
      </c>
      <c r="D199" s="154">
        <f>SUMIF(G$1:BH$1,1,$G199:$BH199)</f>
        <v>0</v>
      </c>
      <c r="E199" s="154">
        <f>SUMIF(G$1:BH$1,2,$G199:$BH199)</f>
        <v>1</v>
      </c>
      <c r="F199" s="154">
        <f>SUMIF(G$1:BH$1,3,$G199:$BH199)</f>
        <v>2</v>
      </c>
      <c r="G199" s="153">
        <v>0</v>
      </c>
      <c r="H199" s="153">
        <v>0</v>
      </c>
      <c r="I199" s="153">
        <v>0</v>
      </c>
      <c r="J199" s="153">
        <v>0</v>
      </c>
      <c r="K199" s="153">
        <v>0</v>
      </c>
      <c r="L199" s="153">
        <v>0</v>
      </c>
      <c r="M199" s="153">
        <v>0</v>
      </c>
      <c r="N199" s="153">
        <v>0</v>
      </c>
      <c r="O199" s="153">
        <v>2</v>
      </c>
      <c r="P199" s="153">
        <v>0</v>
      </c>
      <c r="Q199" s="153">
        <v>0</v>
      </c>
      <c r="R199" s="153">
        <v>0</v>
      </c>
      <c r="S199" s="153">
        <v>0</v>
      </c>
      <c r="T199" s="153">
        <v>0</v>
      </c>
      <c r="U199" s="153">
        <v>0</v>
      </c>
      <c r="V199" s="153">
        <v>0</v>
      </c>
      <c r="W199" s="153">
        <v>0</v>
      </c>
      <c r="X199" s="153">
        <v>0</v>
      </c>
      <c r="Y199" s="153">
        <v>0</v>
      </c>
      <c r="Z199" s="153">
        <v>0</v>
      </c>
      <c r="AA199" s="153">
        <v>0</v>
      </c>
      <c r="AB199" s="153">
        <v>0</v>
      </c>
      <c r="AC199" s="153">
        <v>0</v>
      </c>
      <c r="AD199" s="153">
        <v>0</v>
      </c>
      <c r="AE199" s="153">
        <v>0</v>
      </c>
      <c r="AF199" s="153">
        <v>0</v>
      </c>
      <c r="AG199" s="153">
        <v>0</v>
      </c>
      <c r="AH199" s="153">
        <v>0</v>
      </c>
      <c r="AI199" s="153">
        <v>0</v>
      </c>
      <c r="AJ199" s="153">
        <v>0</v>
      </c>
      <c r="AK199" s="153">
        <v>0</v>
      </c>
      <c r="AL199" s="153">
        <v>0</v>
      </c>
      <c r="AM199" s="153">
        <v>0</v>
      </c>
      <c r="AN199" s="153">
        <v>0</v>
      </c>
      <c r="AO199" s="153">
        <v>0</v>
      </c>
      <c r="AP199" s="153">
        <v>1</v>
      </c>
      <c r="AQ199" s="153">
        <v>0</v>
      </c>
      <c r="AR199" s="153">
        <v>0</v>
      </c>
      <c r="AS199" s="153">
        <v>0</v>
      </c>
      <c r="AT199" s="153">
        <v>0</v>
      </c>
      <c r="AU199" s="153">
        <v>0</v>
      </c>
      <c r="AV199" s="153">
        <v>0</v>
      </c>
      <c r="AW199" s="153">
        <v>0</v>
      </c>
      <c r="AX199" s="153">
        <v>0</v>
      </c>
      <c r="AY199" s="153">
        <v>0</v>
      </c>
      <c r="AZ199" s="153">
        <v>0</v>
      </c>
      <c r="BA199" s="153">
        <v>0</v>
      </c>
      <c r="BB199" s="153">
        <v>0</v>
      </c>
      <c r="BC199" s="153">
        <v>0</v>
      </c>
      <c r="BD199" s="153">
        <v>0</v>
      </c>
      <c r="BE199" s="153">
        <v>0</v>
      </c>
      <c r="BF199" s="153">
        <v>0</v>
      </c>
      <c r="BG199" s="153">
        <v>0</v>
      </c>
      <c r="BH199" s="152">
        <v>0</v>
      </c>
    </row>
    <row r="200" spans="1:60" ht="30">
      <c r="A200" s="155" t="s">
        <v>1441</v>
      </c>
      <c r="B200" s="154">
        <v>27</v>
      </c>
      <c r="C200" s="154">
        <f>SUM(G200:BH200)</f>
        <v>2</v>
      </c>
      <c r="D200" s="154">
        <f>SUMIF(G$1:BH$1,1,$G200:$BH200)</f>
        <v>0</v>
      </c>
      <c r="E200" s="154">
        <f>SUMIF(G$1:BH$1,2,$G200:$BH200)</f>
        <v>0</v>
      </c>
      <c r="F200" s="154">
        <f>SUMIF(G$1:BH$1,3,$G200:$BH200)</f>
        <v>2</v>
      </c>
      <c r="G200" s="153">
        <v>0</v>
      </c>
      <c r="H200" s="153">
        <v>0</v>
      </c>
      <c r="I200" s="153">
        <v>0</v>
      </c>
      <c r="J200" s="153">
        <v>0</v>
      </c>
      <c r="K200" s="153">
        <v>0</v>
      </c>
      <c r="L200" s="153">
        <v>0</v>
      </c>
      <c r="M200" s="153">
        <v>0</v>
      </c>
      <c r="N200" s="153">
        <v>0</v>
      </c>
      <c r="O200" s="153">
        <v>1</v>
      </c>
      <c r="P200" s="153">
        <v>0</v>
      </c>
      <c r="Q200" s="153">
        <v>0</v>
      </c>
      <c r="R200" s="153">
        <v>0</v>
      </c>
      <c r="S200" s="153">
        <v>0</v>
      </c>
      <c r="T200" s="153">
        <v>0</v>
      </c>
      <c r="U200" s="153">
        <v>0</v>
      </c>
      <c r="V200" s="153">
        <v>0</v>
      </c>
      <c r="W200" s="153">
        <v>0</v>
      </c>
      <c r="X200" s="153">
        <v>0</v>
      </c>
      <c r="Y200" s="153">
        <v>0</v>
      </c>
      <c r="Z200" s="153">
        <v>0</v>
      </c>
      <c r="AA200" s="153">
        <v>0</v>
      </c>
      <c r="AB200" s="153">
        <v>0</v>
      </c>
      <c r="AC200" s="153">
        <v>0</v>
      </c>
      <c r="AD200" s="153">
        <v>0</v>
      </c>
      <c r="AE200" s="153">
        <v>0</v>
      </c>
      <c r="AF200" s="153">
        <v>0</v>
      </c>
      <c r="AG200" s="153">
        <v>0</v>
      </c>
      <c r="AH200" s="153">
        <v>0</v>
      </c>
      <c r="AI200" s="153">
        <v>0</v>
      </c>
      <c r="AJ200" s="153">
        <v>0</v>
      </c>
      <c r="AK200" s="153">
        <v>0</v>
      </c>
      <c r="AL200" s="153">
        <v>0</v>
      </c>
      <c r="AM200" s="153">
        <v>0</v>
      </c>
      <c r="AN200" s="153">
        <v>0</v>
      </c>
      <c r="AO200" s="153">
        <v>0</v>
      </c>
      <c r="AP200" s="153">
        <v>0</v>
      </c>
      <c r="AQ200" s="153">
        <v>0</v>
      </c>
      <c r="AR200" s="153">
        <v>0</v>
      </c>
      <c r="AS200" s="153">
        <v>0</v>
      </c>
      <c r="AT200" s="153">
        <v>0</v>
      </c>
      <c r="AU200" s="153">
        <v>0</v>
      </c>
      <c r="AV200" s="153">
        <v>0</v>
      </c>
      <c r="AW200" s="153">
        <v>1</v>
      </c>
      <c r="AX200" s="153">
        <v>0</v>
      </c>
      <c r="AY200" s="153">
        <v>0</v>
      </c>
      <c r="AZ200" s="153">
        <v>0</v>
      </c>
      <c r="BA200" s="153">
        <v>0</v>
      </c>
      <c r="BB200" s="153">
        <v>0</v>
      </c>
      <c r="BC200" s="153">
        <v>0</v>
      </c>
      <c r="BD200" s="153">
        <v>0</v>
      </c>
      <c r="BE200" s="153">
        <v>0</v>
      </c>
      <c r="BF200" s="153">
        <v>0</v>
      </c>
      <c r="BG200" s="153">
        <v>0</v>
      </c>
      <c r="BH200" s="152">
        <v>0</v>
      </c>
    </row>
    <row r="201" spans="1:60" ht="30">
      <c r="A201" s="155" t="s">
        <v>1440</v>
      </c>
      <c r="B201" s="154">
        <v>26</v>
      </c>
      <c r="C201" s="154">
        <f>SUM(G201:BH201)</f>
        <v>3</v>
      </c>
      <c r="D201" s="154">
        <f>SUMIF(G$1:BH$1,1,$G201:$BH201)</f>
        <v>1</v>
      </c>
      <c r="E201" s="154">
        <f>SUMIF(G$1:BH$1,2,$G201:$BH201)</f>
        <v>0</v>
      </c>
      <c r="F201" s="154">
        <f>SUMIF(G$1:BH$1,3,$G201:$BH201)</f>
        <v>2</v>
      </c>
      <c r="G201" s="153">
        <v>0</v>
      </c>
      <c r="H201" s="153">
        <v>0</v>
      </c>
      <c r="I201" s="153">
        <v>0</v>
      </c>
      <c r="J201" s="153">
        <v>0</v>
      </c>
      <c r="K201" s="153">
        <v>0</v>
      </c>
      <c r="L201" s="153">
        <v>0</v>
      </c>
      <c r="M201" s="153">
        <v>0</v>
      </c>
      <c r="N201" s="153">
        <v>0</v>
      </c>
      <c r="O201" s="153">
        <v>2</v>
      </c>
      <c r="P201" s="153">
        <v>0</v>
      </c>
      <c r="Q201" s="153">
        <v>0</v>
      </c>
      <c r="R201" s="153">
        <v>0</v>
      </c>
      <c r="S201" s="153">
        <v>0</v>
      </c>
      <c r="T201" s="153">
        <v>0</v>
      </c>
      <c r="U201" s="153">
        <v>0</v>
      </c>
      <c r="V201" s="153">
        <v>0</v>
      </c>
      <c r="W201" s="153">
        <v>1</v>
      </c>
      <c r="X201" s="153">
        <v>0</v>
      </c>
      <c r="Y201" s="153">
        <v>0</v>
      </c>
      <c r="Z201" s="153">
        <v>0</v>
      </c>
      <c r="AA201" s="153">
        <v>0</v>
      </c>
      <c r="AB201" s="153">
        <v>0</v>
      </c>
      <c r="AC201" s="153">
        <v>0</v>
      </c>
      <c r="AD201" s="153">
        <v>0</v>
      </c>
      <c r="AE201" s="153">
        <v>0</v>
      </c>
      <c r="AF201" s="153">
        <v>0</v>
      </c>
      <c r="AG201" s="153">
        <v>0</v>
      </c>
      <c r="AH201" s="153">
        <v>0</v>
      </c>
      <c r="AI201" s="153">
        <v>0</v>
      </c>
      <c r="AJ201" s="153">
        <v>0</v>
      </c>
      <c r="AK201" s="153">
        <v>0</v>
      </c>
      <c r="AL201" s="153">
        <v>0</v>
      </c>
      <c r="AM201" s="153">
        <v>0</v>
      </c>
      <c r="AN201" s="153">
        <v>0</v>
      </c>
      <c r="AO201" s="153">
        <v>0</v>
      </c>
      <c r="AP201" s="153">
        <v>0</v>
      </c>
      <c r="AQ201" s="153">
        <v>0</v>
      </c>
      <c r="AR201" s="153">
        <v>0</v>
      </c>
      <c r="AS201" s="153">
        <v>0</v>
      </c>
      <c r="AT201" s="153">
        <v>0</v>
      </c>
      <c r="AU201" s="153">
        <v>0</v>
      </c>
      <c r="AV201" s="153">
        <v>0</v>
      </c>
      <c r="AW201" s="153">
        <v>0</v>
      </c>
      <c r="AX201" s="153">
        <v>0</v>
      </c>
      <c r="AY201" s="153">
        <v>0</v>
      </c>
      <c r="AZ201" s="153">
        <v>0</v>
      </c>
      <c r="BA201" s="153">
        <v>0</v>
      </c>
      <c r="BB201" s="153">
        <v>0</v>
      </c>
      <c r="BC201" s="153">
        <v>0</v>
      </c>
      <c r="BD201" s="153">
        <v>0</v>
      </c>
      <c r="BE201" s="153">
        <v>0</v>
      </c>
      <c r="BF201" s="153">
        <v>0</v>
      </c>
      <c r="BG201" s="153">
        <v>0</v>
      </c>
      <c r="BH201" s="152">
        <v>0</v>
      </c>
    </row>
    <row r="202" spans="1:60" ht="45">
      <c r="A202" s="155" t="s">
        <v>1439</v>
      </c>
      <c r="B202" s="154">
        <v>35</v>
      </c>
      <c r="C202" s="154">
        <f>SUM(G202:BH202)</f>
        <v>1</v>
      </c>
      <c r="D202" s="154">
        <f>SUMIF(G$1:BH$1,1,$G202:$BH202)</f>
        <v>0</v>
      </c>
      <c r="E202" s="154">
        <f>SUMIF(G$1:BH$1,2,$G202:$BH202)</f>
        <v>0</v>
      </c>
      <c r="F202" s="154">
        <f>SUMIF(G$1:BH$1,3,$G202:$BH202)</f>
        <v>1</v>
      </c>
      <c r="G202" s="153">
        <v>0</v>
      </c>
      <c r="H202" s="153">
        <v>0</v>
      </c>
      <c r="I202" s="153">
        <v>0</v>
      </c>
      <c r="J202" s="153">
        <v>0</v>
      </c>
      <c r="K202" s="153">
        <v>0</v>
      </c>
      <c r="L202" s="153">
        <v>0</v>
      </c>
      <c r="M202" s="153">
        <v>0</v>
      </c>
      <c r="N202" s="153">
        <v>0</v>
      </c>
      <c r="O202" s="153">
        <v>1</v>
      </c>
      <c r="P202" s="153">
        <v>0</v>
      </c>
      <c r="Q202" s="153">
        <v>0</v>
      </c>
      <c r="R202" s="153">
        <v>0</v>
      </c>
      <c r="S202" s="153">
        <v>0</v>
      </c>
      <c r="T202" s="153">
        <v>0</v>
      </c>
      <c r="U202" s="153">
        <v>0</v>
      </c>
      <c r="V202" s="153">
        <v>0</v>
      </c>
      <c r="W202" s="153">
        <v>0</v>
      </c>
      <c r="X202" s="153">
        <v>0</v>
      </c>
      <c r="Y202" s="153">
        <v>0</v>
      </c>
      <c r="Z202" s="153">
        <v>0</v>
      </c>
      <c r="AA202" s="153">
        <v>0</v>
      </c>
      <c r="AB202" s="153">
        <v>0</v>
      </c>
      <c r="AC202" s="153">
        <v>0</v>
      </c>
      <c r="AD202" s="153">
        <v>0</v>
      </c>
      <c r="AE202" s="153">
        <v>0</v>
      </c>
      <c r="AF202" s="153">
        <v>0</v>
      </c>
      <c r="AG202" s="153">
        <v>0</v>
      </c>
      <c r="AH202" s="153">
        <v>0</v>
      </c>
      <c r="AI202" s="153">
        <v>0</v>
      </c>
      <c r="AJ202" s="153">
        <v>0</v>
      </c>
      <c r="AK202" s="153">
        <v>0</v>
      </c>
      <c r="AL202" s="153">
        <v>0</v>
      </c>
      <c r="AM202" s="153">
        <v>0</v>
      </c>
      <c r="AN202" s="153">
        <v>0</v>
      </c>
      <c r="AO202" s="153">
        <v>0</v>
      </c>
      <c r="AP202" s="153">
        <v>0</v>
      </c>
      <c r="AQ202" s="153">
        <v>0</v>
      </c>
      <c r="AR202" s="153">
        <v>0</v>
      </c>
      <c r="AS202" s="153">
        <v>0</v>
      </c>
      <c r="AT202" s="153">
        <v>0</v>
      </c>
      <c r="AU202" s="153">
        <v>0</v>
      </c>
      <c r="AV202" s="153">
        <v>0</v>
      </c>
      <c r="AW202" s="153">
        <v>0</v>
      </c>
      <c r="AX202" s="153">
        <v>0</v>
      </c>
      <c r="AY202" s="153">
        <v>0</v>
      </c>
      <c r="AZ202" s="153">
        <v>0</v>
      </c>
      <c r="BA202" s="153">
        <v>0</v>
      </c>
      <c r="BB202" s="153">
        <v>0</v>
      </c>
      <c r="BC202" s="153">
        <v>0</v>
      </c>
      <c r="BD202" s="153">
        <v>0</v>
      </c>
      <c r="BE202" s="153">
        <v>0</v>
      </c>
      <c r="BF202" s="153">
        <v>0</v>
      </c>
      <c r="BG202" s="153">
        <v>0</v>
      </c>
      <c r="BH202" s="152">
        <v>0</v>
      </c>
    </row>
    <row r="203" spans="1:60">
      <c r="A203" s="155" t="s">
        <v>1438</v>
      </c>
      <c r="B203" s="154">
        <v>150</v>
      </c>
      <c r="C203" s="154">
        <f>SUM(G203:BH203)</f>
        <v>28</v>
      </c>
      <c r="D203" s="154">
        <f>SUMIF(G$1:BH$1,1,$G203:$BH203)</f>
        <v>3</v>
      </c>
      <c r="E203" s="154">
        <f>SUMIF(G$1:BH$1,2,$G203:$BH203)</f>
        <v>7</v>
      </c>
      <c r="F203" s="154">
        <f>SUMIF(G$1:BH$1,3,$G203:$BH203)</f>
        <v>18</v>
      </c>
      <c r="G203" s="153">
        <v>0</v>
      </c>
      <c r="H203" s="153">
        <v>1</v>
      </c>
      <c r="I203" s="153">
        <v>0</v>
      </c>
      <c r="J203" s="153">
        <v>0</v>
      </c>
      <c r="K203" s="153">
        <v>0</v>
      </c>
      <c r="L203" s="153">
        <v>0</v>
      </c>
      <c r="M203" s="153">
        <v>0</v>
      </c>
      <c r="N203" s="153">
        <v>0</v>
      </c>
      <c r="O203" s="153">
        <v>16</v>
      </c>
      <c r="P203" s="153">
        <v>0</v>
      </c>
      <c r="Q203" s="153">
        <v>1</v>
      </c>
      <c r="R203" s="153">
        <v>0</v>
      </c>
      <c r="S203" s="153">
        <v>0</v>
      </c>
      <c r="T203" s="153">
        <v>0</v>
      </c>
      <c r="U203" s="153">
        <v>1</v>
      </c>
      <c r="V203" s="153">
        <v>0</v>
      </c>
      <c r="W203" s="153">
        <v>0</v>
      </c>
      <c r="X203" s="153">
        <v>0</v>
      </c>
      <c r="Y203" s="153">
        <v>0</v>
      </c>
      <c r="Z203" s="153">
        <v>0</v>
      </c>
      <c r="AA203" s="153">
        <v>0</v>
      </c>
      <c r="AB203" s="153">
        <v>0</v>
      </c>
      <c r="AC203" s="153">
        <v>0</v>
      </c>
      <c r="AD203" s="153">
        <v>0</v>
      </c>
      <c r="AE203" s="153">
        <v>0</v>
      </c>
      <c r="AF203" s="153">
        <v>0</v>
      </c>
      <c r="AG203" s="153">
        <v>0</v>
      </c>
      <c r="AH203" s="153">
        <v>1</v>
      </c>
      <c r="AI203" s="153">
        <v>1</v>
      </c>
      <c r="AJ203" s="153">
        <v>1</v>
      </c>
      <c r="AK203" s="153">
        <v>0</v>
      </c>
      <c r="AL203" s="153">
        <v>0</v>
      </c>
      <c r="AM203" s="153">
        <v>0</v>
      </c>
      <c r="AN203" s="153">
        <v>0</v>
      </c>
      <c r="AO203" s="153">
        <v>0</v>
      </c>
      <c r="AP203" s="153">
        <v>1</v>
      </c>
      <c r="AQ203" s="153">
        <v>0</v>
      </c>
      <c r="AR203" s="153">
        <v>0</v>
      </c>
      <c r="AS203" s="153">
        <v>0</v>
      </c>
      <c r="AT203" s="153">
        <v>0</v>
      </c>
      <c r="AU203" s="153">
        <v>0</v>
      </c>
      <c r="AV203" s="153">
        <v>0</v>
      </c>
      <c r="AW203" s="153">
        <v>0</v>
      </c>
      <c r="AX203" s="153">
        <v>0</v>
      </c>
      <c r="AY203" s="153">
        <v>0</v>
      </c>
      <c r="AZ203" s="153">
        <v>1</v>
      </c>
      <c r="BA203" s="153">
        <v>0</v>
      </c>
      <c r="BB203" s="153">
        <v>0</v>
      </c>
      <c r="BC203" s="153">
        <v>0</v>
      </c>
      <c r="BD203" s="153">
        <v>3</v>
      </c>
      <c r="BE203" s="153">
        <v>0</v>
      </c>
      <c r="BF203" s="153">
        <v>0</v>
      </c>
      <c r="BG203" s="153">
        <v>1</v>
      </c>
      <c r="BH203" s="152">
        <v>0</v>
      </c>
    </row>
    <row r="204" spans="1:60">
      <c r="A204" s="155" t="s">
        <v>1437</v>
      </c>
      <c r="B204" s="154">
        <v>7</v>
      </c>
      <c r="C204" s="154">
        <f>SUM(G204:BH204)</f>
        <v>3</v>
      </c>
      <c r="D204" s="154">
        <f>SUMIF(G$1:BH$1,1,$G204:$BH204)</f>
        <v>0</v>
      </c>
      <c r="E204" s="154">
        <f>SUMIF(G$1:BH$1,2,$G204:$BH204)</f>
        <v>0</v>
      </c>
      <c r="F204" s="154">
        <f>SUMIF(G$1:BH$1,3,$G204:$BH204)</f>
        <v>3</v>
      </c>
      <c r="G204" s="153">
        <v>0</v>
      </c>
      <c r="H204" s="153">
        <v>0</v>
      </c>
      <c r="I204" s="153">
        <v>0</v>
      </c>
      <c r="J204" s="153">
        <v>0</v>
      </c>
      <c r="K204" s="153">
        <v>0</v>
      </c>
      <c r="L204" s="153">
        <v>0</v>
      </c>
      <c r="M204" s="153">
        <v>0</v>
      </c>
      <c r="N204" s="153">
        <v>0</v>
      </c>
      <c r="O204" s="153">
        <v>3</v>
      </c>
      <c r="P204" s="153">
        <v>0</v>
      </c>
      <c r="Q204" s="153">
        <v>0</v>
      </c>
      <c r="R204" s="153">
        <v>0</v>
      </c>
      <c r="S204" s="153">
        <v>0</v>
      </c>
      <c r="T204" s="153">
        <v>0</v>
      </c>
      <c r="U204" s="153">
        <v>0</v>
      </c>
      <c r="V204" s="153">
        <v>0</v>
      </c>
      <c r="W204" s="153">
        <v>0</v>
      </c>
      <c r="X204" s="153">
        <v>0</v>
      </c>
      <c r="Y204" s="153">
        <v>0</v>
      </c>
      <c r="Z204" s="153">
        <v>0</v>
      </c>
      <c r="AA204" s="153">
        <v>0</v>
      </c>
      <c r="AB204" s="153">
        <v>0</v>
      </c>
      <c r="AC204" s="153">
        <v>0</v>
      </c>
      <c r="AD204" s="153">
        <v>0</v>
      </c>
      <c r="AE204" s="153">
        <v>0</v>
      </c>
      <c r="AF204" s="153">
        <v>0</v>
      </c>
      <c r="AG204" s="153">
        <v>0</v>
      </c>
      <c r="AH204" s="153">
        <v>0</v>
      </c>
      <c r="AI204" s="153">
        <v>0</v>
      </c>
      <c r="AJ204" s="153">
        <v>0</v>
      </c>
      <c r="AK204" s="153">
        <v>0</v>
      </c>
      <c r="AL204" s="153">
        <v>0</v>
      </c>
      <c r="AM204" s="153">
        <v>0</v>
      </c>
      <c r="AN204" s="153">
        <v>0</v>
      </c>
      <c r="AO204" s="153">
        <v>0</v>
      </c>
      <c r="AP204" s="153">
        <v>0</v>
      </c>
      <c r="AQ204" s="153">
        <v>0</v>
      </c>
      <c r="AR204" s="153">
        <v>0</v>
      </c>
      <c r="AS204" s="153">
        <v>0</v>
      </c>
      <c r="AT204" s="153">
        <v>0</v>
      </c>
      <c r="AU204" s="153">
        <v>0</v>
      </c>
      <c r="AV204" s="153">
        <v>0</v>
      </c>
      <c r="AW204" s="153">
        <v>0</v>
      </c>
      <c r="AX204" s="153">
        <v>0</v>
      </c>
      <c r="AY204" s="153">
        <v>0</v>
      </c>
      <c r="AZ204" s="153">
        <v>0</v>
      </c>
      <c r="BA204" s="153">
        <v>0</v>
      </c>
      <c r="BB204" s="153">
        <v>0</v>
      </c>
      <c r="BC204" s="153">
        <v>0</v>
      </c>
      <c r="BD204" s="153">
        <v>0</v>
      </c>
      <c r="BE204" s="153">
        <v>0</v>
      </c>
      <c r="BF204" s="153">
        <v>0</v>
      </c>
      <c r="BG204" s="153">
        <v>0</v>
      </c>
      <c r="BH204" s="152">
        <v>0</v>
      </c>
    </row>
    <row r="205" spans="1:60" ht="30">
      <c r="A205" s="155" t="s">
        <v>1436</v>
      </c>
      <c r="B205" s="154">
        <v>64</v>
      </c>
      <c r="C205" s="154">
        <f>SUM(G205:BH205)</f>
        <v>16</v>
      </c>
      <c r="D205" s="154">
        <f>SUMIF(G$1:BH$1,1,$G205:$BH205)</f>
        <v>2</v>
      </c>
      <c r="E205" s="154">
        <f>SUMIF(G$1:BH$1,2,$G205:$BH205)</f>
        <v>9</v>
      </c>
      <c r="F205" s="154">
        <f>SUMIF(G$1:BH$1,3,$G205:$BH205)</f>
        <v>5</v>
      </c>
      <c r="G205" s="153">
        <v>0</v>
      </c>
      <c r="H205" s="153">
        <v>1</v>
      </c>
      <c r="I205" s="153">
        <v>0</v>
      </c>
      <c r="J205" s="153">
        <v>0</v>
      </c>
      <c r="K205" s="153">
        <v>0</v>
      </c>
      <c r="L205" s="153">
        <v>0</v>
      </c>
      <c r="M205" s="153">
        <v>0</v>
      </c>
      <c r="N205" s="153">
        <v>0</v>
      </c>
      <c r="O205" s="153">
        <v>3</v>
      </c>
      <c r="P205" s="153">
        <v>0</v>
      </c>
      <c r="Q205" s="153">
        <v>0</v>
      </c>
      <c r="R205" s="153">
        <v>0</v>
      </c>
      <c r="S205" s="153">
        <v>0</v>
      </c>
      <c r="T205" s="153">
        <v>0</v>
      </c>
      <c r="U205" s="153">
        <v>0</v>
      </c>
      <c r="V205" s="153">
        <v>0</v>
      </c>
      <c r="W205" s="153">
        <v>0</v>
      </c>
      <c r="X205" s="153">
        <v>0</v>
      </c>
      <c r="Y205" s="153">
        <v>0</v>
      </c>
      <c r="Z205" s="153">
        <v>0</v>
      </c>
      <c r="AA205" s="153">
        <v>0</v>
      </c>
      <c r="AB205" s="153">
        <v>0</v>
      </c>
      <c r="AC205" s="153">
        <v>0</v>
      </c>
      <c r="AD205" s="153">
        <v>0</v>
      </c>
      <c r="AE205" s="153">
        <v>0</v>
      </c>
      <c r="AF205" s="153">
        <v>4</v>
      </c>
      <c r="AG205" s="153">
        <v>0</v>
      </c>
      <c r="AH205" s="153">
        <v>0</v>
      </c>
      <c r="AI205" s="153">
        <v>0</v>
      </c>
      <c r="AJ205" s="153">
        <v>0</v>
      </c>
      <c r="AK205" s="153">
        <v>0</v>
      </c>
      <c r="AL205" s="153">
        <v>0</v>
      </c>
      <c r="AM205" s="153">
        <v>0</v>
      </c>
      <c r="AN205" s="153">
        <v>0</v>
      </c>
      <c r="AO205" s="153">
        <v>0</v>
      </c>
      <c r="AP205" s="153">
        <v>2</v>
      </c>
      <c r="AQ205" s="153">
        <v>0</v>
      </c>
      <c r="AR205" s="153">
        <v>1</v>
      </c>
      <c r="AS205" s="153">
        <v>0</v>
      </c>
      <c r="AT205" s="153">
        <v>0</v>
      </c>
      <c r="AU205" s="153">
        <v>1</v>
      </c>
      <c r="AV205" s="153">
        <v>0</v>
      </c>
      <c r="AW205" s="153">
        <v>2</v>
      </c>
      <c r="AX205" s="153">
        <v>0</v>
      </c>
      <c r="AY205" s="153">
        <v>0</v>
      </c>
      <c r="AZ205" s="153">
        <v>1</v>
      </c>
      <c r="BA205" s="153">
        <v>0</v>
      </c>
      <c r="BB205" s="153">
        <v>0</v>
      </c>
      <c r="BC205" s="153">
        <v>0</v>
      </c>
      <c r="BD205" s="153">
        <v>1</v>
      </c>
      <c r="BE205" s="153">
        <v>0</v>
      </c>
      <c r="BF205" s="153">
        <v>0</v>
      </c>
      <c r="BG205" s="153">
        <v>0</v>
      </c>
      <c r="BH205" s="152">
        <v>0</v>
      </c>
    </row>
    <row r="206" spans="1:60">
      <c r="A206" s="155" t="s">
        <v>1435</v>
      </c>
      <c r="B206" s="154">
        <v>28</v>
      </c>
      <c r="C206" s="154">
        <f>SUM(G206:BH206)</f>
        <v>2</v>
      </c>
      <c r="D206" s="154">
        <f>SUMIF(G$1:BH$1,1,$G206:$BH206)</f>
        <v>1</v>
      </c>
      <c r="E206" s="154">
        <f>SUMIF(G$1:BH$1,2,$G206:$BH206)</f>
        <v>0</v>
      </c>
      <c r="F206" s="154">
        <f>SUMIF(G$1:BH$1,3,$G206:$BH206)</f>
        <v>1</v>
      </c>
      <c r="G206" s="153">
        <v>0</v>
      </c>
      <c r="H206" s="153">
        <v>0</v>
      </c>
      <c r="I206" s="153">
        <v>0</v>
      </c>
      <c r="J206" s="153">
        <v>0</v>
      </c>
      <c r="K206" s="153">
        <v>0</v>
      </c>
      <c r="L206" s="153">
        <v>0</v>
      </c>
      <c r="M206" s="153">
        <v>0</v>
      </c>
      <c r="N206" s="153">
        <v>0</v>
      </c>
      <c r="O206" s="153">
        <v>0</v>
      </c>
      <c r="P206" s="153">
        <v>0</v>
      </c>
      <c r="Q206" s="153">
        <v>0</v>
      </c>
      <c r="R206" s="153">
        <v>0</v>
      </c>
      <c r="S206" s="153">
        <v>0</v>
      </c>
      <c r="T206" s="153">
        <v>0</v>
      </c>
      <c r="U206" s="153">
        <v>0</v>
      </c>
      <c r="V206" s="153">
        <v>0</v>
      </c>
      <c r="W206" s="153">
        <v>1</v>
      </c>
      <c r="X206" s="153">
        <v>0</v>
      </c>
      <c r="Y206" s="153">
        <v>0</v>
      </c>
      <c r="Z206" s="153">
        <v>0</v>
      </c>
      <c r="AA206" s="153">
        <v>0</v>
      </c>
      <c r="AB206" s="153">
        <v>0</v>
      </c>
      <c r="AC206" s="153">
        <v>0</v>
      </c>
      <c r="AD206" s="153">
        <v>0</v>
      </c>
      <c r="AE206" s="153">
        <v>0</v>
      </c>
      <c r="AF206" s="153">
        <v>0</v>
      </c>
      <c r="AG206" s="153">
        <v>0</v>
      </c>
      <c r="AH206" s="153">
        <v>0</v>
      </c>
      <c r="AI206" s="153">
        <v>0</v>
      </c>
      <c r="AJ206" s="153">
        <v>0</v>
      </c>
      <c r="AK206" s="153">
        <v>0</v>
      </c>
      <c r="AL206" s="153">
        <v>0</v>
      </c>
      <c r="AM206" s="153">
        <v>0</v>
      </c>
      <c r="AN206" s="153">
        <v>0</v>
      </c>
      <c r="AO206" s="153">
        <v>0</v>
      </c>
      <c r="AP206" s="153">
        <v>0</v>
      </c>
      <c r="AQ206" s="153">
        <v>0</v>
      </c>
      <c r="AR206" s="153">
        <v>0</v>
      </c>
      <c r="AS206" s="153">
        <v>0</v>
      </c>
      <c r="AT206" s="153">
        <v>0</v>
      </c>
      <c r="AU206" s="153">
        <v>0</v>
      </c>
      <c r="AV206" s="153">
        <v>0</v>
      </c>
      <c r="AW206" s="153">
        <v>1</v>
      </c>
      <c r="AX206" s="153">
        <v>0</v>
      </c>
      <c r="AY206" s="153">
        <v>0</v>
      </c>
      <c r="AZ206" s="153">
        <v>0</v>
      </c>
      <c r="BA206" s="153">
        <v>0</v>
      </c>
      <c r="BB206" s="153">
        <v>0</v>
      </c>
      <c r="BC206" s="153">
        <v>0</v>
      </c>
      <c r="BD206" s="153">
        <v>0</v>
      </c>
      <c r="BE206" s="153">
        <v>0</v>
      </c>
      <c r="BF206" s="153">
        <v>0</v>
      </c>
      <c r="BG206" s="153">
        <v>0</v>
      </c>
      <c r="BH206" s="152">
        <v>0</v>
      </c>
    </row>
    <row r="207" spans="1:60" ht="30">
      <c r="A207" s="155" t="s">
        <v>1434</v>
      </c>
      <c r="B207" s="154">
        <v>27</v>
      </c>
      <c r="C207" s="154">
        <f>SUM(G207:BH207)</f>
        <v>1</v>
      </c>
      <c r="D207" s="154">
        <f>SUMIF(G$1:BH$1,1,$G207:$BH207)</f>
        <v>0</v>
      </c>
      <c r="E207" s="154">
        <f>SUMIF(G$1:BH$1,2,$G207:$BH207)</f>
        <v>0</v>
      </c>
      <c r="F207" s="154">
        <f>SUMIF(G$1:BH$1,3,$G207:$BH207)</f>
        <v>1</v>
      </c>
      <c r="G207" s="153">
        <v>0</v>
      </c>
      <c r="H207" s="153">
        <v>0</v>
      </c>
      <c r="I207" s="153">
        <v>0</v>
      </c>
      <c r="J207" s="153">
        <v>0</v>
      </c>
      <c r="K207" s="153">
        <v>0</v>
      </c>
      <c r="L207" s="153">
        <v>0</v>
      </c>
      <c r="M207" s="153">
        <v>0</v>
      </c>
      <c r="N207" s="153">
        <v>0</v>
      </c>
      <c r="O207" s="153">
        <v>1</v>
      </c>
      <c r="P207" s="153">
        <v>0</v>
      </c>
      <c r="Q207" s="153">
        <v>0</v>
      </c>
      <c r="R207" s="153">
        <v>0</v>
      </c>
      <c r="S207" s="153">
        <v>0</v>
      </c>
      <c r="T207" s="153">
        <v>0</v>
      </c>
      <c r="U207" s="153">
        <v>0</v>
      </c>
      <c r="V207" s="153">
        <v>0</v>
      </c>
      <c r="W207" s="153">
        <v>0</v>
      </c>
      <c r="X207" s="153">
        <v>0</v>
      </c>
      <c r="Y207" s="153">
        <v>0</v>
      </c>
      <c r="Z207" s="153">
        <v>0</v>
      </c>
      <c r="AA207" s="153">
        <v>0</v>
      </c>
      <c r="AB207" s="153">
        <v>0</v>
      </c>
      <c r="AC207" s="153">
        <v>0</v>
      </c>
      <c r="AD207" s="153">
        <v>0</v>
      </c>
      <c r="AE207" s="153">
        <v>0</v>
      </c>
      <c r="AF207" s="153">
        <v>0</v>
      </c>
      <c r="AG207" s="153">
        <v>0</v>
      </c>
      <c r="AH207" s="153">
        <v>0</v>
      </c>
      <c r="AI207" s="153">
        <v>0</v>
      </c>
      <c r="AJ207" s="153">
        <v>0</v>
      </c>
      <c r="AK207" s="153">
        <v>0</v>
      </c>
      <c r="AL207" s="153">
        <v>0</v>
      </c>
      <c r="AM207" s="153">
        <v>0</v>
      </c>
      <c r="AN207" s="153">
        <v>0</v>
      </c>
      <c r="AO207" s="153">
        <v>0</v>
      </c>
      <c r="AP207" s="153">
        <v>0</v>
      </c>
      <c r="AQ207" s="153">
        <v>0</v>
      </c>
      <c r="AR207" s="153">
        <v>0</v>
      </c>
      <c r="AS207" s="153">
        <v>0</v>
      </c>
      <c r="AT207" s="153">
        <v>0</v>
      </c>
      <c r="AU207" s="153">
        <v>0</v>
      </c>
      <c r="AV207" s="153">
        <v>0</v>
      </c>
      <c r="AW207" s="153">
        <v>0</v>
      </c>
      <c r="AX207" s="153">
        <v>0</v>
      </c>
      <c r="AY207" s="153">
        <v>0</v>
      </c>
      <c r="AZ207" s="153">
        <v>0</v>
      </c>
      <c r="BA207" s="153">
        <v>0</v>
      </c>
      <c r="BB207" s="153">
        <v>0</v>
      </c>
      <c r="BC207" s="153">
        <v>0</v>
      </c>
      <c r="BD207" s="153">
        <v>0</v>
      </c>
      <c r="BE207" s="153">
        <v>0</v>
      </c>
      <c r="BF207" s="153">
        <v>0</v>
      </c>
      <c r="BG207" s="153">
        <v>0</v>
      </c>
      <c r="BH207" s="152">
        <v>0</v>
      </c>
    </row>
    <row r="208" spans="1:60" ht="30">
      <c r="A208" s="155" t="s">
        <v>1433</v>
      </c>
      <c r="B208" s="154">
        <v>189</v>
      </c>
      <c r="C208" s="154">
        <f>SUM(G208:BH208)</f>
        <v>22</v>
      </c>
      <c r="D208" s="154">
        <f>SUMIF(G$1:BH$1,1,$G208:$BH208)</f>
        <v>6</v>
      </c>
      <c r="E208" s="154">
        <f>SUMIF(G$1:BH$1,2,$G208:$BH208)</f>
        <v>11</v>
      </c>
      <c r="F208" s="154">
        <f>SUMIF(G$1:BH$1,3,$G208:$BH208)</f>
        <v>5</v>
      </c>
      <c r="G208" s="153">
        <v>0</v>
      </c>
      <c r="H208" s="153">
        <v>2</v>
      </c>
      <c r="I208" s="153">
        <v>0</v>
      </c>
      <c r="J208" s="153">
        <v>0</v>
      </c>
      <c r="K208" s="153">
        <v>0</v>
      </c>
      <c r="L208" s="153">
        <v>0</v>
      </c>
      <c r="M208" s="153">
        <v>0</v>
      </c>
      <c r="N208" s="153">
        <v>0</v>
      </c>
      <c r="O208" s="153">
        <v>4</v>
      </c>
      <c r="P208" s="153">
        <v>0</v>
      </c>
      <c r="Q208" s="153">
        <v>1</v>
      </c>
      <c r="R208" s="153">
        <v>0</v>
      </c>
      <c r="S208" s="153">
        <v>0</v>
      </c>
      <c r="T208" s="153">
        <v>0</v>
      </c>
      <c r="U208" s="153">
        <v>0</v>
      </c>
      <c r="V208" s="153">
        <v>0</v>
      </c>
      <c r="W208" s="153">
        <v>0</v>
      </c>
      <c r="X208" s="153">
        <v>0</v>
      </c>
      <c r="Y208" s="153">
        <v>0</v>
      </c>
      <c r="Z208" s="153">
        <v>0</v>
      </c>
      <c r="AA208" s="153">
        <v>0</v>
      </c>
      <c r="AB208" s="153">
        <v>0</v>
      </c>
      <c r="AC208" s="153">
        <v>0</v>
      </c>
      <c r="AD208" s="153">
        <v>0</v>
      </c>
      <c r="AE208" s="153">
        <v>0</v>
      </c>
      <c r="AF208" s="153">
        <v>4</v>
      </c>
      <c r="AG208" s="153">
        <v>0</v>
      </c>
      <c r="AH208" s="153">
        <v>0</v>
      </c>
      <c r="AI208" s="153">
        <v>4</v>
      </c>
      <c r="AJ208" s="153">
        <v>0</v>
      </c>
      <c r="AK208" s="153">
        <v>0</v>
      </c>
      <c r="AL208" s="153">
        <v>0</v>
      </c>
      <c r="AM208" s="153">
        <v>0</v>
      </c>
      <c r="AN208" s="153">
        <v>0</v>
      </c>
      <c r="AO208" s="153">
        <v>0</v>
      </c>
      <c r="AP208" s="153">
        <v>2</v>
      </c>
      <c r="AQ208" s="153">
        <v>0</v>
      </c>
      <c r="AR208" s="153">
        <v>0</v>
      </c>
      <c r="AS208" s="153">
        <v>0</v>
      </c>
      <c r="AT208" s="153">
        <v>0</v>
      </c>
      <c r="AU208" s="153">
        <v>0</v>
      </c>
      <c r="AV208" s="153">
        <v>0</v>
      </c>
      <c r="AW208" s="153">
        <v>0</v>
      </c>
      <c r="AX208" s="153">
        <v>1</v>
      </c>
      <c r="AY208" s="153">
        <v>0</v>
      </c>
      <c r="AZ208" s="153">
        <v>1</v>
      </c>
      <c r="BA208" s="153">
        <v>0</v>
      </c>
      <c r="BB208" s="153">
        <v>0</v>
      </c>
      <c r="BC208" s="153">
        <v>0</v>
      </c>
      <c r="BD208" s="153">
        <v>3</v>
      </c>
      <c r="BE208" s="153">
        <v>0</v>
      </c>
      <c r="BF208" s="153">
        <v>0</v>
      </c>
      <c r="BG208" s="153">
        <v>0</v>
      </c>
      <c r="BH208" s="152">
        <v>0</v>
      </c>
    </row>
    <row r="209" spans="1:60" ht="30">
      <c r="A209" s="155" t="s">
        <v>1432</v>
      </c>
      <c r="B209" s="154">
        <v>106</v>
      </c>
      <c r="C209" s="154">
        <f>SUM(G209:BH209)</f>
        <v>15</v>
      </c>
      <c r="D209" s="154">
        <f>SUMIF(G$1:BH$1,1,$G209:$BH209)</f>
        <v>3</v>
      </c>
      <c r="E209" s="154">
        <f>SUMIF(G$1:BH$1,2,$G209:$BH209)</f>
        <v>3</v>
      </c>
      <c r="F209" s="154">
        <f>SUMIF(G$1:BH$1,3,$G209:$BH209)</f>
        <v>9</v>
      </c>
      <c r="G209" s="153">
        <v>0</v>
      </c>
      <c r="H209" s="153">
        <v>0</v>
      </c>
      <c r="I209" s="153">
        <v>0</v>
      </c>
      <c r="J209" s="153">
        <v>0</v>
      </c>
      <c r="K209" s="153">
        <v>0</v>
      </c>
      <c r="L209" s="153">
        <v>0</v>
      </c>
      <c r="M209" s="153">
        <v>0</v>
      </c>
      <c r="N209" s="153">
        <v>0</v>
      </c>
      <c r="O209" s="153">
        <v>9</v>
      </c>
      <c r="P209" s="153">
        <v>0</v>
      </c>
      <c r="Q209" s="153">
        <v>0</v>
      </c>
      <c r="R209" s="153">
        <v>0</v>
      </c>
      <c r="S209" s="153">
        <v>0</v>
      </c>
      <c r="T209" s="153">
        <v>0</v>
      </c>
      <c r="U209" s="153">
        <v>0</v>
      </c>
      <c r="V209" s="153">
        <v>0</v>
      </c>
      <c r="W209" s="153">
        <v>3</v>
      </c>
      <c r="X209" s="153">
        <v>0</v>
      </c>
      <c r="Y209" s="153">
        <v>0</v>
      </c>
      <c r="Z209" s="153">
        <v>0</v>
      </c>
      <c r="AA209" s="153">
        <v>0</v>
      </c>
      <c r="AB209" s="153">
        <v>0</v>
      </c>
      <c r="AC209" s="153">
        <v>0</v>
      </c>
      <c r="AD209" s="153">
        <v>0</v>
      </c>
      <c r="AE209" s="153">
        <v>0</v>
      </c>
      <c r="AF209" s="153">
        <v>2</v>
      </c>
      <c r="AG209" s="153">
        <v>0</v>
      </c>
      <c r="AH209" s="153">
        <v>0</v>
      </c>
      <c r="AI209" s="153">
        <v>0</v>
      </c>
      <c r="AJ209" s="153">
        <v>0</v>
      </c>
      <c r="AK209" s="153">
        <v>0</v>
      </c>
      <c r="AL209" s="153">
        <v>0</v>
      </c>
      <c r="AM209" s="153">
        <v>0</v>
      </c>
      <c r="AN209" s="153">
        <v>0</v>
      </c>
      <c r="AO209" s="153">
        <v>0</v>
      </c>
      <c r="AP209" s="153">
        <v>0</v>
      </c>
      <c r="AQ209" s="153">
        <v>0</v>
      </c>
      <c r="AR209" s="153">
        <v>0</v>
      </c>
      <c r="AS209" s="153">
        <v>0</v>
      </c>
      <c r="AT209" s="153">
        <v>0</v>
      </c>
      <c r="AU209" s="153">
        <v>0</v>
      </c>
      <c r="AV209" s="153">
        <v>0</v>
      </c>
      <c r="AW209" s="153">
        <v>0</v>
      </c>
      <c r="AX209" s="153">
        <v>0</v>
      </c>
      <c r="AY209" s="153">
        <v>0</v>
      </c>
      <c r="AZ209" s="153">
        <v>0</v>
      </c>
      <c r="BA209" s="153">
        <v>0</v>
      </c>
      <c r="BB209" s="153">
        <v>0</v>
      </c>
      <c r="BC209" s="153">
        <v>0</v>
      </c>
      <c r="BD209" s="153">
        <v>1</v>
      </c>
      <c r="BE209" s="153">
        <v>0</v>
      </c>
      <c r="BF209" s="153">
        <v>0</v>
      </c>
      <c r="BG209" s="153">
        <v>0</v>
      </c>
      <c r="BH209" s="152">
        <v>0</v>
      </c>
    </row>
    <row r="210" spans="1:60">
      <c r="A210" s="155" t="s">
        <v>1431</v>
      </c>
      <c r="B210" s="154">
        <v>18</v>
      </c>
      <c r="C210" s="154">
        <f>SUM(G210:BH210)</f>
        <v>2</v>
      </c>
      <c r="D210" s="154">
        <f>SUMIF(G$1:BH$1,1,$G210:$BH210)</f>
        <v>0</v>
      </c>
      <c r="E210" s="154">
        <f>SUMIF(G$1:BH$1,2,$G210:$BH210)</f>
        <v>2</v>
      </c>
      <c r="F210" s="154">
        <f>SUMIF(G$1:BH$1,3,$G210:$BH210)</f>
        <v>0</v>
      </c>
      <c r="G210" s="153">
        <v>0</v>
      </c>
      <c r="H210" s="153">
        <v>0</v>
      </c>
      <c r="I210" s="153">
        <v>0</v>
      </c>
      <c r="J210" s="153">
        <v>0</v>
      </c>
      <c r="K210" s="153">
        <v>0</v>
      </c>
      <c r="L210" s="153">
        <v>0</v>
      </c>
      <c r="M210" s="153">
        <v>0</v>
      </c>
      <c r="N210" s="153">
        <v>0</v>
      </c>
      <c r="O210" s="153">
        <v>0</v>
      </c>
      <c r="P210" s="153">
        <v>0</v>
      </c>
      <c r="Q210" s="153">
        <v>0</v>
      </c>
      <c r="R210" s="153">
        <v>0</v>
      </c>
      <c r="S210" s="153">
        <v>0</v>
      </c>
      <c r="T210" s="153">
        <v>0</v>
      </c>
      <c r="U210" s="153">
        <v>0</v>
      </c>
      <c r="V210" s="153">
        <v>0</v>
      </c>
      <c r="W210" s="153">
        <v>0</v>
      </c>
      <c r="X210" s="153">
        <v>1</v>
      </c>
      <c r="Y210" s="153">
        <v>0</v>
      </c>
      <c r="Z210" s="153">
        <v>0</v>
      </c>
      <c r="AA210" s="153">
        <v>0</v>
      </c>
      <c r="AB210" s="153">
        <v>0</v>
      </c>
      <c r="AC210" s="153">
        <v>0</v>
      </c>
      <c r="AD210" s="153">
        <v>0</v>
      </c>
      <c r="AE210" s="153">
        <v>0</v>
      </c>
      <c r="AF210" s="153">
        <v>0</v>
      </c>
      <c r="AG210" s="153">
        <v>0</v>
      </c>
      <c r="AH210" s="153">
        <v>0</v>
      </c>
      <c r="AI210" s="153">
        <v>0</v>
      </c>
      <c r="AJ210" s="153">
        <v>0</v>
      </c>
      <c r="AK210" s="153">
        <v>0</v>
      </c>
      <c r="AL210" s="153">
        <v>0</v>
      </c>
      <c r="AM210" s="153">
        <v>0</v>
      </c>
      <c r="AN210" s="153">
        <v>0</v>
      </c>
      <c r="AO210" s="153">
        <v>0</v>
      </c>
      <c r="AP210" s="153">
        <v>0</v>
      </c>
      <c r="AQ210" s="153">
        <v>0</v>
      </c>
      <c r="AR210" s="153">
        <v>0</v>
      </c>
      <c r="AS210" s="153">
        <v>0</v>
      </c>
      <c r="AT210" s="153">
        <v>0</v>
      </c>
      <c r="AU210" s="153">
        <v>0</v>
      </c>
      <c r="AV210" s="153">
        <v>0</v>
      </c>
      <c r="AW210" s="153">
        <v>0</v>
      </c>
      <c r="AX210" s="153">
        <v>0</v>
      </c>
      <c r="AY210" s="153">
        <v>0</v>
      </c>
      <c r="AZ210" s="153">
        <v>0</v>
      </c>
      <c r="BA210" s="153">
        <v>0</v>
      </c>
      <c r="BB210" s="153">
        <v>0</v>
      </c>
      <c r="BC210" s="153">
        <v>1</v>
      </c>
      <c r="BD210" s="153">
        <v>0</v>
      </c>
      <c r="BE210" s="153">
        <v>0</v>
      </c>
      <c r="BF210" s="153">
        <v>0</v>
      </c>
      <c r="BG210" s="153">
        <v>0</v>
      </c>
      <c r="BH210" s="152">
        <v>0</v>
      </c>
    </row>
    <row r="211" spans="1:60">
      <c r="A211" s="155" t="s">
        <v>1430</v>
      </c>
      <c r="B211" s="154">
        <v>20</v>
      </c>
      <c r="C211" s="154">
        <f>SUM(G211:BH211)</f>
        <v>6</v>
      </c>
      <c r="D211" s="154">
        <f>SUMIF(G$1:BH$1,1,$G211:$BH211)</f>
        <v>2</v>
      </c>
      <c r="E211" s="154">
        <f>SUMIF(G$1:BH$1,2,$G211:$BH211)</f>
        <v>3</v>
      </c>
      <c r="F211" s="154">
        <f>SUMIF(G$1:BH$1,3,$G211:$BH211)</f>
        <v>1</v>
      </c>
      <c r="G211" s="153">
        <v>0</v>
      </c>
      <c r="H211" s="153">
        <v>0</v>
      </c>
      <c r="I211" s="153">
        <v>0</v>
      </c>
      <c r="J211" s="153">
        <v>0</v>
      </c>
      <c r="K211" s="153">
        <v>0</v>
      </c>
      <c r="L211" s="153">
        <v>0</v>
      </c>
      <c r="M211" s="153">
        <v>0</v>
      </c>
      <c r="N211" s="153">
        <v>0</v>
      </c>
      <c r="O211" s="153">
        <v>1</v>
      </c>
      <c r="P211" s="153">
        <v>0</v>
      </c>
      <c r="Q211" s="153">
        <v>0</v>
      </c>
      <c r="R211" s="153">
        <v>0</v>
      </c>
      <c r="S211" s="153">
        <v>0</v>
      </c>
      <c r="T211" s="153">
        <v>0</v>
      </c>
      <c r="U211" s="153">
        <v>0</v>
      </c>
      <c r="V211" s="153">
        <v>0</v>
      </c>
      <c r="W211" s="153">
        <v>1</v>
      </c>
      <c r="X211" s="153">
        <v>3</v>
      </c>
      <c r="Y211" s="153">
        <v>0</v>
      </c>
      <c r="Z211" s="153">
        <v>0</v>
      </c>
      <c r="AA211" s="153">
        <v>0</v>
      </c>
      <c r="AB211" s="153">
        <v>0</v>
      </c>
      <c r="AC211" s="153">
        <v>0</v>
      </c>
      <c r="AD211" s="153">
        <v>0</v>
      </c>
      <c r="AE211" s="153">
        <v>0</v>
      </c>
      <c r="AF211" s="153">
        <v>0</v>
      </c>
      <c r="AG211" s="153">
        <v>0</v>
      </c>
      <c r="AH211" s="153">
        <v>0</v>
      </c>
      <c r="AI211" s="153">
        <v>0</v>
      </c>
      <c r="AJ211" s="153">
        <v>0</v>
      </c>
      <c r="AK211" s="153">
        <v>0</v>
      </c>
      <c r="AL211" s="153">
        <v>0</v>
      </c>
      <c r="AM211" s="153">
        <v>0</v>
      </c>
      <c r="AN211" s="153">
        <v>0</v>
      </c>
      <c r="AO211" s="153">
        <v>0</v>
      </c>
      <c r="AP211" s="153">
        <v>0</v>
      </c>
      <c r="AQ211" s="153">
        <v>0</v>
      </c>
      <c r="AR211" s="153">
        <v>0</v>
      </c>
      <c r="AS211" s="153">
        <v>0</v>
      </c>
      <c r="AT211" s="153">
        <v>0</v>
      </c>
      <c r="AU211" s="153">
        <v>1</v>
      </c>
      <c r="AV211" s="153">
        <v>0</v>
      </c>
      <c r="AW211" s="153">
        <v>0</v>
      </c>
      <c r="AX211" s="153">
        <v>0</v>
      </c>
      <c r="AY211" s="153">
        <v>0</v>
      </c>
      <c r="AZ211" s="153">
        <v>0</v>
      </c>
      <c r="BA211" s="153">
        <v>0</v>
      </c>
      <c r="BB211" s="153">
        <v>0</v>
      </c>
      <c r="BC211" s="153">
        <v>0</v>
      </c>
      <c r="BD211" s="153">
        <v>0</v>
      </c>
      <c r="BE211" s="153">
        <v>0</v>
      </c>
      <c r="BF211" s="153">
        <v>0</v>
      </c>
      <c r="BG211" s="153">
        <v>0</v>
      </c>
      <c r="BH211" s="152">
        <v>0</v>
      </c>
    </row>
    <row r="212" spans="1:60">
      <c r="A212" s="155" t="s">
        <v>1429</v>
      </c>
      <c r="B212" s="154">
        <v>4</v>
      </c>
      <c r="C212" s="154">
        <f>SUM(G212:BH212)</f>
        <v>1</v>
      </c>
      <c r="D212" s="154">
        <f>SUMIF(G$1:BH$1,1,$G212:$BH212)</f>
        <v>0</v>
      </c>
      <c r="E212" s="154">
        <f>SUMIF(G$1:BH$1,2,$G212:$BH212)</f>
        <v>0</v>
      </c>
      <c r="F212" s="154">
        <f>SUMIF(G$1:BH$1,3,$G212:$BH212)</f>
        <v>1</v>
      </c>
      <c r="G212" s="153">
        <v>0</v>
      </c>
      <c r="H212" s="153">
        <v>0</v>
      </c>
      <c r="I212" s="153">
        <v>0</v>
      </c>
      <c r="J212" s="153">
        <v>0</v>
      </c>
      <c r="K212" s="153">
        <v>0</v>
      </c>
      <c r="L212" s="153">
        <v>0</v>
      </c>
      <c r="M212" s="153">
        <v>0</v>
      </c>
      <c r="N212" s="153">
        <v>0</v>
      </c>
      <c r="O212" s="153">
        <v>1</v>
      </c>
      <c r="P212" s="153">
        <v>0</v>
      </c>
      <c r="Q212" s="153">
        <v>0</v>
      </c>
      <c r="R212" s="153">
        <v>0</v>
      </c>
      <c r="S212" s="153">
        <v>0</v>
      </c>
      <c r="T212" s="153">
        <v>0</v>
      </c>
      <c r="U212" s="153">
        <v>0</v>
      </c>
      <c r="V212" s="153">
        <v>0</v>
      </c>
      <c r="W212" s="153">
        <v>0</v>
      </c>
      <c r="X212" s="153">
        <v>0</v>
      </c>
      <c r="Y212" s="153">
        <v>0</v>
      </c>
      <c r="Z212" s="153">
        <v>0</v>
      </c>
      <c r="AA212" s="153">
        <v>0</v>
      </c>
      <c r="AB212" s="153">
        <v>0</v>
      </c>
      <c r="AC212" s="153">
        <v>0</v>
      </c>
      <c r="AD212" s="153">
        <v>0</v>
      </c>
      <c r="AE212" s="153">
        <v>0</v>
      </c>
      <c r="AF212" s="153">
        <v>0</v>
      </c>
      <c r="AG212" s="153">
        <v>0</v>
      </c>
      <c r="AH212" s="153">
        <v>0</v>
      </c>
      <c r="AI212" s="153">
        <v>0</v>
      </c>
      <c r="AJ212" s="153">
        <v>0</v>
      </c>
      <c r="AK212" s="153">
        <v>0</v>
      </c>
      <c r="AL212" s="153">
        <v>0</v>
      </c>
      <c r="AM212" s="153">
        <v>0</v>
      </c>
      <c r="AN212" s="153">
        <v>0</v>
      </c>
      <c r="AO212" s="153">
        <v>0</v>
      </c>
      <c r="AP212" s="153">
        <v>0</v>
      </c>
      <c r="AQ212" s="153">
        <v>0</v>
      </c>
      <c r="AR212" s="153">
        <v>0</v>
      </c>
      <c r="AS212" s="153">
        <v>0</v>
      </c>
      <c r="AT212" s="153">
        <v>0</v>
      </c>
      <c r="AU212" s="153">
        <v>0</v>
      </c>
      <c r="AV212" s="153">
        <v>0</v>
      </c>
      <c r="AW212" s="153">
        <v>0</v>
      </c>
      <c r="AX212" s="153">
        <v>0</v>
      </c>
      <c r="AY212" s="153">
        <v>0</v>
      </c>
      <c r="AZ212" s="153">
        <v>0</v>
      </c>
      <c r="BA212" s="153">
        <v>0</v>
      </c>
      <c r="BB212" s="153">
        <v>0</v>
      </c>
      <c r="BC212" s="153">
        <v>0</v>
      </c>
      <c r="BD212" s="153">
        <v>0</v>
      </c>
      <c r="BE212" s="153">
        <v>0</v>
      </c>
      <c r="BF212" s="153">
        <v>0</v>
      </c>
      <c r="BG212" s="153">
        <v>0</v>
      </c>
      <c r="BH212" s="152">
        <v>0</v>
      </c>
    </row>
    <row r="213" spans="1:60">
      <c r="A213" s="155" t="s">
        <v>1428</v>
      </c>
      <c r="B213" s="154">
        <v>16</v>
      </c>
      <c r="C213" s="154">
        <f>SUM(G213:BH213)</f>
        <v>1</v>
      </c>
      <c r="D213" s="154">
        <f>SUMIF(G$1:BH$1,1,$G213:$BH213)</f>
        <v>0</v>
      </c>
      <c r="E213" s="154">
        <f>SUMIF(G$1:BH$1,2,$G213:$BH213)</f>
        <v>1</v>
      </c>
      <c r="F213" s="154">
        <f>SUMIF(G$1:BH$1,3,$G213:$BH213)</f>
        <v>0</v>
      </c>
      <c r="G213" s="153">
        <v>0</v>
      </c>
      <c r="H213" s="153">
        <v>0</v>
      </c>
      <c r="I213" s="153">
        <v>0</v>
      </c>
      <c r="J213" s="153">
        <v>0</v>
      </c>
      <c r="K213" s="153">
        <v>0</v>
      </c>
      <c r="L213" s="153">
        <v>0</v>
      </c>
      <c r="M213" s="153">
        <v>0</v>
      </c>
      <c r="N213" s="153">
        <v>0</v>
      </c>
      <c r="O213" s="153">
        <v>0</v>
      </c>
      <c r="P213" s="153">
        <v>0</v>
      </c>
      <c r="Q213" s="153">
        <v>0</v>
      </c>
      <c r="R213" s="153">
        <v>0</v>
      </c>
      <c r="S213" s="153">
        <v>0</v>
      </c>
      <c r="T213" s="153">
        <v>0</v>
      </c>
      <c r="U213" s="153">
        <v>0</v>
      </c>
      <c r="V213" s="153">
        <v>0</v>
      </c>
      <c r="W213" s="153">
        <v>0</v>
      </c>
      <c r="X213" s="153">
        <v>0</v>
      </c>
      <c r="Y213" s="153">
        <v>0</v>
      </c>
      <c r="Z213" s="153">
        <v>0</v>
      </c>
      <c r="AA213" s="153">
        <v>0</v>
      </c>
      <c r="AB213" s="153">
        <v>0</v>
      </c>
      <c r="AC213" s="153">
        <v>0</v>
      </c>
      <c r="AD213" s="153">
        <v>0</v>
      </c>
      <c r="AE213" s="153">
        <v>0</v>
      </c>
      <c r="AF213" s="153">
        <v>0</v>
      </c>
      <c r="AG213" s="153">
        <v>0</v>
      </c>
      <c r="AH213" s="153">
        <v>0</v>
      </c>
      <c r="AI213" s="153">
        <v>0</v>
      </c>
      <c r="AJ213" s="153">
        <v>0</v>
      </c>
      <c r="AK213" s="153">
        <v>0</v>
      </c>
      <c r="AL213" s="153">
        <v>0</v>
      </c>
      <c r="AM213" s="153">
        <v>0</v>
      </c>
      <c r="AN213" s="153">
        <v>0</v>
      </c>
      <c r="AO213" s="153">
        <v>0</v>
      </c>
      <c r="AP213" s="153">
        <v>1</v>
      </c>
      <c r="AQ213" s="153">
        <v>0</v>
      </c>
      <c r="AR213" s="153">
        <v>0</v>
      </c>
      <c r="AS213" s="153">
        <v>0</v>
      </c>
      <c r="AT213" s="153">
        <v>0</v>
      </c>
      <c r="AU213" s="153">
        <v>0</v>
      </c>
      <c r="AV213" s="153">
        <v>0</v>
      </c>
      <c r="AW213" s="153">
        <v>0</v>
      </c>
      <c r="AX213" s="153">
        <v>0</v>
      </c>
      <c r="AY213" s="153">
        <v>0</v>
      </c>
      <c r="AZ213" s="153">
        <v>0</v>
      </c>
      <c r="BA213" s="153">
        <v>0</v>
      </c>
      <c r="BB213" s="153">
        <v>0</v>
      </c>
      <c r="BC213" s="153">
        <v>0</v>
      </c>
      <c r="BD213" s="153">
        <v>0</v>
      </c>
      <c r="BE213" s="153">
        <v>0</v>
      </c>
      <c r="BF213" s="153">
        <v>0</v>
      </c>
      <c r="BG213" s="153">
        <v>0</v>
      </c>
      <c r="BH213" s="152">
        <v>0</v>
      </c>
    </row>
    <row r="214" spans="1:60">
      <c r="A214" s="155" t="s">
        <v>1427</v>
      </c>
      <c r="B214" s="154">
        <v>19</v>
      </c>
      <c r="C214" s="154">
        <f>SUM(G214:BH214)</f>
        <v>2</v>
      </c>
      <c r="D214" s="154">
        <f>SUMIF(G$1:BH$1,1,$G214:$BH214)</f>
        <v>0</v>
      </c>
      <c r="E214" s="154">
        <f>SUMIF(G$1:BH$1,2,$G214:$BH214)</f>
        <v>1</v>
      </c>
      <c r="F214" s="154">
        <f>SUMIF(G$1:BH$1,3,$G214:$BH214)</f>
        <v>1</v>
      </c>
      <c r="G214" s="153">
        <v>0</v>
      </c>
      <c r="H214" s="153">
        <v>1</v>
      </c>
      <c r="I214" s="153">
        <v>0</v>
      </c>
      <c r="J214" s="153">
        <v>0</v>
      </c>
      <c r="K214" s="153">
        <v>0</v>
      </c>
      <c r="L214" s="153">
        <v>0</v>
      </c>
      <c r="M214" s="153">
        <v>0</v>
      </c>
      <c r="N214" s="153">
        <v>0</v>
      </c>
      <c r="O214" s="153">
        <v>1</v>
      </c>
      <c r="P214" s="153">
        <v>0</v>
      </c>
      <c r="Q214" s="153">
        <v>0</v>
      </c>
      <c r="R214" s="153">
        <v>0</v>
      </c>
      <c r="S214" s="153">
        <v>0</v>
      </c>
      <c r="T214" s="153">
        <v>0</v>
      </c>
      <c r="U214" s="153">
        <v>0</v>
      </c>
      <c r="V214" s="153">
        <v>0</v>
      </c>
      <c r="W214" s="153">
        <v>0</v>
      </c>
      <c r="X214" s="153">
        <v>0</v>
      </c>
      <c r="Y214" s="153">
        <v>0</v>
      </c>
      <c r="Z214" s="153">
        <v>0</v>
      </c>
      <c r="AA214" s="153">
        <v>0</v>
      </c>
      <c r="AB214" s="153">
        <v>0</v>
      </c>
      <c r="AC214" s="153">
        <v>0</v>
      </c>
      <c r="AD214" s="153">
        <v>0</v>
      </c>
      <c r="AE214" s="153">
        <v>0</v>
      </c>
      <c r="AF214" s="153">
        <v>0</v>
      </c>
      <c r="AG214" s="153">
        <v>0</v>
      </c>
      <c r="AH214" s="153">
        <v>0</v>
      </c>
      <c r="AI214" s="153">
        <v>0</v>
      </c>
      <c r="AJ214" s="153">
        <v>0</v>
      </c>
      <c r="AK214" s="153">
        <v>0</v>
      </c>
      <c r="AL214" s="153">
        <v>0</v>
      </c>
      <c r="AM214" s="153">
        <v>0</v>
      </c>
      <c r="AN214" s="153">
        <v>0</v>
      </c>
      <c r="AO214" s="153">
        <v>0</v>
      </c>
      <c r="AP214" s="153">
        <v>0</v>
      </c>
      <c r="AQ214" s="153">
        <v>0</v>
      </c>
      <c r="AR214" s="153">
        <v>0</v>
      </c>
      <c r="AS214" s="153">
        <v>0</v>
      </c>
      <c r="AT214" s="153">
        <v>0</v>
      </c>
      <c r="AU214" s="153">
        <v>0</v>
      </c>
      <c r="AV214" s="153">
        <v>0</v>
      </c>
      <c r="AW214" s="153">
        <v>0</v>
      </c>
      <c r="AX214" s="153">
        <v>0</v>
      </c>
      <c r="AY214" s="153">
        <v>0</v>
      </c>
      <c r="AZ214" s="153">
        <v>0</v>
      </c>
      <c r="BA214" s="153">
        <v>0</v>
      </c>
      <c r="BB214" s="153">
        <v>0</v>
      </c>
      <c r="BC214" s="153">
        <v>0</v>
      </c>
      <c r="BD214" s="153">
        <v>0</v>
      </c>
      <c r="BE214" s="153">
        <v>0</v>
      </c>
      <c r="BF214" s="153">
        <v>0</v>
      </c>
      <c r="BG214" s="153">
        <v>0</v>
      </c>
      <c r="BH214" s="152">
        <v>0</v>
      </c>
    </row>
    <row r="215" spans="1:60">
      <c r="A215" s="155" t="s">
        <v>1426</v>
      </c>
      <c r="B215" s="154">
        <v>2281</v>
      </c>
      <c r="C215" s="154">
        <f>SUM(G215:BH215)</f>
        <v>324</v>
      </c>
      <c r="D215" s="154">
        <f>SUMIF(G$1:BH$1,1,$G215:$BH215)</f>
        <v>95</v>
      </c>
      <c r="E215" s="154">
        <f>SUMIF(G$1:BH$1,2,$G215:$BH215)</f>
        <v>84</v>
      </c>
      <c r="F215" s="154">
        <f>SUMIF(G$1:BH$1,3,$G215:$BH215)</f>
        <v>145</v>
      </c>
      <c r="G215" s="153">
        <v>0</v>
      </c>
      <c r="H215" s="153">
        <v>6</v>
      </c>
      <c r="I215" s="153">
        <v>9</v>
      </c>
      <c r="J215" s="153">
        <v>0</v>
      </c>
      <c r="K215" s="153">
        <v>0</v>
      </c>
      <c r="L215" s="153">
        <v>1</v>
      </c>
      <c r="M215" s="153">
        <v>0</v>
      </c>
      <c r="N215" s="153">
        <v>20</v>
      </c>
      <c r="O215" s="153">
        <v>80</v>
      </c>
      <c r="P215" s="153">
        <v>3</v>
      </c>
      <c r="Q215" s="153">
        <v>6</v>
      </c>
      <c r="R215" s="153">
        <v>6</v>
      </c>
      <c r="S215" s="153">
        <v>0</v>
      </c>
      <c r="T215" s="153">
        <v>0</v>
      </c>
      <c r="U215" s="153">
        <v>1</v>
      </c>
      <c r="V215" s="153">
        <v>2</v>
      </c>
      <c r="W215" s="153">
        <v>31</v>
      </c>
      <c r="X215" s="153">
        <v>7</v>
      </c>
      <c r="Y215" s="153">
        <v>0</v>
      </c>
      <c r="Z215" s="153">
        <v>1</v>
      </c>
      <c r="AA215" s="153">
        <v>1</v>
      </c>
      <c r="AB215" s="153">
        <v>0</v>
      </c>
      <c r="AC215" s="153">
        <v>5</v>
      </c>
      <c r="AD215" s="153">
        <v>2</v>
      </c>
      <c r="AE215" s="153">
        <v>0</v>
      </c>
      <c r="AF215" s="153">
        <v>18</v>
      </c>
      <c r="AG215" s="153">
        <v>3</v>
      </c>
      <c r="AH215" s="153">
        <v>4</v>
      </c>
      <c r="AI215" s="153">
        <v>24</v>
      </c>
      <c r="AJ215" s="153">
        <v>2</v>
      </c>
      <c r="AK215" s="153">
        <v>6</v>
      </c>
      <c r="AL215" s="153">
        <v>0</v>
      </c>
      <c r="AM215" s="153">
        <v>0</v>
      </c>
      <c r="AN215" s="153">
        <v>4</v>
      </c>
      <c r="AO215" s="153">
        <v>1</v>
      </c>
      <c r="AP215" s="153">
        <v>4</v>
      </c>
      <c r="AQ215" s="153">
        <v>1</v>
      </c>
      <c r="AR215" s="153">
        <v>3</v>
      </c>
      <c r="AS215" s="153">
        <v>9</v>
      </c>
      <c r="AT215" s="153">
        <v>2</v>
      </c>
      <c r="AU215" s="153">
        <v>4</v>
      </c>
      <c r="AV215" s="153">
        <v>3</v>
      </c>
      <c r="AW215" s="153">
        <v>4</v>
      </c>
      <c r="AX215" s="153">
        <v>3</v>
      </c>
      <c r="AY215" s="153">
        <v>0</v>
      </c>
      <c r="AZ215" s="153">
        <v>14</v>
      </c>
      <c r="BA215" s="153">
        <v>0</v>
      </c>
      <c r="BB215" s="153">
        <v>2</v>
      </c>
      <c r="BC215" s="153">
        <v>2</v>
      </c>
      <c r="BD215" s="153">
        <v>24</v>
      </c>
      <c r="BE215" s="153">
        <v>1</v>
      </c>
      <c r="BF215" s="153">
        <v>1</v>
      </c>
      <c r="BG215" s="153">
        <v>1</v>
      </c>
      <c r="BH215" s="152">
        <v>3</v>
      </c>
    </row>
    <row r="216" spans="1:60">
      <c r="A216" s="155" t="s">
        <v>1425</v>
      </c>
      <c r="B216" s="154">
        <v>231</v>
      </c>
      <c r="C216" s="154">
        <f>SUM(G216:BH216)</f>
        <v>23</v>
      </c>
      <c r="D216" s="154">
        <f>SUMIF(G$1:BH$1,1,$G216:$BH216)</f>
        <v>9</v>
      </c>
      <c r="E216" s="154">
        <f>SUMIF(G$1:BH$1,2,$G216:$BH216)</f>
        <v>2</v>
      </c>
      <c r="F216" s="154">
        <f>SUMIF(G$1:BH$1,3,$G216:$BH216)</f>
        <v>12</v>
      </c>
      <c r="G216" s="153">
        <v>1</v>
      </c>
      <c r="H216" s="153">
        <v>0</v>
      </c>
      <c r="I216" s="153">
        <v>3</v>
      </c>
      <c r="J216" s="153">
        <v>0</v>
      </c>
      <c r="K216" s="153">
        <v>0</v>
      </c>
      <c r="L216" s="153">
        <v>0</v>
      </c>
      <c r="M216" s="153">
        <v>0</v>
      </c>
      <c r="N216" s="153">
        <v>0</v>
      </c>
      <c r="O216" s="153">
        <v>7</v>
      </c>
      <c r="P216" s="153">
        <v>0</v>
      </c>
      <c r="Q216" s="153">
        <v>0</v>
      </c>
      <c r="R216" s="153">
        <v>1</v>
      </c>
      <c r="S216" s="153">
        <v>0</v>
      </c>
      <c r="T216" s="153">
        <v>0</v>
      </c>
      <c r="U216" s="153">
        <v>0</v>
      </c>
      <c r="V216" s="153">
        <v>0</v>
      </c>
      <c r="W216" s="153">
        <v>4</v>
      </c>
      <c r="X216" s="153">
        <v>0</v>
      </c>
      <c r="Y216" s="153">
        <v>0</v>
      </c>
      <c r="Z216" s="153">
        <v>0</v>
      </c>
      <c r="AA216" s="153">
        <v>0</v>
      </c>
      <c r="AB216" s="153">
        <v>0</v>
      </c>
      <c r="AC216" s="153">
        <v>1</v>
      </c>
      <c r="AD216" s="153">
        <v>0</v>
      </c>
      <c r="AE216" s="153">
        <v>0</v>
      </c>
      <c r="AF216" s="153">
        <v>0</v>
      </c>
      <c r="AG216" s="153">
        <v>0</v>
      </c>
      <c r="AH216" s="153">
        <v>0</v>
      </c>
      <c r="AI216" s="153">
        <v>0</v>
      </c>
      <c r="AJ216" s="153">
        <v>0</v>
      </c>
      <c r="AK216" s="153">
        <v>0</v>
      </c>
      <c r="AL216" s="153">
        <v>0</v>
      </c>
      <c r="AM216" s="153">
        <v>0</v>
      </c>
      <c r="AN216" s="153">
        <v>0</v>
      </c>
      <c r="AO216" s="153">
        <v>0</v>
      </c>
      <c r="AP216" s="153">
        <v>0</v>
      </c>
      <c r="AQ216" s="153">
        <v>0</v>
      </c>
      <c r="AR216" s="153">
        <v>1</v>
      </c>
      <c r="AS216" s="153">
        <v>0</v>
      </c>
      <c r="AT216" s="153">
        <v>0</v>
      </c>
      <c r="AU216" s="153">
        <v>0</v>
      </c>
      <c r="AV216" s="153">
        <v>0</v>
      </c>
      <c r="AW216" s="153">
        <v>0</v>
      </c>
      <c r="AX216" s="153">
        <v>2</v>
      </c>
      <c r="AY216" s="153">
        <v>0</v>
      </c>
      <c r="AZ216" s="153">
        <v>2</v>
      </c>
      <c r="BA216" s="153">
        <v>0</v>
      </c>
      <c r="BB216" s="153">
        <v>0</v>
      </c>
      <c r="BC216" s="153">
        <v>0</v>
      </c>
      <c r="BD216" s="153">
        <v>1</v>
      </c>
      <c r="BE216" s="153">
        <v>0</v>
      </c>
      <c r="BF216" s="153">
        <v>0</v>
      </c>
      <c r="BG216" s="153">
        <v>0</v>
      </c>
      <c r="BH216" s="152">
        <v>0</v>
      </c>
    </row>
    <row r="217" spans="1:60">
      <c r="A217" s="155" t="s">
        <v>1424</v>
      </c>
      <c r="B217" s="154">
        <v>155</v>
      </c>
      <c r="C217" s="154">
        <f>SUM(G217:BH217)</f>
        <v>14</v>
      </c>
      <c r="D217" s="154">
        <f>SUMIF(G$1:BH$1,1,$G217:$BH217)</f>
        <v>1</v>
      </c>
      <c r="E217" s="154">
        <f>SUMIF(G$1:BH$1,2,$G217:$BH217)</f>
        <v>5</v>
      </c>
      <c r="F217" s="154">
        <f>SUMIF(G$1:BH$1,3,$G217:$BH217)</f>
        <v>8</v>
      </c>
      <c r="G217" s="153">
        <v>0</v>
      </c>
      <c r="H217" s="153">
        <v>1</v>
      </c>
      <c r="I217" s="153">
        <v>0</v>
      </c>
      <c r="J217" s="153">
        <v>0</v>
      </c>
      <c r="K217" s="153">
        <v>0</v>
      </c>
      <c r="L217" s="153">
        <v>0</v>
      </c>
      <c r="M217" s="153">
        <v>0</v>
      </c>
      <c r="N217" s="153">
        <v>1</v>
      </c>
      <c r="O217" s="153">
        <v>5</v>
      </c>
      <c r="P217" s="153">
        <v>0</v>
      </c>
      <c r="Q217" s="153">
        <v>0</v>
      </c>
      <c r="R217" s="153">
        <v>1</v>
      </c>
      <c r="S217" s="153">
        <v>0</v>
      </c>
      <c r="T217" s="153">
        <v>0</v>
      </c>
      <c r="U217" s="153">
        <v>0</v>
      </c>
      <c r="V217" s="153">
        <v>0</v>
      </c>
      <c r="W217" s="153">
        <v>0</v>
      </c>
      <c r="X217" s="153">
        <v>1</v>
      </c>
      <c r="Y217" s="153">
        <v>0</v>
      </c>
      <c r="Z217" s="153">
        <v>0</v>
      </c>
      <c r="AA217" s="153">
        <v>0</v>
      </c>
      <c r="AB217" s="153">
        <v>0</v>
      </c>
      <c r="AC217" s="153">
        <v>0</v>
      </c>
      <c r="AD217" s="153">
        <v>0</v>
      </c>
      <c r="AE217" s="153">
        <v>0</v>
      </c>
      <c r="AF217" s="153">
        <v>0</v>
      </c>
      <c r="AG217" s="153">
        <v>0</v>
      </c>
      <c r="AH217" s="153">
        <v>0</v>
      </c>
      <c r="AI217" s="153">
        <v>1</v>
      </c>
      <c r="AJ217" s="153">
        <v>0</v>
      </c>
      <c r="AK217" s="153">
        <v>0</v>
      </c>
      <c r="AL217" s="153">
        <v>0</v>
      </c>
      <c r="AM217" s="153">
        <v>0</v>
      </c>
      <c r="AN217" s="153">
        <v>0</v>
      </c>
      <c r="AO217" s="153">
        <v>0</v>
      </c>
      <c r="AP217" s="153">
        <v>1</v>
      </c>
      <c r="AQ217" s="153">
        <v>1</v>
      </c>
      <c r="AR217" s="153">
        <v>0</v>
      </c>
      <c r="AS217" s="153">
        <v>0</v>
      </c>
      <c r="AT217" s="153">
        <v>0</v>
      </c>
      <c r="AU217" s="153">
        <v>0</v>
      </c>
      <c r="AV217" s="153">
        <v>1</v>
      </c>
      <c r="AW217" s="153">
        <v>0</v>
      </c>
      <c r="AX217" s="153">
        <v>0</v>
      </c>
      <c r="AY217" s="153">
        <v>0</v>
      </c>
      <c r="AZ217" s="153">
        <v>0</v>
      </c>
      <c r="BA217" s="153">
        <v>0</v>
      </c>
      <c r="BB217" s="153">
        <v>0</v>
      </c>
      <c r="BC217" s="153">
        <v>0</v>
      </c>
      <c r="BD217" s="153">
        <v>1</v>
      </c>
      <c r="BE217" s="153">
        <v>0</v>
      </c>
      <c r="BF217" s="153">
        <v>0</v>
      </c>
      <c r="BG217" s="153">
        <v>0</v>
      </c>
      <c r="BH217" s="152">
        <v>0</v>
      </c>
    </row>
    <row r="218" spans="1:60">
      <c r="A218" s="155" t="s">
        <v>1423</v>
      </c>
      <c r="B218" s="154">
        <v>62</v>
      </c>
      <c r="C218" s="154">
        <f>SUM(G218:BH218)</f>
        <v>8</v>
      </c>
      <c r="D218" s="154">
        <f>SUMIF(G$1:BH$1,1,$G218:$BH218)</f>
        <v>0</v>
      </c>
      <c r="E218" s="154">
        <f>SUMIF(G$1:BH$1,2,$G218:$BH218)</f>
        <v>2</v>
      </c>
      <c r="F218" s="154">
        <f>SUMIF(G$1:BH$1,3,$G218:$BH218)</f>
        <v>6</v>
      </c>
      <c r="G218" s="153">
        <v>0</v>
      </c>
      <c r="H218" s="153">
        <v>0</v>
      </c>
      <c r="I218" s="153">
        <v>0</v>
      </c>
      <c r="J218" s="153">
        <v>0</v>
      </c>
      <c r="K218" s="153">
        <v>0</v>
      </c>
      <c r="L218" s="153">
        <v>0</v>
      </c>
      <c r="M218" s="153">
        <v>0</v>
      </c>
      <c r="N218" s="153">
        <v>0</v>
      </c>
      <c r="O218" s="153">
        <v>3</v>
      </c>
      <c r="P218" s="153">
        <v>0</v>
      </c>
      <c r="Q218" s="153">
        <v>1</v>
      </c>
      <c r="R218" s="153">
        <v>0</v>
      </c>
      <c r="S218" s="153">
        <v>0</v>
      </c>
      <c r="T218" s="153">
        <v>0</v>
      </c>
      <c r="U218" s="153">
        <v>0</v>
      </c>
      <c r="V218" s="153">
        <v>0</v>
      </c>
      <c r="W218" s="153">
        <v>0</v>
      </c>
      <c r="X218" s="153">
        <v>0</v>
      </c>
      <c r="Y218" s="153">
        <v>0</v>
      </c>
      <c r="Z218" s="153">
        <v>0</v>
      </c>
      <c r="AA218" s="153">
        <v>0</v>
      </c>
      <c r="AB218" s="153">
        <v>0</v>
      </c>
      <c r="AC218" s="153">
        <v>0</v>
      </c>
      <c r="AD218" s="153">
        <v>0</v>
      </c>
      <c r="AE218" s="153">
        <v>0</v>
      </c>
      <c r="AF218" s="153">
        <v>0</v>
      </c>
      <c r="AG218" s="153">
        <v>0</v>
      </c>
      <c r="AH218" s="153">
        <v>0</v>
      </c>
      <c r="AI218" s="153">
        <v>0</v>
      </c>
      <c r="AJ218" s="153">
        <v>0</v>
      </c>
      <c r="AK218" s="153">
        <v>0</v>
      </c>
      <c r="AL218" s="153">
        <v>0</v>
      </c>
      <c r="AM218" s="153">
        <v>0</v>
      </c>
      <c r="AN218" s="153">
        <v>0</v>
      </c>
      <c r="AO218" s="153">
        <v>0</v>
      </c>
      <c r="AP218" s="153">
        <v>0</v>
      </c>
      <c r="AQ218" s="153">
        <v>0</v>
      </c>
      <c r="AR218" s="153">
        <v>0</v>
      </c>
      <c r="AS218" s="153">
        <v>0</v>
      </c>
      <c r="AT218" s="153">
        <v>0</v>
      </c>
      <c r="AU218" s="153">
        <v>0</v>
      </c>
      <c r="AV218" s="153">
        <v>0</v>
      </c>
      <c r="AW218" s="153">
        <v>2</v>
      </c>
      <c r="AX218" s="153">
        <v>0</v>
      </c>
      <c r="AY218" s="153">
        <v>0</v>
      </c>
      <c r="AZ218" s="153">
        <v>0</v>
      </c>
      <c r="BA218" s="153">
        <v>0</v>
      </c>
      <c r="BB218" s="153">
        <v>0</v>
      </c>
      <c r="BC218" s="153">
        <v>0</v>
      </c>
      <c r="BD218" s="153">
        <v>2</v>
      </c>
      <c r="BE218" s="153">
        <v>0</v>
      </c>
      <c r="BF218" s="153">
        <v>0</v>
      </c>
      <c r="BG218" s="153">
        <v>0</v>
      </c>
      <c r="BH218" s="152">
        <v>0</v>
      </c>
    </row>
    <row r="219" spans="1:60" ht="30">
      <c r="A219" s="155" t="s">
        <v>1422</v>
      </c>
      <c r="B219" s="154">
        <v>47</v>
      </c>
      <c r="C219" s="154">
        <f>SUM(G219:BH219)</f>
        <v>3</v>
      </c>
      <c r="D219" s="154">
        <f>SUMIF(G$1:BH$1,1,$G219:$BH219)</f>
        <v>0</v>
      </c>
      <c r="E219" s="154">
        <f>SUMIF(G$1:BH$1,2,$G219:$BH219)</f>
        <v>1</v>
      </c>
      <c r="F219" s="154">
        <f>SUMIF(G$1:BH$1,3,$G219:$BH219)</f>
        <v>2</v>
      </c>
      <c r="G219" s="153">
        <v>0</v>
      </c>
      <c r="H219" s="153">
        <v>1</v>
      </c>
      <c r="I219" s="153">
        <v>0</v>
      </c>
      <c r="J219" s="153">
        <v>0</v>
      </c>
      <c r="K219" s="153">
        <v>0</v>
      </c>
      <c r="L219" s="153">
        <v>0</v>
      </c>
      <c r="M219" s="153">
        <v>0</v>
      </c>
      <c r="N219" s="153">
        <v>0</v>
      </c>
      <c r="O219" s="153">
        <v>2</v>
      </c>
      <c r="P219" s="153">
        <v>0</v>
      </c>
      <c r="Q219" s="153">
        <v>0</v>
      </c>
      <c r="R219" s="153">
        <v>0</v>
      </c>
      <c r="S219" s="153">
        <v>0</v>
      </c>
      <c r="T219" s="153">
        <v>0</v>
      </c>
      <c r="U219" s="153">
        <v>0</v>
      </c>
      <c r="V219" s="153">
        <v>0</v>
      </c>
      <c r="W219" s="153">
        <v>0</v>
      </c>
      <c r="X219" s="153">
        <v>0</v>
      </c>
      <c r="Y219" s="153">
        <v>0</v>
      </c>
      <c r="Z219" s="153">
        <v>0</v>
      </c>
      <c r="AA219" s="153">
        <v>0</v>
      </c>
      <c r="AB219" s="153">
        <v>0</v>
      </c>
      <c r="AC219" s="153">
        <v>0</v>
      </c>
      <c r="AD219" s="153">
        <v>0</v>
      </c>
      <c r="AE219" s="153">
        <v>0</v>
      </c>
      <c r="AF219" s="153">
        <v>0</v>
      </c>
      <c r="AG219" s="153">
        <v>0</v>
      </c>
      <c r="AH219" s="153">
        <v>0</v>
      </c>
      <c r="AI219" s="153">
        <v>0</v>
      </c>
      <c r="AJ219" s="153">
        <v>0</v>
      </c>
      <c r="AK219" s="153">
        <v>0</v>
      </c>
      <c r="AL219" s="153">
        <v>0</v>
      </c>
      <c r="AM219" s="153">
        <v>0</v>
      </c>
      <c r="AN219" s="153">
        <v>0</v>
      </c>
      <c r="AO219" s="153">
        <v>0</v>
      </c>
      <c r="AP219" s="153">
        <v>0</v>
      </c>
      <c r="AQ219" s="153">
        <v>0</v>
      </c>
      <c r="AR219" s="153">
        <v>0</v>
      </c>
      <c r="AS219" s="153">
        <v>0</v>
      </c>
      <c r="AT219" s="153">
        <v>0</v>
      </c>
      <c r="AU219" s="153">
        <v>0</v>
      </c>
      <c r="AV219" s="153">
        <v>0</v>
      </c>
      <c r="AW219" s="153">
        <v>0</v>
      </c>
      <c r="AX219" s="153">
        <v>0</v>
      </c>
      <c r="AY219" s="153">
        <v>0</v>
      </c>
      <c r="AZ219" s="153">
        <v>0</v>
      </c>
      <c r="BA219" s="153">
        <v>0</v>
      </c>
      <c r="BB219" s="153">
        <v>0</v>
      </c>
      <c r="BC219" s="153">
        <v>0</v>
      </c>
      <c r="BD219" s="153">
        <v>0</v>
      </c>
      <c r="BE219" s="153">
        <v>0</v>
      </c>
      <c r="BF219" s="153">
        <v>0</v>
      </c>
      <c r="BG219" s="153">
        <v>0</v>
      </c>
      <c r="BH219" s="152">
        <v>0</v>
      </c>
    </row>
    <row r="220" spans="1:60">
      <c r="A220" s="155" t="s">
        <v>1421</v>
      </c>
      <c r="B220" s="154">
        <v>50</v>
      </c>
      <c r="C220" s="154">
        <f>SUM(G220:BH220)</f>
        <v>9</v>
      </c>
      <c r="D220" s="154">
        <f>SUMIF(G$1:BH$1,1,$G220:$BH220)</f>
        <v>2</v>
      </c>
      <c r="E220" s="154">
        <f>SUMIF(G$1:BH$1,2,$G220:$BH220)</f>
        <v>4</v>
      </c>
      <c r="F220" s="154">
        <f>SUMIF(G$1:BH$1,3,$G220:$BH220)</f>
        <v>3</v>
      </c>
      <c r="G220" s="153">
        <v>0</v>
      </c>
      <c r="H220" s="153">
        <v>0</v>
      </c>
      <c r="I220" s="153">
        <v>0</v>
      </c>
      <c r="J220" s="153">
        <v>0</v>
      </c>
      <c r="K220" s="153">
        <v>0</v>
      </c>
      <c r="L220" s="153">
        <v>0</v>
      </c>
      <c r="M220" s="153">
        <v>0</v>
      </c>
      <c r="N220" s="153">
        <v>0</v>
      </c>
      <c r="O220" s="153">
        <v>2</v>
      </c>
      <c r="P220" s="153">
        <v>0</v>
      </c>
      <c r="Q220" s="153">
        <v>0</v>
      </c>
      <c r="R220" s="153">
        <v>0</v>
      </c>
      <c r="S220" s="153">
        <v>0</v>
      </c>
      <c r="T220" s="153">
        <v>0</v>
      </c>
      <c r="U220" s="153">
        <v>0</v>
      </c>
      <c r="V220" s="153">
        <v>0</v>
      </c>
      <c r="W220" s="153">
        <v>1</v>
      </c>
      <c r="X220" s="153">
        <v>0</v>
      </c>
      <c r="Y220" s="153">
        <v>0</v>
      </c>
      <c r="Z220" s="153">
        <v>0</v>
      </c>
      <c r="AA220" s="153">
        <v>0</v>
      </c>
      <c r="AB220" s="153">
        <v>0</v>
      </c>
      <c r="AC220" s="153">
        <v>0</v>
      </c>
      <c r="AD220" s="153">
        <v>0</v>
      </c>
      <c r="AE220" s="153">
        <v>0</v>
      </c>
      <c r="AF220" s="153">
        <v>2</v>
      </c>
      <c r="AG220" s="153">
        <v>1</v>
      </c>
      <c r="AH220" s="153">
        <v>0</v>
      </c>
      <c r="AI220" s="153">
        <v>0</v>
      </c>
      <c r="AJ220" s="153">
        <v>0</v>
      </c>
      <c r="AK220" s="153">
        <v>0</v>
      </c>
      <c r="AL220" s="153">
        <v>0</v>
      </c>
      <c r="AM220" s="153">
        <v>0</v>
      </c>
      <c r="AN220" s="153">
        <v>0</v>
      </c>
      <c r="AO220" s="153">
        <v>0</v>
      </c>
      <c r="AP220" s="153">
        <v>0</v>
      </c>
      <c r="AQ220" s="153">
        <v>0</v>
      </c>
      <c r="AR220" s="153">
        <v>1</v>
      </c>
      <c r="AS220" s="153">
        <v>1</v>
      </c>
      <c r="AT220" s="153">
        <v>0</v>
      </c>
      <c r="AU220" s="153">
        <v>1</v>
      </c>
      <c r="AV220" s="153">
        <v>0</v>
      </c>
      <c r="AW220" s="153">
        <v>0</v>
      </c>
      <c r="AX220" s="153">
        <v>0</v>
      </c>
      <c r="AY220" s="153">
        <v>0</v>
      </c>
      <c r="AZ220" s="153">
        <v>0</v>
      </c>
      <c r="BA220" s="153">
        <v>0</v>
      </c>
      <c r="BB220" s="153">
        <v>0</v>
      </c>
      <c r="BC220" s="153">
        <v>0</v>
      </c>
      <c r="BD220" s="153">
        <v>0</v>
      </c>
      <c r="BE220" s="153">
        <v>0</v>
      </c>
      <c r="BF220" s="153">
        <v>0</v>
      </c>
      <c r="BG220" s="153">
        <v>0</v>
      </c>
      <c r="BH220" s="152">
        <v>0</v>
      </c>
    </row>
    <row r="221" spans="1:60">
      <c r="A221" s="155" t="s">
        <v>1420</v>
      </c>
      <c r="B221" s="154">
        <v>94</v>
      </c>
      <c r="C221" s="154">
        <f>SUM(G221:BH221)</f>
        <v>7</v>
      </c>
      <c r="D221" s="154">
        <f>SUMIF(G$1:BH$1,1,$G221:$BH221)</f>
        <v>0</v>
      </c>
      <c r="E221" s="154">
        <f>SUMIF(G$1:BH$1,2,$G221:$BH221)</f>
        <v>2</v>
      </c>
      <c r="F221" s="154">
        <f>SUMIF(G$1:BH$1,3,$G221:$BH221)</f>
        <v>5</v>
      </c>
      <c r="G221" s="153">
        <v>0</v>
      </c>
      <c r="H221" s="153">
        <v>0</v>
      </c>
      <c r="I221" s="153">
        <v>0</v>
      </c>
      <c r="J221" s="153">
        <v>0</v>
      </c>
      <c r="K221" s="153">
        <v>0</v>
      </c>
      <c r="L221" s="153">
        <v>0</v>
      </c>
      <c r="M221" s="153">
        <v>0</v>
      </c>
      <c r="N221" s="153">
        <v>0</v>
      </c>
      <c r="O221" s="153">
        <v>5</v>
      </c>
      <c r="P221" s="153">
        <v>0</v>
      </c>
      <c r="Q221" s="153">
        <v>0</v>
      </c>
      <c r="R221" s="153">
        <v>0</v>
      </c>
      <c r="S221" s="153">
        <v>0</v>
      </c>
      <c r="T221" s="153">
        <v>0</v>
      </c>
      <c r="U221" s="153">
        <v>0</v>
      </c>
      <c r="V221" s="153">
        <v>0</v>
      </c>
      <c r="W221" s="153">
        <v>0</v>
      </c>
      <c r="X221" s="153">
        <v>0</v>
      </c>
      <c r="Y221" s="153">
        <v>0</v>
      </c>
      <c r="Z221" s="153">
        <v>0</v>
      </c>
      <c r="AA221" s="153">
        <v>0</v>
      </c>
      <c r="AB221" s="153">
        <v>0</v>
      </c>
      <c r="AC221" s="153">
        <v>0</v>
      </c>
      <c r="AD221" s="153">
        <v>0</v>
      </c>
      <c r="AE221" s="153">
        <v>0</v>
      </c>
      <c r="AF221" s="153">
        <v>0</v>
      </c>
      <c r="AG221" s="153">
        <v>0</v>
      </c>
      <c r="AH221" s="153">
        <v>0</v>
      </c>
      <c r="AI221" s="153">
        <v>0</v>
      </c>
      <c r="AJ221" s="153">
        <v>0</v>
      </c>
      <c r="AK221" s="153">
        <v>0</v>
      </c>
      <c r="AL221" s="153">
        <v>0</v>
      </c>
      <c r="AM221" s="153">
        <v>0</v>
      </c>
      <c r="AN221" s="153">
        <v>0</v>
      </c>
      <c r="AO221" s="153">
        <v>0</v>
      </c>
      <c r="AP221" s="153">
        <v>0</v>
      </c>
      <c r="AQ221" s="153">
        <v>0</v>
      </c>
      <c r="AR221" s="153">
        <v>0</v>
      </c>
      <c r="AS221" s="153">
        <v>0</v>
      </c>
      <c r="AT221" s="153">
        <v>0</v>
      </c>
      <c r="AU221" s="153">
        <v>0</v>
      </c>
      <c r="AV221" s="153">
        <v>0</v>
      </c>
      <c r="AW221" s="153">
        <v>0</v>
      </c>
      <c r="AX221" s="153">
        <v>0</v>
      </c>
      <c r="AY221" s="153">
        <v>0</v>
      </c>
      <c r="AZ221" s="153">
        <v>0</v>
      </c>
      <c r="BA221" s="153">
        <v>0</v>
      </c>
      <c r="BB221" s="153">
        <v>0</v>
      </c>
      <c r="BC221" s="153">
        <v>0</v>
      </c>
      <c r="BD221" s="153">
        <v>2</v>
      </c>
      <c r="BE221" s="153">
        <v>0</v>
      </c>
      <c r="BF221" s="153">
        <v>0</v>
      </c>
      <c r="BG221" s="153">
        <v>0</v>
      </c>
      <c r="BH221" s="152">
        <v>0</v>
      </c>
    </row>
    <row r="222" spans="1:60" ht="30">
      <c r="A222" s="155" t="s">
        <v>1419</v>
      </c>
      <c r="B222" s="154">
        <v>27</v>
      </c>
      <c r="C222" s="154">
        <f>SUM(G222:BH222)</f>
        <v>1</v>
      </c>
      <c r="D222" s="154">
        <f>SUMIF(G$1:BH$1,1,$G222:$BH222)</f>
        <v>0</v>
      </c>
      <c r="E222" s="154">
        <f>SUMIF(G$1:BH$1,2,$G222:$BH222)</f>
        <v>0</v>
      </c>
      <c r="F222" s="154">
        <f>SUMIF(G$1:BH$1,3,$G222:$BH222)</f>
        <v>1</v>
      </c>
      <c r="G222" s="153">
        <v>0</v>
      </c>
      <c r="H222" s="153">
        <v>0</v>
      </c>
      <c r="I222" s="153">
        <v>0</v>
      </c>
      <c r="J222" s="153">
        <v>0</v>
      </c>
      <c r="K222" s="153">
        <v>0</v>
      </c>
      <c r="L222" s="153">
        <v>0</v>
      </c>
      <c r="M222" s="153">
        <v>0</v>
      </c>
      <c r="N222" s="153">
        <v>0</v>
      </c>
      <c r="O222" s="153">
        <v>1</v>
      </c>
      <c r="P222" s="153">
        <v>0</v>
      </c>
      <c r="Q222" s="153">
        <v>0</v>
      </c>
      <c r="R222" s="153">
        <v>0</v>
      </c>
      <c r="S222" s="153">
        <v>0</v>
      </c>
      <c r="T222" s="153">
        <v>0</v>
      </c>
      <c r="U222" s="153">
        <v>0</v>
      </c>
      <c r="V222" s="153">
        <v>0</v>
      </c>
      <c r="W222" s="153">
        <v>0</v>
      </c>
      <c r="X222" s="153">
        <v>0</v>
      </c>
      <c r="Y222" s="153">
        <v>0</v>
      </c>
      <c r="Z222" s="153">
        <v>0</v>
      </c>
      <c r="AA222" s="153">
        <v>0</v>
      </c>
      <c r="AB222" s="153">
        <v>0</v>
      </c>
      <c r="AC222" s="153">
        <v>0</v>
      </c>
      <c r="AD222" s="153">
        <v>0</v>
      </c>
      <c r="AE222" s="153">
        <v>0</v>
      </c>
      <c r="AF222" s="153">
        <v>0</v>
      </c>
      <c r="AG222" s="153">
        <v>0</v>
      </c>
      <c r="AH222" s="153">
        <v>0</v>
      </c>
      <c r="AI222" s="153">
        <v>0</v>
      </c>
      <c r="AJ222" s="153">
        <v>0</v>
      </c>
      <c r="AK222" s="153">
        <v>0</v>
      </c>
      <c r="AL222" s="153">
        <v>0</v>
      </c>
      <c r="AM222" s="153">
        <v>0</v>
      </c>
      <c r="AN222" s="153">
        <v>0</v>
      </c>
      <c r="AO222" s="153">
        <v>0</v>
      </c>
      <c r="AP222" s="153">
        <v>0</v>
      </c>
      <c r="AQ222" s="153">
        <v>0</v>
      </c>
      <c r="AR222" s="153">
        <v>0</v>
      </c>
      <c r="AS222" s="153">
        <v>0</v>
      </c>
      <c r="AT222" s="153">
        <v>0</v>
      </c>
      <c r="AU222" s="153">
        <v>0</v>
      </c>
      <c r="AV222" s="153">
        <v>0</v>
      </c>
      <c r="AW222" s="153">
        <v>0</v>
      </c>
      <c r="AX222" s="153">
        <v>0</v>
      </c>
      <c r="AY222" s="153">
        <v>0</v>
      </c>
      <c r="AZ222" s="153">
        <v>0</v>
      </c>
      <c r="BA222" s="153">
        <v>0</v>
      </c>
      <c r="BB222" s="153">
        <v>0</v>
      </c>
      <c r="BC222" s="153">
        <v>0</v>
      </c>
      <c r="BD222" s="153">
        <v>0</v>
      </c>
      <c r="BE222" s="153">
        <v>0</v>
      </c>
      <c r="BF222" s="153">
        <v>0</v>
      </c>
      <c r="BG222" s="153">
        <v>0</v>
      </c>
      <c r="BH222" s="152">
        <v>0</v>
      </c>
    </row>
    <row r="223" spans="1:60">
      <c r="A223" s="155" t="s">
        <v>1418</v>
      </c>
      <c r="B223" s="154">
        <v>32</v>
      </c>
      <c r="C223" s="154">
        <f>SUM(G223:BH223)</f>
        <v>7</v>
      </c>
      <c r="D223" s="154">
        <f>SUMIF(G$1:BH$1,1,$G223:$BH223)</f>
        <v>2</v>
      </c>
      <c r="E223" s="154">
        <f>SUMIF(G$1:BH$1,2,$G223:$BH223)</f>
        <v>2</v>
      </c>
      <c r="F223" s="154">
        <f>SUMIF(G$1:BH$1,3,$G223:$BH223)</f>
        <v>3</v>
      </c>
      <c r="G223" s="153">
        <v>0</v>
      </c>
      <c r="H223" s="153">
        <v>1</v>
      </c>
      <c r="I223" s="153">
        <v>0</v>
      </c>
      <c r="J223" s="153">
        <v>0</v>
      </c>
      <c r="K223" s="153">
        <v>0</v>
      </c>
      <c r="L223" s="153">
        <v>0</v>
      </c>
      <c r="M223" s="153">
        <v>0</v>
      </c>
      <c r="N223" s="153">
        <v>0</v>
      </c>
      <c r="O223" s="153">
        <v>3</v>
      </c>
      <c r="P223" s="153">
        <v>0</v>
      </c>
      <c r="Q223" s="153">
        <v>0</v>
      </c>
      <c r="R223" s="153">
        <v>0</v>
      </c>
      <c r="S223" s="153">
        <v>0</v>
      </c>
      <c r="T223" s="153">
        <v>0</v>
      </c>
      <c r="U223" s="153">
        <v>0</v>
      </c>
      <c r="V223" s="153">
        <v>0</v>
      </c>
      <c r="W223" s="153">
        <v>0</v>
      </c>
      <c r="X223" s="153">
        <v>0</v>
      </c>
      <c r="Y223" s="153">
        <v>0</v>
      </c>
      <c r="Z223" s="153">
        <v>0</v>
      </c>
      <c r="AA223" s="153">
        <v>0</v>
      </c>
      <c r="AB223" s="153">
        <v>0</v>
      </c>
      <c r="AC223" s="153">
        <v>0</v>
      </c>
      <c r="AD223" s="153">
        <v>0</v>
      </c>
      <c r="AE223" s="153">
        <v>0</v>
      </c>
      <c r="AF223" s="153">
        <v>0</v>
      </c>
      <c r="AG223" s="153">
        <v>0</v>
      </c>
      <c r="AH223" s="153">
        <v>0</v>
      </c>
      <c r="AI223" s="153">
        <v>2</v>
      </c>
      <c r="AJ223" s="153">
        <v>0</v>
      </c>
      <c r="AK223" s="153">
        <v>0</v>
      </c>
      <c r="AL223" s="153">
        <v>0</v>
      </c>
      <c r="AM223" s="153">
        <v>0</v>
      </c>
      <c r="AN223" s="153">
        <v>0</v>
      </c>
      <c r="AO223" s="153">
        <v>0</v>
      </c>
      <c r="AP223" s="153">
        <v>0</v>
      </c>
      <c r="AQ223" s="153">
        <v>0</v>
      </c>
      <c r="AR223" s="153">
        <v>0</v>
      </c>
      <c r="AS223" s="153">
        <v>0</v>
      </c>
      <c r="AT223" s="153">
        <v>0</v>
      </c>
      <c r="AU223" s="153">
        <v>0</v>
      </c>
      <c r="AV223" s="153">
        <v>0</v>
      </c>
      <c r="AW223" s="153">
        <v>0</v>
      </c>
      <c r="AX223" s="153">
        <v>0</v>
      </c>
      <c r="AY223" s="153">
        <v>1</v>
      </c>
      <c r="AZ223" s="153">
        <v>0</v>
      </c>
      <c r="BA223" s="153">
        <v>0</v>
      </c>
      <c r="BB223" s="153">
        <v>0</v>
      </c>
      <c r="BC223" s="153">
        <v>0</v>
      </c>
      <c r="BD223" s="153">
        <v>0</v>
      </c>
      <c r="BE223" s="153">
        <v>0</v>
      </c>
      <c r="BF223" s="153">
        <v>0</v>
      </c>
      <c r="BG223" s="153">
        <v>0</v>
      </c>
      <c r="BH223" s="152">
        <v>0</v>
      </c>
    </row>
    <row r="224" spans="1:60">
      <c r="A224" s="155" t="s">
        <v>1417</v>
      </c>
      <c r="B224" s="154">
        <v>178</v>
      </c>
      <c r="C224" s="154">
        <f>SUM(G224:BH224)</f>
        <v>10</v>
      </c>
      <c r="D224" s="154">
        <f>SUMIF(G$1:BH$1,1,$G224:$BH224)</f>
        <v>3</v>
      </c>
      <c r="E224" s="154">
        <f>SUMIF(G$1:BH$1,2,$G224:$BH224)</f>
        <v>1</v>
      </c>
      <c r="F224" s="154">
        <f>SUMIF(G$1:BH$1,3,$G224:$BH224)</f>
        <v>6</v>
      </c>
      <c r="G224" s="153">
        <v>0</v>
      </c>
      <c r="H224" s="153">
        <v>0</v>
      </c>
      <c r="I224" s="153">
        <v>0</v>
      </c>
      <c r="J224" s="153">
        <v>0</v>
      </c>
      <c r="K224" s="153">
        <v>0</v>
      </c>
      <c r="L224" s="153">
        <v>0</v>
      </c>
      <c r="M224" s="153">
        <v>0</v>
      </c>
      <c r="N224" s="153">
        <v>0</v>
      </c>
      <c r="O224" s="153">
        <v>4</v>
      </c>
      <c r="P224" s="153">
        <v>0</v>
      </c>
      <c r="Q224" s="153">
        <v>0</v>
      </c>
      <c r="R224" s="153">
        <v>0</v>
      </c>
      <c r="S224" s="153">
        <v>0</v>
      </c>
      <c r="T224" s="153">
        <v>0</v>
      </c>
      <c r="U224" s="153">
        <v>0</v>
      </c>
      <c r="V224" s="153">
        <v>0</v>
      </c>
      <c r="W224" s="153">
        <v>1</v>
      </c>
      <c r="X224" s="153">
        <v>0</v>
      </c>
      <c r="Y224" s="153">
        <v>0</v>
      </c>
      <c r="Z224" s="153">
        <v>0</v>
      </c>
      <c r="AA224" s="153">
        <v>0</v>
      </c>
      <c r="AB224" s="153">
        <v>0</v>
      </c>
      <c r="AC224" s="153">
        <v>0</v>
      </c>
      <c r="AD224" s="153">
        <v>0</v>
      </c>
      <c r="AE224" s="153">
        <v>0</v>
      </c>
      <c r="AF224" s="153">
        <v>1</v>
      </c>
      <c r="AG224" s="153">
        <v>0</v>
      </c>
      <c r="AH224" s="153">
        <v>0</v>
      </c>
      <c r="AI224" s="153">
        <v>0</v>
      </c>
      <c r="AJ224" s="153">
        <v>0</v>
      </c>
      <c r="AK224" s="153">
        <v>0</v>
      </c>
      <c r="AL224" s="153">
        <v>0</v>
      </c>
      <c r="AM224" s="153">
        <v>0</v>
      </c>
      <c r="AN224" s="153">
        <v>0</v>
      </c>
      <c r="AO224" s="153">
        <v>0</v>
      </c>
      <c r="AP224" s="153">
        <v>0</v>
      </c>
      <c r="AQ224" s="153">
        <v>0</v>
      </c>
      <c r="AR224" s="153">
        <v>0</v>
      </c>
      <c r="AS224" s="153">
        <v>1</v>
      </c>
      <c r="AT224" s="153">
        <v>0</v>
      </c>
      <c r="AU224" s="153">
        <v>1</v>
      </c>
      <c r="AV224" s="153">
        <v>0</v>
      </c>
      <c r="AW224" s="153">
        <v>1</v>
      </c>
      <c r="AX224" s="153">
        <v>1</v>
      </c>
      <c r="AY224" s="153">
        <v>0</v>
      </c>
      <c r="AZ224" s="153">
        <v>0</v>
      </c>
      <c r="BA224" s="153">
        <v>0</v>
      </c>
      <c r="BB224" s="153">
        <v>0</v>
      </c>
      <c r="BC224" s="153">
        <v>0</v>
      </c>
      <c r="BD224" s="153">
        <v>0</v>
      </c>
      <c r="BE224" s="153">
        <v>0</v>
      </c>
      <c r="BF224" s="153">
        <v>0</v>
      </c>
      <c r="BG224" s="153">
        <v>0</v>
      </c>
      <c r="BH224" s="152">
        <v>0</v>
      </c>
    </row>
    <row r="225" spans="1:60">
      <c r="A225" s="155" t="s">
        <v>1416</v>
      </c>
      <c r="B225" s="154">
        <v>98</v>
      </c>
      <c r="C225" s="154">
        <f>SUM(G225:BH225)</f>
        <v>11</v>
      </c>
      <c r="D225" s="154">
        <f>SUMIF(G$1:BH$1,1,$G225:$BH225)</f>
        <v>3</v>
      </c>
      <c r="E225" s="154">
        <f>SUMIF(G$1:BH$1,2,$G225:$BH225)</f>
        <v>3</v>
      </c>
      <c r="F225" s="154">
        <f>SUMIF(G$1:BH$1,3,$G225:$BH225)</f>
        <v>5</v>
      </c>
      <c r="G225" s="153">
        <v>0</v>
      </c>
      <c r="H225" s="153">
        <v>0</v>
      </c>
      <c r="I225" s="153">
        <v>0</v>
      </c>
      <c r="J225" s="153">
        <v>0</v>
      </c>
      <c r="K225" s="153">
        <v>0</v>
      </c>
      <c r="L225" s="153">
        <v>0</v>
      </c>
      <c r="M225" s="153">
        <v>0</v>
      </c>
      <c r="N225" s="153">
        <v>0</v>
      </c>
      <c r="O225" s="153">
        <v>3</v>
      </c>
      <c r="P225" s="153">
        <v>0</v>
      </c>
      <c r="Q225" s="153">
        <v>0</v>
      </c>
      <c r="R225" s="153">
        <v>0</v>
      </c>
      <c r="S225" s="153">
        <v>0</v>
      </c>
      <c r="T225" s="153">
        <v>0</v>
      </c>
      <c r="U225" s="153">
        <v>0</v>
      </c>
      <c r="V225" s="153">
        <v>0</v>
      </c>
      <c r="W225" s="153">
        <v>0</v>
      </c>
      <c r="X225" s="153">
        <v>0</v>
      </c>
      <c r="Y225" s="153">
        <v>0</v>
      </c>
      <c r="Z225" s="153">
        <v>0</v>
      </c>
      <c r="AA225" s="153">
        <v>0</v>
      </c>
      <c r="AB225" s="153">
        <v>0</v>
      </c>
      <c r="AC225" s="153">
        <v>0</v>
      </c>
      <c r="AD225" s="153">
        <v>0</v>
      </c>
      <c r="AE225" s="153">
        <v>0</v>
      </c>
      <c r="AF225" s="153">
        <v>0</v>
      </c>
      <c r="AG225" s="153">
        <v>0</v>
      </c>
      <c r="AH225" s="153">
        <v>0</v>
      </c>
      <c r="AI225" s="153">
        <v>2</v>
      </c>
      <c r="AJ225" s="153">
        <v>1</v>
      </c>
      <c r="AK225" s="153">
        <v>0</v>
      </c>
      <c r="AL225" s="153">
        <v>0</v>
      </c>
      <c r="AM225" s="153">
        <v>0</v>
      </c>
      <c r="AN225" s="153">
        <v>0</v>
      </c>
      <c r="AO225" s="153">
        <v>0</v>
      </c>
      <c r="AP225" s="153">
        <v>0</v>
      </c>
      <c r="AQ225" s="153">
        <v>0</v>
      </c>
      <c r="AR225" s="153">
        <v>0</v>
      </c>
      <c r="AS225" s="153">
        <v>0</v>
      </c>
      <c r="AT225" s="153">
        <v>0</v>
      </c>
      <c r="AU225" s="153">
        <v>0</v>
      </c>
      <c r="AV225" s="153">
        <v>0</v>
      </c>
      <c r="AW225" s="153">
        <v>2</v>
      </c>
      <c r="AX225" s="153">
        <v>0</v>
      </c>
      <c r="AY225" s="153">
        <v>0</v>
      </c>
      <c r="AZ225" s="153">
        <v>1</v>
      </c>
      <c r="BA225" s="153">
        <v>0</v>
      </c>
      <c r="BB225" s="153">
        <v>0</v>
      </c>
      <c r="BC225" s="153">
        <v>0</v>
      </c>
      <c r="BD225" s="153">
        <v>2</v>
      </c>
      <c r="BE225" s="153">
        <v>0</v>
      </c>
      <c r="BF225" s="153">
        <v>0</v>
      </c>
      <c r="BG225" s="153">
        <v>0</v>
      </c>
      <c r="BH225" s="152">
        <v>0</v>
      </c>
    </row>
    <row r="226" spans="1:60">
      <c r="A226" s="155" t="s">
        <v>1415</v>
      </c>
      <c r="B226" s="154">
        <v>233</v>
      </c>
      <c r="C226" s="154">
        <f>SUM(G226:BH226)</f>
        <v>17</v>
      </c>
      <c r="D226" s="154">
        <f>SUMIF(G$1:BH$1,1,$G226:$BH226)</f>
        <v>3</v>
      </c>
      <c r="E226" s="154">
        <f>SUMIF(G$1:BH$1,2,$G226:$BH226)</f>
        <v>3</v>
      </c>
      <c r="F226" s="154">
        <f>SUMIF(G$1:BH$1,3,$G226:$BH226)</f>
        <v>11</v>
      </c>
      <c r="G226" s="153">
        <v>0</v>
      </c>
      <c r="H226" s="153">
        <v>1</v>
      </c>
      <c r="I226" s="153">
        <v>0</v>
      </c>
      <c r="J226" s="153">
        <v>0</v>
      </c>
      <c r="K226" s="153">
        <v>0</v>
      </c>
      <c r="L226" s="153">
        <v>0</v>
      </c>
      <c r="M226" s="153">
        <v>0</v>
      </c>
      <c r="N226" s="153">
        <v>0</v>
      </c>
      <c r="O226" s="153">
        <v>7</v>
      </c>
      <c r="P226" s="153">
        <v>0</v>
      </c>
      <c r="Q226" s="153">
        <v>2</v>
      </c>
      <c r="R226" s="153">
        <v>0</v>
      </c>
      <c r="S226" s="153">
        <v>0</v>
      </c>
      <c r="T226" s="153">
        <v>0</v>
      </c>
      <c r="U226" s="153">
        <v>0</v>
      </c>
      <c r="V226" s="153">
        <v>0</v>
      </c>
      <c r="W226" s="153">
        <v>1</v>
      </c>
      <c r="X226" s="153">
        <v>0</v>
      </c>
      <c r="Y226" s="153">
        <v>0</v>
      </c>
      <c r="Z226" s="153">
        <v>0</v>
      </c>
      <c r="AA226" s="153">
        <v>0</v>
      </c>
      <c r="AB226" s="153">
        <v>0</v>
      </c>
      <c r="AC226" s="153">
        <v>1</v>
      </c>
      <c r="AD226" s="153">
        <v>0</v>
      </c>
      <c r="AE226" s="153">
        <v>0</v>
      </c>
      <c r="AF226" s="153">
        <v>0</v>
      </c>
      <c r="AG226" s="153">
        <v>0</v>
      </c>
      <c r="AH226" s="153">
        <v>0</v>
      </c>
      <c r="AI226" s="153">
        <v>0</v>
      </c>
      <c r="AJ226" s="153">
        <v>0</v>
      </c>
      <c r="AK226" s="153">
        <v>0</v>
      </c>
      <c r="AL226" s="153">
        <v>0</v>
      </c>
      <c r="AM226" s="153">
        <v>0</v>
      </c>
      <c r="AN226" s="153">
        <v>0</v>
      </c>
      <c r="AO226" s="153">
        <v>0</v>
      </c>
      <c r="AP226" s="153">
        <v>0</v>
      </c>
      <c r="AQ226" s="153">
        <v>0</v>
      </c>
      <c r="AR226" s="153">
        <v>0</v>
      </c>
      <c r="AS226" s="153">
        <v>2</v>
      </c>
      <c r="AT226" s="153">
        <v>0</v>
      </c>
      <c r="AU226" s="153">
        <v>0</v>
      </c>
      <c r="AV226" s="153">
        <v>0</v>
      </c>
      <c r="AW226" s="153">
        <v>0</v>
      </c>
      <c r="AX226" s="153">
        <v>0</v>
      </c>
      <c r="AY226" s="153">
        <v>0</v>
      </c>
      <c r="AZ226" s="153">
        <v>1</v>
      </c>
      <c r="BA226" s="153">
        <v>0</v>
      </c>
      <c r="BB226" s="153">
        <v>0</v>
      </c>
      <c r="BC226" s="153">
        <v>0</v>
      </c>
      <c r="BD226" s="153">
        <v>2</v>
      </c>
      <c r="BE226" s="153">
        <v>0</v>
      </c>
      <c r="BF226" s="153">
        <v>0</v>
      </c>
      <c r="BG226" s="153">
        <v>0</v>
      </c>
      <c r="BH226" s="152">
        <v>0</v>
      </c>
    </row>
    <row r="227" spans="1:60">
      <c r="A227" s="155" t="s">
        <v>1414</v>
      </c>
      <c r="B227" s="154">
        <v>34</v>
      </c>
      <c r="C227" s="154">
        <f>SUM(G227:BH227)</f>
        <v>6</v>
      </c>
      <c r="D227" s="154">
        <f>SUMIF(G$1:BH$1,1,$G227:$BH227)</f>
        <v>4</v>
      </c>
      <c r="E227" s="154">
        <f>SUMIF(G$1:BH$1,2,$G227:$BH227)</f>
        <v>1</v>
      </c>
      <c r="F227" s="154">
        <f>SUMIF(G$1:BH$1,3,$G227:$BH227)</f>
        <v>1</v>
      </c>
      <c r="G227" s="153">
        <v>0</v>
      </c>
      <c r="H227" s="153">
        <v>0</v>
      </c>
      <c r="I227" s="153">
        <v>0</v>
      </c>
      <c r="J227" s="153">
        <v>0</v>
      </c>
      <c r="K227" s="153">
        <v>0</v>
      </c>
      <c r="L227" s="153">
        <v>0</v>
      </c>
      <c r="M227" s="153">
        <v>0</v>
      </c>
      <c r="N227" s="153">
        <v>0</v>
      </c>
      <c r="O227" s="153">
        <v>0</v>
      </c>
      <c r="P227" s="153">
        <v>0</v>
      </c>
      <c r="Q227" s="153">
        <v>0</v>
      </c>
      <c r="R227" s="153">
        <v>0</v>
      </c>
      <c r="S227" s="153">
        <v>0</v>
      </c>
      <c r="T227" s="153">
        <v>0</v>
      </c>
      <c r="U227" s="153">
        <v>0</v>
      </c>
      <c r="V227" s="153">
        <v>0</v>
      </c>
      <c r="W227" s="153">
        <v>4</v>
      </c>
      <c r="X227" s="153">
        <v>0</v>
      </c>
      <c r="Y227" s="153">
        <v>0</v>
      </c>
      <c r="Z227" s="153">
        <v>0</v>
      </c>
      <c r="AA227" s="153">
        <v>0</v>
      </c>
      <c r="AB227" s="153">
        <v>0</v>
      </c>
      <c r="AC227" s="153">
        <v>0</v>
      </c>
      <c r="AD227" s="153">
        <v>0</v>
      </c>
      <c r="AE227" s="153">
        <v>0</v>
      </c>
      <c r="AF227" s="153">
        <v>0</v>
      </c>
      <c r="AG227" s="153">
        <v>0</v>
      </c>
      <c r="AH227" s="153">
        <v>0</v>
      </c>
      <c r="AI227" s="153">
        <v>0</v>
      </c>
      <c r="AJ227" s="153">
        <v>0</v>
      </c>
      <c r="AK227" s="153">
        <v>0</v>
      </c>
      <c r="AL227" s="153">
        <v>0</v>
      </c>
      <c r="AM227" s="153">
        <v>0</v>
      </c>
      <c r="AN227" s="153">
        <v>0</v>
      </c>
      <c r="AO227" s="153">
        <v>0</v>
      </c>
      <c r="AP227" s="153">
        <v>0</v>
      </c>
      <c r="AQ227" s="153">
        <v>0</v>
      </c>
      <c r="AR227" s="153">
        <v>0</v>
      </c>
      <c r="AS227" s="153">
        <v>1</v>
      </c>
      <c r="AT227" s="153">
        <v>0</v>
      </c>
      <c r="AU227" s="153">
        <v>0</v>
      </c>
      <c r="AV227" s="153">
        <v>0</v>
      </c>
      <c r="AW227" s="153">
        <v>0</v>
      </c>
      <c r="AX227" s="153">
        <v>0</v>
      </c>
      <c r="AY227" s="153">
        <v>0</v>
      </c>
      <c r="AZ227" s="153">
        <v>0</v>
      </c>
      <c r="BA227" s="153">
        <v>0</v>
      </c>
      <c r="BB227" s="153">
        <v>0</v>
      </c>
      <c r="BC227" s="153">
        <v>0</v>
      </c>
      <c r="BD227" s="153">
        <v>1</v>
      </c>
      <c r="BE227" s="153">
        <v>0</v>
      </c>
      <c r="BF227" s="153">
        <v>0</v>
      </c>
      <c r="BG227" s="153">
        <v>0</v>
      </c>
      <c r="BH227" s="152">
        <v>0</v>
      </c>
    </row>
    <row r="228" spans="1:60">
      <c r="A228" s="155" t="s">
        <v>1413</v>
      </c>
      <c r="B228" s="154">
        <v>14</v>
      </c>
      <c r="C228" s="154">
        <f>SUM(G228:BH228)</f>
        <v>3</v>
      </c>
      <c r="D228" s="154">
        <f>SUMIF(G$1:BH$1,1,$G228:$BH228)</f>
        <v>1</v>
      </c>
      <c r="E228" s="154">
        <f>SUMIF(G$1:BH$1,2,$G228:$BH228)</f>
        <v>2</v>
      </c>
      <c r="F228" s="154">
        <f>SUMIF(G$1:BH$1,3,$G228:$BH228)</f>
        <v>0</v>
      </c>
      <c r="G228" s="153">
        <v>0</v>
      </c>
      <c r="H228" s="153">
        <v>0</v>
      </c>
      <c r="I228" s="153">
        <v>0</v>
      </c>
      <c r="J228" s="153">
        <v>0</v>
      </c>
      <c r="K228" s="153">
        <v>0</v>
      </c>
      <c r="L228" s="153">
        <v>0</v>
      </c>
      <c r="M228" s="153">
        <v>0</v>
      </c>
      <c r="N228" s="153">
        <v>0</v>
      </c>
      <c r="O228" s="153">
        <v>0</v>
      </c>
      <c r="P228" s="153">
        <v>0</v>
      </c>
      <c r="Q228" s="153">
        <v>0</v>
      </c>
      <c r="R228" s="153">
        <v>0</v>
      </c>
      <c r="S228" s="153">
        <v>0</v>
      </c>
      <c r="T228" s="153">
        <v>0</v>
      </c>
      <c r="U228" s="153">
        <v>0</v>
      </c>
      <c r="V228" s="153">
        <v>0</v>
      </c>
      <c r="W228" s="153">
        <v>0</v>
      </c>
      <c r="X228" s="153">
        <v>0</v>
      </c>
      <c r="Y228" s="153">
        <v>0</v>
      </c>
      <c r="Z228" s="153">
        <v>0</v>
      </c>
      <c r="AA228" s="153">
        <v>0</v>
      </c>
      <c r="AB228" s="153">
        <v>0</v>
      </c>
      <c r="AC228" s="153">
        <v>0</v>
      </c>
      <c r="AD228" s="153">
        <v>0</v>
      </c>
      <c r="AE228" s="153">
        <v>0</v>
      </c>
      <c r="AF228" s="153">
        <v>1</v>
      </c>
      <c r="AG228" s="153">
        <v>0</v>
      </c>
      <c r="AH228" s="153">
        <v>0</v>
      </c>
      <c r="AI228" s="153">
        <v>1</v>
      </c>
      <c r="AJ228" s="153">
        <v>0</v>
      </c>
      <c r="AK228" s="153">
        <v>0</v>
      </c>
      <c r="AL228" s="153">
        <v>0</v>
      </c>
      <c r="AM228" s="153">
        <v>0</v>
      </c>
      <c r="AN228" s="153">
        <v>0</v>
      </c>
      <c r="AO228" s="153">
        <v>0</v>
      </c>
      <c r="AP228" s="153">
        <v>1</v>
      </c>
      <c r="AQ228" s="153">
        <v>0</v>
      </c>
      <c r="AR228" s="153">
        <v>0</v>
      </c>
      <c r="AS228" s="153">
        <v>0</v>
      </c>
      <c r="AT228" s="153">
        <v>0</v>
      </c>
      <c r="AU228" s="153">
        <v>0</v>
      </c>
      <c r="AV228" s="153">
        <v>0</v>
      </c>
      <c r="AW228" s="153">
        <v>0</v>
      </c>
      <c r="AX228" s="153">
        <v>0</v>
      </c>
      <c r="AY228" s="153">
        <v>0</v>
      </c>
      <c r="AZ228" s="153">
        <v>0</v>
      </c>
      <c r="BA228" s="153">
        <v>0</v>
      </c>
      <c r="BB228" s="153">
        <v>0</v>
      </c>
      <c r="BC228" s="153">
        <v>0</v>
      </c>
      <c r="BD228" s="153">
        <v>0</v>
      </c>
      <c r="BE228" s="153">
        <v>0</v>
      </c>
      <c r="BF228" s="153">
        <v>0</v>
      </c>
      <c r="BG228" s="153">
        <v>0</v>
      </c>
      <c r="BH228" s="152">
        <v>0</v>
      </c>
    </row>
    <row r="229" spans="1:60">
      <c r="A229" s="155" t="s">
        <v>1412</v>
      </c>
      <c r="B229" s="154">
        <v>35</v>
      </c>
      <c r="C229" s="154">
        <f>SUM(G229:BH229)</f>
        <v>1</v>
      </c>
      <c r="D229" s="154">
        <f>SUMIF(G$1:BH$1,1,$G229:$BH229)</f>
        <v>0</v>
      </c>
      <c r="E229" s="154">
        <f>SUMIF(G$1:BH$1,2,$G229:$BH229)</f>
        <v>0</v>
      </c>
      <c r="F229" s="154">
        <f>SUMIF(G$1:BH$1,3,$G229:$BH229)</f>
        <v>1</v>
      </c>
      <c r="G229" s="153">
        <v>0</v>
      </c>
      <c r="H229" s="153">
        <v>0</v>
      </c>
      <c r="I229" s="153">
        <v>0</v>
      </c>
      <c r="J229" s="153">
        <v>0</v>
      </c>
      <c r="K229" s="153">
        <v>0</v>
      </c>
      <c r="L229" s="153">
        <v>0</v>
      </c>
      <c r="M229" s="153">
        <v>0</v>
      </c>
      <c r="N229" s="153">
        <v>0</v>
      </c>
      <c r="O229" s="153">
        <v>1</v>
      </c>
      <c r="P229" s="153">
        <v>0</v>
      </c>
      <c r="Q229" s="153">
        <v>0</v>
      </c>
      <c r="R229" s="153">
        <v>0</v>
      </c>
      <c r="S229" s="153">
        <v>0</v>
      </c>
      <c r="T229" s="153">
        <v>0</v>
      </c>
      <c r="U229" s="153">
        <v>0</v>
      </c>
      <c r="V229" s="153">
        <v>0</v>
      </c>
      <c r="W229" s="153">
        <v>0</v>
      </c>
      <c r="X229" s="153">
        <v>0</v>
      </c>
      <c r="Y229" s="153">
        <v>0</v>
      </c>
      <c r="Z229" s="153">
        <v>0</v>
      </c>
      <c r="AA229" s="153">
        <v>0</v>
      </c>
      <c r="AB229" s="153">
        <v>0</v>
      </c>
      <c r="AC229" s="153">
        <v>0</v>
      </c>
      <c r="AD229" s="153">
        <v>0</v>
      </c>
      <c r="AE229" s="153">
        <v>0</v>
      </c>
      <c r="AF229" s="153">
        <v>0</v>
      </c>
      <c r="AG229" s="153">
        <v>0</v>
      </c>
      <c r="AH229" s="153">
        <v>0</v>
      </c>
      <c r="AI229" s="153">
        <v>0</v>
      </c>
      <c r="AJ229" s="153">
        <v>0</v>
      </c>
      <c r="AK229" s="153">
        <v>0</v>
      </c>
      <c r="AL229" s="153">
        <v>0</v>
      </c>
      <c r="AM229" s="153">
        <v>0</v>
      </c>
      <c r="AN229" s="153">
        <v>0</v>
      </c>
      <c r="AO229" s="153">
        <v>0</v>
      </c>
      <c r="AP229" s="153">
        <v>0</v>
      </c>
      <c r="AQ229" s="153">
        <v>0</v>
      </c>
      <c r="AR229" s="153">
        <v>0</v>
      </c>
      <c r="AS229" s="153">
        <v>0</v>
      </c>
      <c r="AT229" s="153">
        <v>0</v>
      </c>
      <c r="AU229" s="153">
        <v>0</v>
      </c>
      <c r="AV229" s="153">
        <v>0</v>
      </c>
      <c r="AW229" s="153">
        <v>0</v>
      </c>
      <c r="AX229" s="153">
        <v>0</v>
      </c>
      <c r="AY229" s="153">
        <v>0</v>
      </c>
      <c r="AZ229" s="153">
        <v>0</v>
      </c>
      <c r="BA229" s="153">
        <v>0</v>
      </c>
      <c r="BB229" s="153">
        <v>0</v>
      </c>
      <c r="BC229" s="153">
        <v>0</v>
      </c>
      <c r="BD229" s="153">
        <v>0</v>
      </c>
      <c r="BE229" s="153">
        <v>0</v>
      </c>
      <c r="BF229" s="153">
        <v>0</v>
      </c>
      <c r="BG229" s="153">
        <v>0</v>
      </c>
      <c r="BH229" s="152">
        <v>0</v>
      </c>
    </row>
    <row r="230" spans="1:60">
      <c r="A230" s="155" t="s">
        <v>1411</v>
      </c>
      <c r="B230" s="154">
        <v>60</v>
      </c>
      <c r="C230" s="154">
        <f>SUM(G230:BH230)</f>
        <v>5</v>
      </c>
      <c r="D230" s="154">
        <f>SUMIF(G$1:BH$1,1,$G230:$BH230)</f>
        <v>1</v>
      </c>
      <c r="E230" s="154">
        <f>SUMIF(G$1:BH$1,2,$G230:$BH230)</f>
        <v>2</v>
      </c>
      <c r="F230" s="154">
        <f>SUMIF(G$1:BH$1,3,$G230:$BH230)</f>
        <v>2</v>
      </c>
      <c r="G230" s="153">
        <v>0</v>
      </c>
      <c r="H230" s="153">
        <v>0</v>
      </c>
      <c r="I230" s="153">
        <v>0</v>
      </c>
      <c r="J230" s="153">
        <v>0</v>
      </c>
      <c r="K230" s="153">
        <v>0</v>
      </c>
      <c r="L230" s="153">
        <v>0</v>
      </c>
      <c r="M230" s="153">
        <v>0</v>
      </c>
      <c r="N230" s="153">
        <v>0</v>
      </c>
      <c r="O230" s="153">
        <v>2</v>
      </c>
      <c r="P230" s="153">
        <v>0</v>
      </c>
      <c r="Q230" s="153">
        <v>0</v>
      </c>
      <c r="R230" s="153">
        <v>0</v>
      </c>
      <c r="S230" s="153">
        <v>0</v>
      </c>
      <c r="T230" s="153">
        <v>0</v>
      </c>
      <c r="U230" s="153">
        <v>0</v>
      </c>
      <c r="V230" s="153">
        <v>0</v>
      </c>
      <c r="W230" s="153">
        <v>0</v>
      </c>
      <c r="X230" s="153">
        <v>0</v>
      </c>
      <c r="Y230" s="153">
        <v>0</v>
      </c>
      <c r="Z230" s="153">
        <v>0</v>
      </c>
      <c r="AA230" s="153">
        <v>0</v>
      </c>
      <c r="AB230" s="153">
        <v>0</v>
      </c>
      <c r="AC230" s="153">
        <v>0</v>
      </c>
      <c r="AD230" s="153">
        <v>0</v>
      </c>
      <c r="AE230" s="153">
        <v>0</v>
      </c>
      <c r="AF230" s="153">
        <v>0</v>
      </c>
      <c r="AG230" s="153">
        <v>0</v>
      </c>
      <c r="AH230" s="153">
        <v>0</v>
      </c>
      <c r="AI230" s="153">
        <v>1</v>
      </c>
      <c r="AJ230" s="153">
        <v>0</v>
      </c>
      <c r="AK230" s="153">
        <v>0</v>
      </c>
      <c r="AL230" s="153">
        <v>0</v>
      </c>
      <c r="AM230" s="153">
        <v>0</v>
      </c>
      <c r="AN230" s="153">
        <v>0</v>
      </c>
      <c r="AO230" s="153">
        <v>0</v>
      </c>
      <c r="AP230" s="153">
        <v>0</v>
      </c>
      <c r="AQ230" s="153">
        <v>0</v>
      </c>
      <c r="AR230" s="153">
        <v>0</v>
      </c>
      <c r="AS230" s="153">
        <v>0</v>
      </c>
      <c r="AT230" s="153">
        <v>0</v>
      </c>
      <c r="AU230" s="153">
        <v>0</v>
      </c>
      <c r="AV230" s="153">
        <v>0</v>
      </c>
      <c r="AW230" s="153">
        <v>0</v>
      </c>
      <c r="AX230" s="153">
        <v>0</v>
      </c>
      <c r="AY230" s="153">
        <v>1</v>
      </c>
      <c r="AZ230" s="153">
        <v>0</v>
      </c>
      <c r="BA230" s="153">
        <v>0</v>
      </c>
      <c r="BB230" s="153">
        <v>0</v>
      </c>
      <c r="BC230" s="153">
        <v>0</v>
      </c>
      <c r="BD230" s="153">
        <v>1</v>
      </c>
      <c r="BE230" s="153">
        <v>0</v>
      </c>
      <c r="BF230" s="153">
        <v>0</v>
      </c>
      <c r="BG230" s="153">
        <v>0</v>
      </c>
      <c r="BH230" s="152">
        <v>0</v>
      </c>
    </row>
    <row r="231" spans="1:60">
      <c r="A231" s="155" t="s">
        <v>1410</v>
      </c>
      <c r="B231" s="154">
        <v>192</v>
      </c>
      <c r="C231" s="154">
        <f>SUM(G231:BH231)</f>
        <v>19</v>
      </c>
      <c r="D231" s="154">
        <f>SUMIF(G$1:BH$1,1,$G231:$BH231)</f>
        <v>2</v>
      </c>
      <c r="E231" s="154">
        <f>SUMIF(G$1:BH$1,2,$G231:$BH231)</f>
        <v>4</v>
      </c>
      <c r="F231" s="154">
        <f>SUMIF(G$1:BH$1,3,$G231:$BH231)</f>
        <v>13</v>
      </c>
      <c r="G231" s="153">
        <v>0</v>
      </c>
      <c r="H231" s="153">
        <v>0</v>
      </c>
      <c r="I231" s="153">
        <v>0</v>
      </c>
      <c r="J231" s="153">
        <v>0</v>
      </c>
      <c r="K231" s="153">
        <v>0</v>
      </c>
      <c r="L231" s="153">
        <v>0</v>
      </c>
      <c r="M231" s="153">
        <v>0</v>
      </c>
      <c r="N231" s="153">
        <v>0</v>
      </c>
      <c r="O231" s="153">
        <v>13</v>
      </c>
      <c r="P231" s="153">
        <v>0</v>
      </c>
      <c r="Q231" s="153">
        <v>0</v>
      </c>
      <c r="R231" s="153">
        <v>0</v>
      </c>
      <c r="S231" s="153">
        <v>0</v>
      </c>
      <c r="T231" s="153">
        <v>0</v>
      </c>
      <c r="U231" s="153">
        <v>1</v>
      </c>
      <c r="V231" s="153">
        <v>0</v>
      </c>
      <c r="W231" s="153">
        <v>2</v>
      </c>
      <c r="X231" s="153">
        <v>0</v>
      </c>
      <c r="Y231" s="153">
        <v>0</v>
      </c>
      <c r="Z231" s="153">
        <v>0</v>
      </c>
      <c r="AA231" s="153">
        <v>0</v>
      </c>
      <c r="AB231" s="153">
        <v>0</v>
      </c>
      <c r="AC231" s="153">
        <v>0</v>
      </c>
      <c r="AD231" s="153">
        <v>0</v>
      </c>
      <c r="AE231" s="153">
        <v>0</v>
      </c>
      <c r="AF231" s="153">
        <v>2</v>
      </c>
      <c r="AG231" s="153">
        <v>0</v>
      </c>
      <c r="AH231" s="153">
        <v>0</v>
      </c>
      <c r="AI231" s="153">
        <v>0</v>
      </c>
      <c r="AJ231" s="153">
        <v>0</v>
      </c>
      <c r="AK231" s="153">
        <v>0</v>
      </c>
      <c r="AL231" s="153">
        <v>0</v>
      </c>
      <c r="AM231" s="153">
        <v>0</v>
      </c>
      <c r="AN231" s="153">
        <v>0</v>
      </c>
      <c r="AO231" s="153">
        <v>0</v>
      </c>
      <c r="AP231" s="153">
        <v>0</v>
      </c>
      <c r="AQ231" s="153">
        <v>0</v>
      </c>
      <c r="AR231" s="153">
        <v>0</v>
      </c>
      <c r="AS231" s="153">
        <v>0</v>
      </c>
      <c r="AT231" s="153">
        <v>0</v>
      </c>
      <c r="AU231" s="153">
        <v>0</v>
      </c>
      <c r="AV231" s="153">
        <v>0</v>
      </c>
      <c r="AW231" s="153">
        <v>0</v>
      </c>
      <c r="AX231" s="153">
        <v>0</v>
      </c>
      <c r="AY231" s="153">
        <v>0</v>
      </c>
      <c r="AZ231" s="153">
        <v>0</v>
      </c>
      <c r="BA231" s="153">
        <v>0</v>
      </c>
      <c r="BB231" s="153">
        <v>0</v>
      </c>
      <c r="BC231" s="153">
        <v>0</v>
      </c>
      <c r="BD231" s="153">
        <v>1</v>
      </c>
      <c r="BE231" s="153">
        <v>0</v>
      </c>
      <c r="BF231" s="153">
        <v>0</v>
      </c>
      <c r="BG231" s="153">
        <v>0</v>
      </c>
      <c r="BH231" s="152">
        <v>0</v>
      </c>
    </row>
    <row r="232" spans="1:60">
      <c r="A232" s="155" t="s">
        <v>1409</v>
      </c>
      <c r="B232" s="154">
        <v>502</v>
      </c>
      <c r="C232" s="154">
        <f>SUM(G232:BH232)</f>
        <v>78</v>
      </c>
      <c r="D232" s="154">
        <f>SUMIF(G$1:BH$1,1,$G232:$BH232)</f>
        <v>30</v>
      </c>
      <c r="E232" s="154">
        <f>SUMIF(G$1:BH$1,2,$G232:$BH232)</f>
        <v>23</v>
      </c>
      <c r="F232" s="154">
        <f>SUMIF(G$1:BH$1,3,$G232:$BH232)</f>
        <v>25</v>
      </c>
      <c r="G232" s="153">
        <v>0</v>
      </c>
      <c r="H232" s="153">
        <v>1</v>
      </c>
      <c r="I232" s="153">
        <v>1</v>
      </c>
      <c r="J232" s="153">
        <v>1</v>
      </c>
      <c r="K232" s="153">
        <v>0</v>
      </c>
      <c r="L232" s="153">
        <v>1</v>
      </c>
      <c r="M232" s="153">
        <v>0</v>
      </c>
      <c r="N232" s="153">
        <v>0</v>
      </c>
      <c r="O232" s="153">
        <v>11</v>
      </c>
      <c r="P232" s="153">
        <v>0</v>
      </c>
      <c r="Q232" s="153">
        <v>2</v>
      </c>
      <c r="R232" s="153">
        <v>1</v>
      </c>
      <c r="S232" s="153">
        <v>0</v>
      </c>
      <c r="T232" s="153">
        <v>0</v>
      </c>
      <c r="U232" s="153">
        <v>0</v>
      </c>
      <c r="V232" s="153">
        <v>0</v>
      </c>
      <c r="W232" s="153">
        <v>3</v>
      </c>
      <c r="X232" s="153">
        <v>3</v>
      </c>
      <c r="Y232" s="153">
        <v>0</v>
      </c>
      <c r="Z232" s="153">
        <v>0</v>
      </c>
      <c r="AA232" s="153">
        <v>0</v>
      </c>
      <c r="AB232" s="153">
        <v>0</v>
      </c>
      <c r="AC232" s="153">
        <v>3</v>
      </c>
      <c r="AD232" s="153">
        <v>0</v>
      </c>
      <c r="AE232" s="153">
        <v>2</v>
      </c>
      <c r="AF232" s="153">
        <v>9</v>
      </c>
      <c r="AG232" s="153">
        <v>0</v>
      </c>
      <c r="AH232" s="153">
        <v>0</v>
      </c>
      <c r="AI232" s="153">
        <v>3</v>
      </c>
      <c r="AJ232" s="153">
        <v>0</v>
      </c>
      <c r="AK232" s="153">
        <v>0</v>
      </c>
      <c r="AL232" s="153">
        <v>0</v>
      </c>
      <c r="AM232" s="153">
        <v>1</v>
      </c>
      <c r="AN232" s="153">
        <v>0</v>
      </c>
      <c r="AO232" s="153">
        <v>0</v>
      </c>
      <c r="AP232" s="153">
        <v>0</v>
      </c>
      <c r="AQ232" s="153">
        <v>0</v>
      </c>
      <c r="AR232" s="153">
        <v>1</v>
      </c>
      <c r="AS232" s="153">
        <v>2</v>
      </c>
      <c r="AT232" s="153">
        <v>0</v>
      </c>
      <c r="AU232" s="153">
        <v>1</v>
      </c>
      <c r="AV232" s="153">
        <v>1</v>
      </c>
      <c r="AW232" s="153">
        <v>0</v>
      </c>
      <c r="AX232" s="153">
        <v>1</v>
      </c>
      <c r="AY232" s="153">
        <v>1</v>
      </c>
      <c r="AZ232" s="153">
        <v>17</v>
      </c>
      <c r="BA232" s="153">
        <v>1</v>
      </c>
      <c r="BB232" s="153">
        <v>2</v>
      </c>
      <c r="BC232" s="153">
        <v>1</v>
      </c>
      <c r="BD232" s="153">
        <v>5</v>
      </c>
      <c r="BE232" s="153">
        <v>1</v>
      </c>
      <c r="BF232" s="153">
        <v>1</v>
      </c>
      <c r="BG232" s="153">
        <v>1</v>
      </c>
      <c r="BH232" s="152">
        <v>0</v>
      </c>
    </row>
    <row r="233" spans="1:60">
      <c r="A233" s="155" t="s">
        <v>1408</v>
      </c>
      <c r="B233" s="154">
        <v>8546</v>
      </c>
      <c r="C233" s="154">
        <f>SUM(G233:BH233)</f>
        <v>1345</v>
      </c>
      <c r="D233" s="154">
        <f>SUMIF(G$1:BH$1,1,$G233:$BH233)</f>
        <v>465</v>
      </c>
      <c r="E233" s="154">
        <f>SUMIF(G$1:BH$1,2,$G233:$BH233)</f>
        <v>365</v>
      </c>
      <c r="F233" s="154">
        <f>SUMIF(G$1:BH$1,3,$G233:$BH233)</f>
        <v>515</v>
      </c>
      <c r="G233" s="153">
        <v>1</v>
      </c>
      <c r="H233" s="153">
        <v>7</v>
      </c>
      <c r="I233" s="153">
        <v>5</v>
      </c>
      <c r="J233" s="153">
        <v>2</v>
      </c>
      <c r="K233" s="153">
        <v>0</v>
      </c>
      <c r="L233" s="153">
        <v>11</v>
      </c>
      <c r="M233" s="153">
        <v>1</v>
      </c>
      <c r="N233" s="153">
        <v>10</v>
      </c>
      <c r="O233" s="153">
        <v>415</v>
      </c>
      <c r="P233" s="153">
        <v>7</v>
      </c>
      <c r="Q233" s="153">
        <v>10</v>
      </c>
      <c r="R233" s="153">
        <v>4</v>
      </c>
      <c r="S233" s="153">
        <v>0</v>
      </c>
      <c r="T233" s="153">
        <v>4</v>
      </c>
      <c r="U233" s="153">
        <v>11</v>
      </c>
      <c r="V233" s="153">
        <v>1</v>
      </c>
      <c r="W233" s="153">
        <v>182</v>
      </c>
      <c r="X233" s="153">
        <v>11</v>
      </c>
      <c r="Y233" s="153">
        <v>3</v>
      </c>
      <c r="Z233" s="153">
        <v>0</v>
      </c>
      <c r="AA233" s="153">
        <v>0</v>
      </c>
      <c r="AB233" s="153">
        <v>0</v>
      </c>
      <c r="AC233" s="153">
        <v>30</v>
      </c>
      <c r="AD233" s="153">
        <v>1</v>
      </c>
      <c r="AE233" s="153">
        <v>1</v>
      </c>
      <c r="AF233" s="153">
        <v>92</v>
      </c>
      <c r="AG233" s="153">
        <v>7</v>
      </c>
      <c r="AH233" s="153">
        <v>21</v>
      </c>
      <c r="AI233" s="153">
        <v>98</v>
      </c>
      <c r="AJ233" s="153">
        <v>3</v>
      </c>
      <c r="AK233" s="153">
        <v>15</v>
      </c>
      <c r="AL233" s="153">
        <v>2</v>
      </c>
      <c r="AM233" s="153">
        <v>3</v>
      </c>
      <c r="AN233" s="153">
        <v>2</v>
      </c>
      <c r="AO233" s="153">
        <v>0</v>
      </c>
      <c r="AP233" s="153">
        <v>42</v>
      </c>
      <c r="AQ233" s="153">
        <v>6</v>
      </c>
      <c r="AR233" s="153">
        <v>0</v>
      </c>
      <c r="AS233" s="153">
        <v>20</v>
      </c>
      <c r="AT233" s="153">
        <v>1</v>
      </c>
      <c r="AU233" s="153">
        <v>59</v>
      </c>
      <c r="AV233" s="153">
        <v>1</v>
      </c>
      <c r="AW233" s="153">
        <v>5</v>
      </c>
      <c r="AX233" s="153">
        <v>24</v>
      </c>
      <c r="AY233" s="153">
        <v>0</v>
      </c>
      <c r="AZ233" s="153">
        <v>29</v>
      </c>
      <c r="BA233" s="153">
        <v>0</v>
      </c>
      <c r="BB233" s="153">
        <v>6</v>
      </c>
      <c r="BC233" s="153">
        <v>4</v>
      </c>
      <c r="BD233" s="153">
        <v>168</v>
      </c>
      <c r="BE233" s="153">
        <v>3</v>
      </c>
      <c r="BF233" s="153">
        <v>4</v>
      </c>
      <c r="BG233" s="153">
        <v>13</v>
      </c>
      <c r="BH233" s="152">
        <v>0</v>
      </c>
    </row>
    <row r="234" spans="1:60">
      <c r="A234" s="155" t="s">
        <v>1407</v>
      </c>
      <c r="B234" s="154">
        <v>557</v>
      </c>
      <c r="C234" s="154">
        <f>SUM(G234:BH234)</f>
        <v>78</v>
      </c>
      <c r="D234" s="154">
        <f>SUMIF(G$1:BH$1,1,$G234:$BH234)</f>
        <v>45</v>
      </c>
      <c r="E234" s="154">
        <f>SUMIF(G$1:BH$1,2,$G234:$BH234)</f>
        <v>20</v>
      </c>
      <c r="F234" s="154">
        <f>SUMIF(G$1:BH$1,3,$G234:$BH234)</f>
        <v>13</v>
      </c>
      <c r="G234" s="153">
        <v>0</v>
      </c>
      <c r="H234" s="153">
        <v>0</v>
      </c>
      <c r="I234" s="153">
        <v>0</v>
      </c>
      <c r="J234" s="153">
        <v>0</v>
      </c>
      <c r="K234" s="153">
        <v>0</v>
      </c>
      <c r="L234" s="153">
        <v>0</v>
      </c>
      <c r="M234" s="153">
        <v>0</v>
      </c>
      <c r="N234" s="153">
        <v>0</v>
      </c>
      <c r="O234" s="153">
        <v>8</v>
      </c>
      <c r="P234" s="153">
        <v>0</v>
      </c>
      <c r="Q234" s="153">
        <v>0</v>
      </c>
      <c r="R234" s="153">
        <v>1</v>
      </c>
      <c r="S234" s="153">
        <v>0</v>
      </c>
      <c r="T234" s="153">
        <v>1</v>
      </c>
      <c r="U234" s="153">
        <v>0</v>
      </c>
      <c r="V234" s="153">
        <v>0</v>
      </c>
      <c r="W234" s="153">
        <v>9</v>
      </c>
      <c r="X234" s="153">
        <v>1</v>
      </c>
      <c r="Y234" s="153">
        <v>1</v>
      </c>
      <c r="Z234" s="153">
        <v>0</v>
      </c>
      <c r="AA234" s="153">
        <v>0</v>
      </c>
      <c r="AB234" s="153">
        <v>0</v>
      </c>
      <c r="AC234" s="153">
        <v>4</v>
      </c>
      <c r="AD234" s="153">
        <v>0</v>
      </c>
      <c r="AE234" s="153">
        <v>0</v>
      </c>
      <c r="AF234" s="153">
        <v>11</v>
      </c>
      <c r="AG234" s="153">
        <v>0</v>
      </c>
      <c r="AH234" s="153">
        <v>1</v>
      </c>
      <c r="AI234" s="153">
        <v>2</v>
      </c>
      <c r="AJ234" s="153">
        <v>1</v>
      </c>
      <c r="AK234" s="153">
        <v>1</v>
      </c>
      <c r="AL234" s="153">
        <v>1</v>
      </c>
      <c r="AM234" s="153">
        <v>0</v>
      </c>
      <c r="AN234" s="153">
        <v>1</v>
      </c>
      <c r="AO234" s="153">
        <v>0</v>
      </c>
      <c r="AP234" s="153">
        <v>2</v>
      </c>
      <c r="AQ234" s="153">
        <v>0</v>
      </c>
      <c r="AR234" s="153">
        <v>0</v>
      </c>
      <c r="AS234" s="153">
        <v>0</v>
      </c>
      <c r="AT234" s="153">
        <v>0</v>
      </c>
      <c r="AU234" s="153">
        <v>12</v>
      </c>
      <c r="AV234" s="153">
        <v>1</v>
      </c>
      <c r="AW234" s="153">
        <v>0</v>
      </c>
      <c r="AX234" s="153">
        <v>2</v>
      </c>
      <c r="AY234" s="153">
        <v>1</v>
      </c>
      <c r="AZ234" s="153">
        <v>14</v>
      </c>
      <c r="BA234" s="153">
        <v>0</v>
      </c>
      <c r="BB234" s="153">
        <v>0</v>
      </c>
      <c r="BC234" s="153">
        <v>0</v>
      </c>
      <c r="BD234" s="153">
        <v>1</v>
      </c>
      <c r="BE234" s="153">
        <v>1</v>
      </c>
      <c r="BF234" s="153">
        <v>0</v>
      </c>
      <c r="BG234" s="153">
        <v>1</v>
      </c>
      <c r="BH234" s="152">
        <v>0</v>
      </c>
    </row>
    <row r="235" spans="1:60">
      <c r="A235" s="155" t="s">
        <v>1406</v>
      </c>
      <c r="B235" s="154">
        <v>45</v>
      </c>
      <c r="C235" s="154">
        <f>SUM(G235:BH235)</f>
        <v>3</v>
      </c>
      <c r="D235" s="154">
        <f>SUMIF(G$1:BH$1,1,$G235:$BH235)</f>
        <v>1</v>
      </c>
      <c r="E235" s="154">
        <f>SUMIF(G$1:BH$1,2,$G235:$BH235)</f>
        <v>0</v>
      </c>
      <c r="F235" s="154">
        <f>SUMIF(G$1:BH$1,3,$G235:$BH235)</f>
        <v>2</v>
      </c>
      <c r="G235" s="153">
        <v>0</v>
      </c>
      <c r="H235" s="153">
        <v>0</v>
      </c>
      <c r="I235" s="153">
        <v>0</v>
      </c>
      <c r="J235" s="153">
        <v>0</v>
      </c>
      <c r="K235" s="153">
        <v>0</v>
      </c>
      <c r="L235" s="153">
        <v>0</v>
      </c>
      <c r="M235" s="153">
        <v>0</v>
      </c>
      <c r="N235" s="153">
        <v>0</v>
      </c>
      <c r="O235" s="153">
        <v>2</v>
      </c>
      <c r="P235" s="153">
        <v>0</v>
      </c>
      <c r="Q235" s="153">
        <v>0</v>
      </c>
      <c r="R235" s="153">
        <v>0</v>
      </c>
      <c r="S235" s="153">
        <v>0</v>
      </c>
      <c r="T235" s="153">
        <v>0</v>
      </c>
      <c r="U235" s="153">
        <v>0</v>
      </c>
      <c r="V235" s="153">
        <v>0</v>
      </c>
      <c r="W235" s="153">
        <v>1</v>
      </c>
      <c r="X235" s="153">
        <v>0</v>
      </c>
      <c r="Y235" s="153">
        <v>0</v>
      </c>
      <c r="Z235" s="153">
        <v>0</v>
      </c>
      <c r="AA235" s="153">
        <v>0</v>
      </c>
      <c r="AB235" s="153">
        <v>0</v>
      </c>
      <c r="AC235" s="153">
        <v>0</v>
      </c>
      <c r="AD235" s="153">
        <v>0</v>
      </c>
      <c r="AE235" s="153">
        <v>0</v>
      </c>
      <c r="AF235" s="153">
        <v>0</v>
      </c>
      <c r="AG235" s="153">
        <v>0</v>
      </c>
      <c r="AH235" s="153">
        <v>0</v>
      </c>
      <c r="AI235" s="153">
        <v>0</v>
      </c>
      <c r="AJ235" s="153">
        <v>0</v>
      </c>
      <c r="AK235" s="153">
        <v>0</v>
      </c>
      <c r="AL235" s="153">
        <v>0</v>
      </c>
      <c r="AM235" s="153">
        <v>0</v>
      </c>
      <c r="AN235" s="153">
        <v>0</v>
      </c>
      <c r="AO235" s="153">
        <v>0</v>
      </c>
      <c r="AP235" s="153">
        <v>0</v>
      </c>
      <c r="AQ235" s="153">
        <v>0</v>
      </c>
      <c r="AR235" s="153">
        <v>0</v>
      </c>
      <c r="AS235" s="153">
        <v>0</v>
      </c>
      <c r="AT235" s="153">
        <v>0</v>
      </c>
      <c r="AU235" s="153">
        <v>0</v>
      </c>
      <c r="AV235" s="153">
        <v>0</v>
      </c>
      <c r="AW235" s="153">
        <v>0</v>
      </c>
      <c r="AX235" s="153">
        <v>0</v>
      </c>
      <c r="AY235" s="153">
        <v>0</v>
      </c>
      <c r="AZ235" s="153">
        <v>0</v>
      </c>
      <c r="BA235" s="153">
        <v>0</v>
      </c>
      <c r="BB235" s="153">
        <v>0</v>
      </c>
      <c r="BC235" s="153">
        <v>0</v>
      </c>
      <c r="BD235" s="153">
        <v>0</v>
      </c>
      <c r="BE235" s="153">
        <v>0</v>
      </c>
      <c r="BF235" s="153">
        <v>0</v>
      </c>
      <c r="BG235" s="153">
        <v>0</v>
      </c>
      <c r="BH235" s="152">
        <v>0</v>
      </c>
    </row>
    <row r="236" spans="1:60">
      <c r="A236" s="155" t="s">
        <v>1405</v>
      </c>
      <c r="B236" s="154">
        <v>321</v>
      </c>
      <c r="C236" s="154">
        <f>SUM(G236:BH236)</f>
        <v>33</v>
      </c>
      <c r="D236" s="154">
        <f>SUMIF(G$1:BH$1,1,$G236:$BH236)</f>
        <v>2</v>
      </c>
      <c r="E236" s="154">
        <f>SUMIF(G$1:BH$1,2,$G236:$BH236)</f>
        <v>5</v>
      </c>
      <c r="F236" s="154">
        <f>SUMIF(G$1:BH$1,3,$G236:$BH236)</f>
        <v>26</v>
      </c>
      <c r="G236" s="153">
        <v>0</v>
      </c>
      <c r="H236" s="153">
        <v>0</v>
      </c>
      <c r="I236" s="153">
        <v>0</v>
      </c>
      <c r="J236" s="153">
        <v>0</v>
      </c>
      <c r="K236" s="153">
        <v>0</v>
      </c>
      <c r="L236" s="153">
        <v>2</v>
      </c>
      <c r="M236" s="153">
        <v>0</v>
      </c>
      <c r="N236" s="153">
        <v>0</v>
      </c>
      <c r="O236" s="153">
        <v>23</v>
      </c>
      <c r="P236" s="153">
        <v>0</v>
      </c>
      <c r="Q236" s="153">
        <v>0</v>
      </c>
      <c r="R236" s="153">
        <v>0</v>
      </c>
      <c r="S236" s="153">
        <v>0</v>
      </c>
      <c r="T236" s="153">
        <v>0</v>
      </c>
      <c r="U236" s="153">
        <v>0</v>
      </c>
      <c r="V236" s="153">
        <v>0</v>
      </c>
      <c r="W236" s="153">
        <v>0</v>
      </c>
      <c r="X236" s="153">
        <v>0</v>
      </c>
      <c r="Y236" s="153">
        <v>0</v>
      </c>
      <c r="Z236" s="153">
        <v>0</v>
      </c>
      <c r="AA236" s="153">
        <v>0</v>
      </c>
      <c r="AB236" s="153">
        <v>0</v>
      </c>
      <c r="AC236" s="153">
        <v>0</v>
      </c>
      <c r="AD236" s="153">
        <v>0</v>
      </c>
      <c r="AE236" s="153">
        <v>0</v>
      </c>
      <c r="AF236" s="153">
        <v>2</v>
      </c>
      <c r="AG236" s="153">
        <v>0</v>
      </c>
      <c r="AH236" s="153">
        <v>0</v>
      </c>
      <c r="AI236" s="153">
        <v>0</v>
      </c>
      <c r="AJ236" s="153">
        <v>0</v>
      </c>
      <c r="AK236" s="153">
        <v>0</v>
      </c>
      <c r="AL236" s="153">
        <v>0</v>
      </c>
      <c r="AM236" s="153">
        <v>0</v>
      </c>
      <c r="AN236" s="153">
        <v>1</v>
      </c>
      <c r="AO236" s="153">
        <v>0</v>
      </c>
      <c r="AP236" s="153">
        <v>0</v>
      </c>
      <c r="AQ236" s="153">
        <v>0</v>
      </c>
      <c r="AR236" s="153">
        <v>0</v>
      </c>
      <c r="AS236" s="153">
        <v>0</v>
      </c>
      <c r="AT236" s="153">
        <v>0</v>
      </c>
      <c r="AU236" s="153">
        <v>1</v>
      </c>
      <c r="AV236" s="153">
        <v>0</v>
      </c>
      <c r="AW236" s="153">
        <v>1</v>
      </c>
      <c r="AX236" s="153">
        <v>1</v>
      </c>
      <c r="AY236" s="153">
        <v>0</v>
      </c>
      <c r="AZ236" s="153">
        <v>0</v>
      </c>
      <c r="BA236" s="153">
        <v>0</v>
      </c>
      <c r="BB236" s="153">
        <v>0</v>
      </c>
      <c r="BC236" s="153">
        <v>0</v>
      </c>
      <c r="BD236" s="153">
        <v>2</v>
      </c>
      <c r="BE236" s="153">
        <v>0</v>
      </c>
      <c r="BF236" s="153">
        <v>0</v>
      </c>
      <c r="BG236" s="153">
        <v>0</v>
      </c>
      <c r="BH236" s="152">
        <v>0</v>
      </c>
    </row>
    <row r="237" spans="1:60">
      <c r="A237" s="155" t="s">
        <v>1404</v>
      </c>
      <c r="B237" s="154">
        <v>1183</v>
      </c>
      <c r="C237" s="154">
        <f>SUM(G237:BH237)</f>
        <v>230</v>
      </c>
      <c r="D237" s="154">
        <f>SUMIF(G$1:BH$1,1,$G237:$BH237)</f>
        <v>87</v>
      </c>
      <c r="E237" s="154">
        <f>SUMIF(G$1:BH$1,2,$G237:$BH237)</f>
        <v>67</v>
      </c>
      <c r="F237" s="154">
        <f>SUMIF(G$1:BH$1,3,$G237:$BH237)</f>
        <v>76</v>
      </c>
      <c r="G237" s="153">
        <v>0</v>
      </c>
      <c r="H237" s="153">
        <v>2</v>
      </c>
      <c r="I237" s="153">
        <v>0</v>
      </c>
      <c r="J237" s="153">
        <v>0</v>
      </c>
      <c r="K237" s="153">
        <v>0</v>
      </c>
      <c r="L237" s="153">
        <v>0</v>
      </c>
      <c r="M237" s="153">
        <v>0</v>
      </c>
      <c r="N237" s="153">
        <v>0</v>
      </c>
      <c r="O237" s="153">
        <v>71</v>
      </c>
      <c r="P237" s="153">
        <v>0</v>
      </c>
      <c r="Q237" s="153">
        <v>0</v>
      </c>
      <c r="R237" s="153">
        <v>5</v>
      </c>
      <c r="S237" s="153">
        <v>0</v>
      </c>
      <c r="T237" s="153">
        <v>2</v>
      </c>
      <c r="U237" s="153">
        <v>0</v>
      </c>
      <c r="V237" s="153">
        <v>0</v>
      </c>
      <c r="W237" s="153">
        <v>24</v>
      </c>
      <c r="X237" s="153">
        <v>0</v>
      </c>
      <c r="Y237" s="153">
        <v>0</v>
      </c>
      <c r="Z237" s="153">
        <v>0</v>
      </c>
      <c r="AA237" s="153">
        <v>0</v>
      </c>
      <c r="AB237" s="153">
        <v>0</v>
      </c>
      <c r="AC237" s="153">
        <v>1</v>
      </c>
      <c r="AD237" s="153">
        <v>0</v>
      </c>
      <c r="AE237" s="153">
        <v>0</v>
      </c>
      <c r="AF237" s="153">
        <v>6</v>
      </c>
      <c r="AG237" s="153">
        <v>2</v>
      </c>
      <c r="AH237" s="153">
        <v>0</v>
      </c>
      <c r="AI237" s="153">
        <v>16</v>
      </c>
      <c r="AJ237" s="153">
        <v>0</v>
      </c>
      <c r="AK237" s="153">
        <v>1</v>
      </c>
      <c r="AL237" s="153">
        <v>0</v>
      </c>
      <c r="AM237" s="153">
        <v>0</v>
      </c>
      <c r="AN237" s="153">
        <v>1</v>
      </c>
      <c r="AO237" s="153">
        <v>0</v>
      </c>
      <c r="AP237" s="153">
        <v>30</v>
      </c>
      <c r="AQ237" s="153">
        <v>0</v>
      </c>
      <c r="AR237" s="153">
        <v>1</v>
      </c>
      <c r="AS237" s="153">
        <v>0</v>
      </c>
      <c r="AT237" s="153">
        <v>0</v>
      </c>
      <c r="AU237" s="153">
        <v>15</v>
      </c>
      <c r="AV237" s="153">
        <v>0</v>
      </c>
      <c r="AW237" s="153">
        <v>0</v>
      </c>
      <c r="AX237" s="153">
        <v>4</v>
      </c>
      <c r="AY237" s="153">
        <v>1</v>
      </c>
      <c r="AZ237" s="153">
        <v>26</v>
      </c>
      <c r="BA237" s="153">
        <v>0</v>
      </c>
      <c r="BB237" s="153">
        <v>0</v>
      </c>
      <c r="BC237" s="153">
        <v>1</v>
      </c>
      <c r="BD237" s="153">
        <v>21</v>
      </c>
      <c r="BE237" s="153">
        <v>0</v>
      </c>
      <c r="BF237" s="153">
        <v>0</v>
      </c>
      <c r="BG237" s="153">
        <v>0</v>
      </c>
      <c r="BH237" s="152">
        <v>0</v>
      </c>
    </row>
    <row r="238" spans="1:60">
      <c r="A238" s="155" t="s">
        <v>1403</v>
      </c>
      <c r="B238" s="154">
        <v>82</v>
      </c>
      <c r="C238" s="154">
        <f>SUM(G238:BH238)</f>
        <v>10</v>
      </c>
      <c r="D238" s="154">
        <f>SUMIF(G$1:BH$1,1,$G238:$BH238)</f>
        <v>2</v>
      </c>
      <c r="E238" s="154">
        <f>SUMIF(G$1:BH$1,2,$G238:$BH238)</f>
        <v>3</v>
      </c>
      <c r="F238" s="154">
        <f>SUMIF(G$1:BH$1,3,$G238:$BH238)</f>
        <v>5</v>
      </c>
      <c r="G238" s="153">
        <v>0</v>
      </c>
      <c r="H238" s="153">
        <v>0</v>
      </c>
      <c r="I238" s="153">
        <v>0</v>
      </c>
      <c r="J238" s="153">
        <v>0</v>
      </c>
      <c r="K238" s="153">
        <v>0</v>
      </c>
      <c r="L238" s="153">
        <v>0</v>
      </c>
      <c r="M238" s="153">
        <v>0</v>
      </c>
      <c r="N238" s="153">
        <v>1</v>
      </c>
      <c r="O238" s="153">
        <v>4</v>
      </c>
      <c r="P238" s="153">
        <v>0</v>
      </c>
      <c r="Q238" s="153">
        <v>0</v>
      </c>
      <c r="R238" s="153">
        <v>0</v>
      </c>
      <c r="S238" s="153">
        <v>0</v>
      </c>
      <c r="T238" s="153">
        <v>0</v>
      </c>
      <c r="U238" s="153">
        <v>0</v>
      </c>
      <c r="V238" s="153">
        <v>0</v>
      </c>
      <c r="W238" s="153">
        <v>2</v>
      </c>
      <c r="X238" s="153">
        <v>0</v>
      </c>
      <c r="Y238" s="153">
        <v>0</v>
      </c>
      <c r="Z238" s="153">
        <v>0</v>
      </c>
      <c r="AA238" s="153">
        <v>0</v>
      </c>
      <c r="AB238" s="153">
        <v>0</v>
      </c>
      <c r="AC238" s="153">
        <v>0</v>
      </c>
      <c r="AD238" s="153">
        <v>0</v>
      </c>
      <c r="AE238" s="153">
        <v>0</v>
      </c>
      <c r="AF238" s="153">
        <v>0</v>
      </c>
      <c r="AG238" s="153">
        <v>0</v>
      </c>
      <c r="AH238" s="153">
        <v>0</v>
      </c>
      <c r="AI238" s="153">
        <v>0</v>
      </c>
      <c r="AJ238" s="153">
        <v>0</v>
      </c>
      <c r="AK238" s="153">
        <v>0</v>
      </c>
      <c r="AL238" s="153">
        <v>0</v>
      </c>
      <c r="AM238" s="153">
        <v>0</v>
      </c>
      <c r="AN238" s="153">
        <v>0</v>
      </c>
      <c r="AO238" s="153">
        <v>0</v>
      </c>
      <c r="AP238" s="153">
        <v>0</v>
      </c>
      <c r="AQ238" s="153">
        <v>0</v>
      </c>
      <c r="AR238" s="153">
        <v>0</v>
      </c>
      <c r="AS238" s="153">
        <v>0</v>
      </c>
      <c r="AT238" s="153">
        <v>0</v>
      </c>
      <c r="AU238" s="153">
        <v>0</v>
      </c>
      <c r="AV238" s="153">
        <v>0</v>
      </c>
      <c r="AW238" s="153">
        <v>0</v>
      </c>
      <c r="AX238" s="153">
        <v>0</v>
      </c>
      <c r="AY238" s="153">
        <v>0</v>
      </c>
      <c r="AZ238" s="153">
        <v>0</v>
      </c>
      <c r="BA238" s="153">
        <v>0</v>
      </c>
      <c r="BB238" s="153">
        <v>0</v>
      </c>
      <c r="BC238" s="153">
        <v>0</v>
      </c>
      <c r="BD238" s="153">
        <v>2</v>
      </c>
      <c r="BE238" s="153">
        <v>0</v>
      </c>
      <c r="BF238" s="153">
        <v>0</v>
      </c>
      <c r="BG238" s="153">
        <v>0</v>
      </c>
      <c r="BH238" s="152">
        <v>1</v>
      </c>
    </row>
    <row r="239" spans="1:60">
      <c r="A239" s="155" t="s">
        <v>1402</v>
      </c>
      <c r="B239" s="154">
        <v>52</v>
      </c>
      <c r="C239" s="154">
        <f>SUM(G239:BH239)</f>
        <v>4</v>
      </c>
      <c r="D239" s="154">
        <f>SUMIF(G$1:BH$1,1,$G239:$BH239)</f>
        <v>1</v>
      </c>
      <c r="E239" s="154">
        <f>SUMIF(G$1:BH$1,2,$G239:$BH239)</f>
        <v>0</v>
      </c>
      <c r="F239" s="154">
        <f>SUMIF(G$1:BH$1,3,$G239:$BH239)</f>
        <v>3</v>
      </c>
      <c r="G239" s="153">
        <v>0</v>
      </c>
      <c r="H239" s="153">
        <v>0</v>
      </c>
      <c r="I239" s="153">
        <v>0</v>
      </c>
      <c r="J239" s="153">
        <v>0</v>
      </c>
      <c r="K239" s="153">
        <v>0</v>
      </c>
      <c r="L239" s="153">
        <v>0</v>
      </c>
      <c r="M239" s="153">
        <v>0</v>
      </c>
      <c r="N239" s="153">
        <v>0</v>
      </c>
      <c r="O239" s="153">
        <v>3</v>
      </c>
      <c r="P239" s="153">
        <v>0</v>
      </c>
      <c r="Q239" s="153">
        <v>0</v>
      </c>
      <c r="R239" s="153">
        <v>0</v>
      </c>
      <c r="S239" s="153">
        <v>0</v>
      </c>
      <c r="T239" s="153">
        <v>0</v>
      </c>
      <c r="U239" s="153">
        <v>0</v>
      </c>
      <c r="V239" s="153">
        <v>0</v>
      </c>
      <c r="W239" s="153">
        <v>1</v>
      </c>
      <c r="X239" s="153">
        <v>0</v>
      </c>
      <c r="Y239" s="153">
        <v>0</v>
      </c>
      <c r="Z239" s="153">
        <v>0</v>
      </c>
      <c r="AA239" s="153">
        <v>0</v>
      </c>
      <c r="AB239" s="153">
        <v>0</v>
      </c>
      <c r="AC239" s="153">
        <v>0</v>
      </c>
      <c r="AD239" s="153">
        <v>0</v>
      </c>
      <c r="AE239" s="153">
        <v>0</v>
      </c>
      <c r="AF239" s="153">
        <v>0</v>
      </c>
      <c r="AG239" s="153">
        <v>0</v>
      </c>
      <c r="AH239" s="153">
        <v>0</v>
      </c>
      <c r="AI239" s="153">
        <v>0</v>
      </c>
      <c r="AJ239" s="153">
        <v>0</v>
      </c>
      <c r="AK239" s="153">
        <v>0</v>
      </c>
      <c r="AL239" s="153">
        <v>0</v>
      </c>
      <c r="AM239" s="153">
        <v>0</v>
      </c>
      <c r="AN239" s="153">
        <v>0</v>
      </c>
      <c r="AO239" s="153">
        <v>0</v>
      </c>
      <c r="AP239" s="153">
        <v>0</v>
      </c>
      <c r="AQ239" s="153">
        <v>0</v>
      </c>
      <c r="AR239" s="153">
        <v>0</v>
      </c>
      <c r="AS239" s="153">
        <v>0</v>
      </c>
      <c r="AT239" s="153">
        <v>0</v>
      </c>
      <c r="AU239" s="153">
        <v>0</v>
      </c>
      <c r="AV239" s="153">
        <v>0</v>
      </c>
      <c r="AW239" s="153">
        <v>0</v>
      </c>
      <c r="AX239" s="153">
        <v>0</v>
      </c>
      <c r="AY239" s="153">
        <v>0</v>
      </c>
      <c r="AZ239" s="153">
        <v>0</v>
      </c>
      <c r="BA239" s="153">
        <v>0</v>
      </c>
      <c r="BB239" s="153">
        <v>0</v>
      </c>
      <c r="BC239" s="153">
        <v>0</v>
      </c>
      <c r="BD239" s="153">
        <v>0</v>
      </c>
      <c r="BE239" s="153">
        <v>0</v>
      </c>
      <c r="BF239" s="153">
        <v>0</v>
      </c>
      <c r="BG239" s="153">
        <v>0</v>
      </c>
      <c r="BH239" s="152">
        <v>0</v>
      </c>
    </row>
    <row r="240" spans="1:60">
      <c r="A240" s="155" t="s">
        <v>1401</v>
      </c>
      <c r="B240" s="154">
        <v>879</v>
      </c>
      <c r="C240" s="154">
        <f>SUM(G240:BH240)</f>
        <v>85</v>
      </c>
      <c r="D240" s="154">
        <f>SUMIF(G$1:BH$1,1,$G240:$BH240)</f>
        <v>26</v>
      </c>
      <c r="E240" s="154">
        <f>SUMIF(G$1:BH$1,2,$G240:$BH240)</f>
        <v>28</v>
      </c>
      <c r="F240" s="154">
        <f>SUMIF(G$1:BH$1,3,$G240:$BH240)</f>
        <v>31</v>
      </c>
      <c r="G240" s="153">
        <v>0</v>
      </c>
      <c r="H240" s="153">
        <v>3</v>
      </c>
      <c r="I240" s="153">
        <v>0</v>
      </c>
      <c r="J240" s="153">
        <v>0</v>
      </c>
      <c r="K240" s="153">
        <v>0</v>
      </c>
      <c r="L240" s="153">
        <v>0</v>
      </c>
      <c r="M240" s="153">
        <v>0</v>
      </c>
      <c r="N240" s="153">
        <v>0</v>
      </c>
      <c r="O240" s="153">
        <v>29</v>
      </c>
      <c r="P240" s="153">
        <v>0</v>
      </c>
      <c r="Q240" s="153">
        <v>0</v>
      </c>
      <c r="R240" s="153">
        <v>0</v>
      </c>
      <c r="S240" s="153">
        <v>0</v>
      </c>
      <c r="T240" s="153">
        <v>0</v>
      </c>
      <c r="U240" s="153">
        <v>0</v>
      </c>
      <c r="V240" s="153">
        <v>0</v>
      </c>
      <c r="W240" s="153">
        <v>12</v>
      </c>
      <c r="X240" s="153">
        <v>2</v>
      </c>
      <c r="Y240" s="153">
        <v>0</v>
      </c>
      <c r="Z240" s="153">
        <v>0</v>
      </c>
      <c r="AA240" s="153">
        <v>0</v>
      </c>
      <c r="AB240" s="153">
        <v>0</v>
      </c>
      <c r="AC240" s="153">
        <v>0</v>
      </c>
      <c r="AD240" s="153">
        <v>0</v>
      </c>
      <c r="AE240" s="153">
        <v>0</v>
      </c>
      <c r="AF240" s="153">
        <v>5</v>
      </c>
      <c r="AG240" s="153">
        <v>2</v>
      </c>
      <c r="AH240" s="153">
        <v>2</v>
      </c>
      <c r="AI240" s="153">
        <v>3</v>
      </c>
      <c r="AJ240" s="153">
        <v>0</v>
      </c>
      <c r="AK240" s="153">
        <v>0</v>
      </c>
      <c r="AL240" s="153">
        <v>1</v>
      </c>
      <c r="AM240" s="153">
        <v>0</v>
      </c>
      <c r="AN240" s="153">
        <v>0</v>
      </c>
      <c r="AO240" s="153">
        <v>0</v>
      </c>
      <c r="AP240" s="153">
        <v>1</v>
      </c>
      <c r="AQ240" s="153">
        <v>0</v>
      </c>
      <c r="AR240" s="153">
        <v>0</v>
      </c>
      <c r="AS240" s="153">
        <v>2</v>
      </c>
      <c r="AT240" s="153">
        <v>1</v>
      </c>
      <c r="AU240" s="153">
        <v>2</v>
      </c>
      <c r="AV240" s="153">
        <v>0</v>
      </c>
      <c r="AW240" s="153">
        <v>0</v>
      </c>
      <c r="AX240" s="153">
        <v>1</v>
      </c>
      <c r="AY240" s="153">
        <v>0</v>
      </c>
      <c r="AZ240" s="153">
        <v>3</v>
      </c>
      <c r="BA240" s="153">
        <v>0</v>
      </c>
      <c r="BB240" s="153">
        <v>2</v>
      </c>
      <c r="BC240" s="153">
        <v>0</v>
      </c>
      <c r="BD240" s="153">
        <v>14</v>
      </c>
      <c r="BE240" s="153">
        <v>0</v>
      </c>
      <c r="BF240" s="153">
        <v>0</v>
      </c>
      <c r="BG240" s="153">
        <v>0</v>
      </c>
      <c r="BH240" s="152">
        <v>0</v>
      </c>
    </row>
    <row r="241" spans="1:60" ht="30">
      <c r="A241" s="155" t="s">
        <v>1400</v>
      </c>
      <c r="B241" s="154">
        <v>139</v>
      </c>
      <c r="C241" s="154">
        <f>SUM(G241:BH241)</f>
        <v>16</v>
      </c>
      <c r="D241" s="154">
        <f>SUMIF(G$1:BH$1,1,$G241:$BH241)</f>
        <v>10</v>
      </c>
      <c r="E241" s="154">
        <f>SUMIF(G$1:BH$1,2,$G241:$BH241)</f>
        <v>1</v>
      </c>
      <c r="F241" s="154">
        <f>SUMIF(G$1:BH$1,3,$G241:$BH241)</f>
        <v>5</v>
      </c>
      <c r="G241" s="153">
        <v>0</v>
      </c>
      <c r="H241" s="153">
        <v>0</v>
      </c>
      <c r="I241" s="153">
        <v>0</v>
      </c>
      <c r="J241" s="153">
        <v>0</v>
      </c>
      <c r="K241" s="153">
        <v>0</v>
      </c>
      <c r="L241" s="153">
        <v>0</v>
      </c>
      <c r="M241" s="153">
        <v>0</v>
      </c>
      <c r="N241" s="153">
        <v>0</v>
      </c>
      <c r="O241" s="153">
        <v>5</v>
      </c>
      <c r="P241" s="153">
        <v>0</v>
      </c>
      <c r="Q241" s="153">
        <v>0</v>
      </c>
      <c r="R241" s="153">
        <v>0</v>
      </c>
      <c r="S241" s="153">
        <v>0</v>
      </c>
      <c r="T241" s="153">
        <v>0</v>
      </c>
      <c r="U241" s="153">
        <v>0</v>
      </c>
      <c r="V241" s="153">
        <v>0</v>
      </c>
      <c r="W241" s="153">
        <v>9</v>
      </c>
      <c r="X241" s="153">
        <v>0</v>
      </c>
      <c r="Y241" s="153">
        <v>0</v>
      </c>
      <c r="Z241" s="153">
        <v>0</v>
      </c>
      <c r="AA241" s="153">
        <v>0</v>
      </c>
      <c r="AB241" s="153">
        <v>0</v>
      </c>
      <c r="AC241" s="153">
        <v>0</v>
      </c>
      <c r="AD241" s="153">
        <v>0</v>
      </c>
      <c r="AE241" s="153">
        <v>0</v>
      </c>
      <c r="AF241" s="153">
        <v>0</v>
      </c>
      <c r="AG241" s="153">
        <v>0</v>
      </c>
      <c r="AH241" s="153">
        <v>0</v>
      </c>
      <c r="AI241" s="153">
        <v>1</v>
      </c>
      <c r="AJ241" s="153">
        <v>0</v>
      </c>
      <c r="AK241" s="153">
        <v>0</v>
      </c>
      <c r="AL241" s="153">
        <v>0</v>
      </c>
      <c r="AM241" s="153">
        <v>0</v>
      </c>
      <c r="AN241" s="153">
        <v>0</v>
      </c>
      <c r="AO241" s="153">
        <v>0</v>
      </c>
      <c r="AP241" s="153">
        <v>0</v>
      </c>
      <c r="AQ241" s="153">
        <v>0</v>
      </c>
      <c r="AR241" s="153">
        <v>0</v>
      </c>
      <c r="AS241" s="153">
        <v>0</v>
      </c>
      <c r="AT241" s="153">
        <v>0</v>
      </c>
      <c r="AU241" s="153">
        <v>0</v>
      </c>
      <c r="AV241" s="153">
        <v>0</v>
      </c>
      <c r="AW241" s="153">
        <v>0</v>
      </c>
      <c r="AX241" s="153">
        <v>0</v>
      </c>
      <c r="AY241" s="153">
        <v>0</v>
      </c>
      <c r="AZ241" s="153">
        <v>0</v>
      </c>
      <c r="BA241" s="153">
        <v>0</v>
      </c>
      <c r="BB241" s="153">
        <v>0</v>
      </c>
      <c r="BC241" s="153">
        <v>0</v>
      </c>
      <c r="BD241" s="153">
        <v>1</v>
      </c>
      <c r="BE241" s="153">
        <v>0</v>
      </c>
      <c r="BF241" s="153">
        <v>0</v>
      </c>
      <c r="BG241" s="153">
        <v>0</v>
      </c>
      <c r="BH241" s="152">
        <v>0</v>
      </c>
    </row>
    <row r="242" spans="1:60" ht="30">
      <c r="A242" s="155" t="s">
        <v>1399</v>
      </c>
      <c r="B242" s="154">
        <v>257</v>
      </c>
      <c r="C242" s="154">
        <f>SUM(G242:BH242)</f>
        <v>24</v>
      </c>
      <c r="D242" s="154">
        <f>SUMIF(G$1:BH$1,1,$G242:$BH242)</f>
        <v>8</v>
      </c>
      <c r="E242" s="154">
        <f>SUMIF(G$1:BH$1,2,$G242:$BH242)</f>
        <v>6</v>
      </c>
      <c r="F242" s="154">
        <f>SUMIF(G$1:BH$1,3,$G242:$BH242)</f>
        <v>10</v>
      </c>
      <c r="G242" s="153">
        <v>0</v>
      </c>
      <c r="H242" s="153">
        <v>0</v>
      </c>
      <c r="I242" s="153">
        <v>0</v>
      </c>
      <c r="J242" s="153">
        <v>0</v>
      </c>
      <c r="K242" s="153">
        <v>0</v>
      </c>
      <c r="L242" s="153">
        <v>0</v>
      </c>
      <c r="M242" s="153">
        <v>0</v>
      </c>
      <c r="N242" s="153">
        <v>0</v>
      </c>
      <c r="O242" s="153">
        <v>10</v>
      </c>
      <c r="P242" s="153">
        <v>0</v>
      </c>
      <c r="Q242" s="153">
        <v>0</v>
      </c>
      <c r="R242" s="153">
        <v>0</v>
      </c>
      <c r="S242" s="153">
        <v>0</v>
      </c>
      <c r="T242" s="153">
        <v>0</v>
      </c>
      <c r="U242" s="153">
        <v>0</v>
      </c>
      <c r="V242" s="153">
        <v>0</v>
      </c>
      <c r="W242" s="153">
        <v>7</v>
      </c>
      <c r="X242" s="153">
        <v>0</v>
      </c>
      <c r="Y242" s="153">
        <v>0</v>
      </c>
      <c r="Z242" s="153">
        <v>0</v>
      </c>
      <c r="AA242" s="153">
        <v>0</v>
      </c>
      <c r="AB242" s="153">
        <v>0</v>
      </c>
      <c r="AC242" s="153">
        <v>0</v>
      </c>
      <c r="AD242" s="153">
        <v>0</v>
      </c>
      <c r="AE242" s="153">
        <v>0</v>
      </c>
      <c r="AF242" s="153">
        <v>0</v>
      </c>
      <c r="AG242" s="153">
        <v>0</v>
      </c>
      <c r="AH242" s="153">
        <v>0</v>
      </c>
      <c r="AI242" s="153">
        <v>1</v>
      </c>
      <c r="AJ242" s="153">
        <v>0</v>
      </c>
      <c r="AK242" s="153">
        <v>0</v>
      </c>
      <c r="AL242" s="153">
        <v>0</v>
      </c>
      <c r="AM242" s="153">
        <v>0</v>
      </c>
      <c r="AN242" s="153">
        <v>0</v>
      </c>
      <c r="AO242" s="153">
        <v>0</v>
      </c>
      <c r="AP242" s="153">
        <v>1</v>
      </c>
      <c r="AQ242" s="153">
        <v>0</v>
      </c>
      <c r="AR242" s="153">
        <v>0</v>
      </c>
      <c r="AS242" s="153">
        <v>0</v>
      </c>
      <c r="AT242" s="153">
        <v>0</v>
      </c>
      <c r="AU242" s="153">
        <v>0</v>
      </c>
      <c r="AV242" s="153">
        <v>0</v>
      </c>
      <c r="AW242" s="153">
        <v>0</v>
      </c>
      <c r="AX242" s="153">
        <v>0</v>
      </c>
      <c r="AY242" s="153">
        <v>0</v>
      </c>
      <c r="AZ242" s="153">
        <v>0</v>
      </c>
      <c r="BA242" s="153">
        <v>0</v>
      </c>
      <c r="BB242" s="153">
        <v>0</v>
      </c>
      <c r="BC242" s="153">
        <v>0</v>
      </c>
      <c r="BD242" s="153">
        <v>5</v>
      </c>
      <c r="BE242" s="153">
        <v>0</v>
      </c>
      <c r="BF242" s="153">
        <v>0</v>
      </c>
      <c r="BG242" s="153">
        <v>0</v>
      </c>
      <c r="BH242" s="152">
        <v>0</v>
      </c>
    </row>
    <row r="243" spans="1:60">
      <c r="A243" s="155" t="s">
        <v>1398</v>
      </c>
      <c r="B243" s="154">
        <v>159</v>
      </c>
      <c r="C243" s="154">
        <f>SUM(G243:BH243)</f>
        <v>13</v>
      </c>
      <c r="D243" s="154">
        <f>SUMIF(G$1:BH$1,1,$G243:$BH243)</f>
        <v>3</v>
      </c>
      <c r="E243" s="154">
        <f>SUMIF(G$1:BH$1,2,$G243:$BH243)</f>
        <v>4</v>
      </c>
      <c r="F243" s="154">
        <f>SUMIF(G$1:BH$1,3,$G243:$BH243)</f>
        <v>6</v>
      </c>
      <c r="G243" s="153">
        <v>0</v>
      </c>
      <c r="H243" s="153">
        <v>0</v>
      </c>
      <c r="I243" s="153">
        <v>0</v>
      </c>
      <c r="J243" s="153">
        <v>0</v>
      </c>
      <c r="K243" s="153">
        <v>0</v>
      </c>
      <c r="L243" s="153">
        <v>0</v>
      </c>
      <c r="M243" s="153">
        <v>0</v>
      </c>
      <c r="N243" s="153">
        <v>0</v>
      </c>
      <c r="O243" s="153">
        <v>5</v>
      </c>
      <c r="P243" s="153">
        <v>0</v>
      </c>
      <c r="Q243" s="153">
        <v>0</v>
      </c>
      <c r="R243" s="153">
        <v>0</v>
      </c>
      <c r="S243" s="153">
        <v>1</v>
      </c>
      <c r="T243" s="153">
        <v>0</v>
      </c>
      <c r="U243" s="153">
        <v>0</v>
      </c>
      <c r="V243" s="153">
        <v>0</v>
      </c>
      <c r="W243" s="153">
        <v>1</v>
      </c>
      <c r="X243" s="153">
        <v>0</v>
      </c>
      <c r="Y243" s="153">
        <v>0</v>
      </c>
      <c r="Z243" s="153">
        <v>0</v>
      </c>
      <c r="AA243" s="153">
        <v>0</v>
      </c>
      <c r="AB243" s="153">
        <v>0</v>
      </c>
      <c r="AC243" s="153">
        <v>0</v>
      </c>
      <c r="AD243" s="153">
        <v>0</v>
      </c>
      <c r="AE243" s="153">
        <v>0</v>
      </c>
      <c r="AF243" s="153">
        <v>2</v>
      </c>
      <c r="AG243" s="153">
        <v>0</v>
      </c>
      <c r="AH243" s="153">
        <v>0</v>
      </c>
      <c r="AI243" s="153">
        <v>1</v>
      </c>
      <c r="AJ243" s="153">
        <v>0</v>
      </c>
      <c r="AK243" s="153">
        <v>0</v>
      </c>
      <c r="AL243" s="153">
        <v>0</v>
      </c>
      <c r="AM243" s="153">
        <v>0</v>
      </c>
      <c r="AN243" s="153">
        <v>0</v>
      </c>
      <c r="AO243" s="153">
        <v>0</v>
      </c>
      <c r="AP243" s="153">
        <v>0</v>
      </c>
      <c r="AQ243" s="153">
        <v>0</v>
      </c>
      <c r="AR243" s="153">
        <v>0</v>
      </c>
      <c r="AS243" s="153">
        <v>0</v>
      </c>
      <c r="AT243" s="153">
        <v>0</v>
      </c>
      <c r="AU243" s="153">
        <v>0</v>
      </c>
      <c r="AV243" s="153">
        <v>0</v>
      </c>
      <c r="AW243" s="153">
        <v>0</v>
      </c>
      <c r="AX243" s="153">
        <v>0</v>
      </c>
      <c r="AY243" s="153">
        <v>0</v>
      </c>
      <c r="AZ243" s="153">
        <v>0</v>
      </c>
      <c r="BA243" s="153">
        <v>0</v>
      </c>
      <c r="BB243" s="153">
        <v>1</v>
      </c>
      <c r="BC243" s="153">
        <v>0</v>
      </c>
      <c r="BD243" s="153">
        <v>2</v>
      </c>
      <c r="BE243" s="153">
        <v>0</v>
      </c>
      <c r="BF243" s="153">
        <v>0</v>
      </c>
      <c r="BG243" s="153">
        <v>0</v>
      </c>
      <c r="BH243" s="152">
        <v>0</v>
      </c>
    </row>
    <row r="244" spans="1:60">
      <c r="A244" s="155" t="s">
        <v>1397</v>
      </c>
      <c r="B244" s="154">
        <v>3787</v>
      </c>
      <c r="C244" s="154">
        <f>SUM(G244:BH244)</f>
        <v>512</v>
      </c>
      <c r="D244" s="154">
        <f>SUMIF(G$1:BH$1,1,$G244:$BH244)</f>
        <v>108</v>
      </c>
      <c r="E244" s="154">
        <f>SUMIF(G$1:BH$1,2,$G244:$BH244)</f>
        <v>209</v>
      </c>
      <c r="F244" s="154">
        <f>SUMIF(G$1:BH$1,3,$G244:$BH244)</f>
        <v>195</v>
      </c>
      <c r="G244" s="153">
        <v>0</v>
      </c>
      <c r="H244" s="153">
        <v>8</v>
      </c>
      <c r="I244" s="153">
        <v>1</v>
      </c>
      <c r="J244" s="153">
        <v>1</v>
      </c>
      <c r="K244" s="153">
        <v>0</v>
      </c>
      <c r="L244" s="153">
        <v>0</v>
      </c>
      <c r="M244" s="153">
        <v>0</v>
      </c>
      <c r="N244" s="153">
        <v>3</v>
      </c>
      <c r="O244" s="153">
        <v>165</v>
      </c>
      <c r="P244" s="153">
        <v>0</v>
      </c>
      <c r="Q244" s="153">
        <v>5</v>
      </c>
      <c r="R244" s="153">
        <v>7</v>
      </c>
      <c r="S244" s="153">
        <v>0</v>
      </c>
      <c r="T244" s="153">
        <v>0</v>
      </c>
      <c r="U244" s="153">
        <v>0</v>
      </c>
      <c r="V244" s="153">
        <v>1</v>
      </c>
      <c r="W244" s="153">
        <v>64</v>
      </c>
      <c r="X244" s="153">
        <v>1</v>
      </c>
      <c r="Y244" s="153">
        <v>4</v>
      </c>
      <c r="Z244" s="153">
        <v>1</v>
      </c>
      <c r="AA244" s="153">
        <v>0</v>
      </c>
      <c r="AB244" s="153">
        <v>0</v>
      </c>
      <c r="AC244" s="153">
        <v>1</v>
      </c>
      <c r="AD244" s="153">
        <v>1</v>
      </c>
      <c r="AE244" s="153">
        <v>0</v>
      </c>
      <c r="AF244" s="153">
        <v>19</v>
      </c>
      <c r="AG244" s="153">
        <v>7</v>
      </c>
      <c r="AH244" s="153">
        <v>3</v>
      </c>
      <c r="AI244" s="153">
        <v>16</v>
      </c>
      <c r="AJ244" s="153">
        <v>1</v>
      </c>
      <c r="AK244" s="153">
        <v>6</v>
      </c>
      <c r="AL244" s="153">
        <v>3</v>
      </c>
      <c r="AM244" s="153">
        <v>0</v>
      </c>
      <c r="AN244" s="153">
        <v>0</v>
      </c>
      <c r="AO244" s="153">
        <v>0</v>
      </c>
      <c r="AP244" s="153">
        <v>37</v>
      </c>
      <c r="AQ244" s="153">
        <v>3</v>
      </c>
      <c r="AR244" s="153">
        <v>3</v>
      </c>
      <c r="AS244" s="153">
        <v>4</v>
      </c>
      <c r="AT244" s="153">
        <v>0</v>
      </c>
      <c r="AU244" s="153">
        <v>12</v>
      </c>
      <c r="AV244" s="153">
        <v>1</v>
      </c>
      <c r="AW244" s="153">
        <v>0</v>
      </c>
      <c r="AX244" s="153">
        <v>2</v>
      </c>
      <c r="AY244" s="153">
        <v>0</v>
      </c>
      <c r="AZ244" s="153">
        <v>3</v>
      </c>
      <c r="BA244" s="153">
        <v>1</v>
      </c>
      <c r="BB244" s="153">
        <v>1</v>
      </c>
      <c r="BC244" s="153">
        <v>1</v>
      </c>
      <c r="BD244" s="153">
        <v>118</v>
      </c>
      <c r="BE244" s="153">
        <v>1</v>
      </c>
      <c r="BF244" s="153">
        <v>2</v>
      </c>
      <c r="BG244" s="153">
        <v>2</v>
      </c>
      <c r="BH244" s="152">
        <v>3</v>
      </c>
    </row>
    <row r="245" spans="1:60" ht="30">
      <c r="A245" s="155" t="s">
        <v>1396</v>
      </c>
      <c r="B245" s="154">
        <v>49</v>
      </c>
      <c r="C245" s="154">
        <f>SUM(G245:BH245)</f>
        <v>1</v>
      </c>
      <c r="D245" s="154">
        <f>SUMIF(G$1:BH$1,1,$G245:$BH245)</f>
        <v>0</v>
      </c>
      <c r="E245" s="154">
        <f>SUMIF(G$1:BH$1,2,$G245:$BH245)</f>
        <v>1</v>
      </c>
      <c r="F245" s="154">
        <f>SUMIF(G$1:BH$1,3,$G245:$BH245)</f>
        <v>0</v>
      </c>
      <c r="G245" s="153">
        <v>0</v>
      </c>
      <c r="H245" s="153">
        <v>0</v>
      </c>
      <c r="I245" s="153">
        <v>0</v>
      </c>
      <c r="J245" s="153">
        <v>0</v>
      </c>
      <c r="K245" s="153">
        <v>0</v>
      </c>
      <c r="L245" s="153">
        <v>0</v>
      </c>
      <c r="M245" s="153">
        <v>0</v>
      </c>
      <c r="N245" s="153">
        <v>0</v>
      </c>
      <c r="O245" s="153">
        <v>0</v>
      </c>
      <c r="P245" s="153">
        <v>0</v>
      </c>
      <c r="Q245" s="153">
        <v>0</v>
      </c>
      <c r="R245" s="153">
        <v>0</v>
      </c>
      <c r="S245" s="153">
        <v>0</v>
      </c>
      <c r="T245" s="153">
        <v>0</v>
      </c>
      <c r="U245" s="153">
        <v>0</v>
      </c>
      <c r="V245" s="153">
        <v>0</v>
      </c>
      <c r="W245" s="153">
        <v>0</v>
      </c>
      <c r="X245" s="153">
        <v>0</v>
      </c>
      <c r="Y245" s="153">
        <v>0</v>
      </c>
      <c r="Z245" s="153">
        <v>0</v>
      </c>
      <c r="AA245" s="153">
        <v>0</v>
      </c>
      <c r="AB245" s="153">
        <v>0</v>
      </c>
      <c r="AC245" s="153">
        <v>0</v>
      </c>
      <c r="AD245" s="153">
        <v>0</v>
      </c>
      <c r="AE245" s="153">
        <v>0</v>
      </c>
      <c r="AF245" s="153">
        <v>0</v>
      </c>
      <c r="AG245" s="153">
        <v>0</v>
      </c>
      <c r="AH245" s="153">
        <v>0</v>
      </c>
      <c r="AI245" s="153">
        <v>0</v>
      </c>
      <c r="AJ245" s="153">
        <v>0</v>
      </c>
      <c r="AK245" s="153">
        <v>0</v>
      </c>
      <c r="AL245" s="153">
        <v>0</v>
      </c>
      <c r="AM245" s="153">
        <v>0</v>
      </c>
      <c r="AN245" s="153">
        <v>0</v>
      </c>
      <c r="AO245" s="153">
        <v>0</v>
      </c>
      <c r="AP245" s="153">
        <v>0</v>
      </c>
      <c r="AQ245" s="153">
        <v>0</v>
      </c>
      <c r="AR245" s="153">
        <v>0</v>
      </c>
      <c r="AS245" s="153">
        <v>0</v>
      </c>
      <c r="AT245" s="153">
        <v>0</v>
      </c>
      <c r="AU245" s="153">
        <v>0</v>
      </c>
      <c r="AV245" s="153">
        <v>0</v>
      </c>
      <c r="AW245" s="153">
        <v>0</v>
      </c>
      <c r="AX245" s="153">
        <v>0</v>
      </c>
      <c r="AY245" s="153">
        <v>0</v>
      </c>
      <c r="AZ245" s="153">
        <v>0</v>
      </c>
      <c r="BA245" s="153">
        <v>0</v>
      </c>
      <c r="BB245" s="153">
        <v>0</v>
      </c>
      <c r="BC245" s="153">
        <v>0</v>
      </c>
      <c r="BD245" s="153">
        <v>1</v>
      </c>
      <c r="BE245" s="153">
        <v>0</v>
      </c>
      <c r="BF245" s="153">
        <v>0</v>
      </c>
      <c r="BG245" s="153">
        <v>0</v>
      </c>
      <c r="BH245" s="152">
        <v>0</v>
      </c>
    </row>
    <row r="246" spans="1:60">
      <c r="A246" s="155" t="s">
        <v>1395</v>
      </c>
      <c r="B246" s="154">
        <v>1912</v>
      </c>
      <c r="C246" s="154">
        <f>SUM(G246:BH246)</f>
        <v>276</v>
      </c>
      <c r="D246" s="154">
        <f>SUMIF(G$1:BH$1,1,$G246:$BH246)</f>
        <v>80</v>
      </c>
      <c r="E246" s="154">
        <f>SUMIF(G$1:BH$1,2,$G246:$BH246)</f>
        <v>85</v>
      </c>
      <c r="F246" s="154">
        <f>SUMIF(G$1:BH$1,3,$G246:$BH246)</f>
        <v>111</v>
      </c>
      <c r="G246" s="153">
        <v>0</v>
      </c>
      <c r="H246" s="153">
        <v>6</v>
      </c>
      <c r="I246" s="153">
        <v>0</v>
      </c>
      <c r="J246" s="153">
        <v>0</v>
      </c>
      <c r="K246" s="153">
        <v>0</v>
      </c>
      <c r="L246" s="153">
        <v>3</v>
      </c>
      <c r="M246" s="153">
        <v>0</v>
      </c>
      <c r="N246" s="153">
        <v>2</v>
      </c>
      <c r="O246" s="153">
        <v>93</v>
      </c>
      <c r="P246" s="153">
        <v>0</v>
      </c>
      <c r="Q246" s="153">
        <v>1</v>
      </c>
      <c r="R246" s="153">
        <v>3</v>
      </c>
      <c r="S246" s="153">
        <v>0</v>
      </c>
      <c r="T246" s="153">
        <v>0</v>
      </c>
      <c r="U246" s="153">
        <v>0</v>
      </c>
      <c r="V246" s="153">
        <v>1</v>
      </c>
      <c r="W246" s="153">
        <v>56</v>
      </c>
      <c r="X246" s="153">
        <v>7</v>
      </c>
      <c r="Y246" s="153">
        <v>2</v>
      </c>
      <c r="Z246" s="153">
        <v>0</v>
      </c>
      <c r="AA246" s="153">
        <v>0</v>
      </c>
      <c r="AB246" s="153">
        <v>0</v>
      </c>
      <c r="AC246" s="153">
        <v>0</v>
      </c>
      <c r="AD246" s="153">
        <v>0</v>
      </c>
      <c r="AE246" s="153">
        <v>0</v>
      </c>
      <c r="AF246" s="153">
        <v>20</v>
      </c>
      <c r="AG246" s="153">
        <v>0</v>
      </c>
      <c r="AH246" s="153">
        <v>1</v>
      </c>
      <c r="AI246" s="153">
        <v>16</v>
      </c>
      <c r="AJ246" s="153">
        <v>1</v>
      </c>
      <c r="AK246" s="153">
        <v>2</v>
      </c>
      <c r="AL246" s="153">
        <v>0</v>
      </c>
      <c r="AM246" s="153">
        <v>0</v>
      </c>
      <c r="AN246" s="153">
        <v>0</v>
      </c>
      <c r="AO246" s="153">
        <v>0</v>
      </c>
      <c r="AP246" s="153">
        <v>9</v>
      </c>
      <c r="AQ246" s="153">
        <v>1</v>
      </c>
      <c r="AR246" s="153">
        <v>0</v>
      </c>
      <c r="AS246" s="153">
        <v>5</v>
      </c>
      <c r="AT246" s="153">
        <v>0</v>
      </c>
      <c r="AU246" s="153">
        <v>1</v>
      </c>
      <c r="AV246" s="153">
        <v>0</v>
      </c>
      <c r="AW246" s="153">
        <v>0</v>
      </c>
      <c r="AX246" s="153">
        <v>0</v>
      </c>
      <c r="AY246" s="153">
        <v>0</v>
      </c>
      <c r="AZ246" s="153">
        <v>4</v>
      </c>
      <c r="BA246" s="153">
        <v>1</v>
      </c>
      <c r="BB246" s="153">
        <v>0</v>
      </c>
      <c r="BC246" s="153">
        <v>1</v>
      </c>
      <c r="BD246" s="153">
        <v>37</v>
      </c>
      <c r="BE246" s="153">
        <v>0</v>
      </c>
      <c r="BF246" s="153">
        <v>0</v>
      </c>
      <c r="BG246" s="153">
        <v>2</v>
      </c>
      <c r="BH246" s="152">
        <v>1</v>
      </c>
    </row>
    <row r="247" spans="1:60">
      <c r="A247" s="155" t="s">
        <v>1394</v>
      </c>
      <c r="B247" s="154">
        <v>5394</v>
      </c>
      <c r="C247" s="154">
        <f>SUM(G247:BH247)</f>
        <v>825</v>
      </c>
      <c r="D247" s="154">
        <f>SUMIF(G$1:BH$1,1,$G247:$BH247)</f>
        <v>253</v>
      </c>
      <c r="E247" s="154">
        <f>SUMIF(G$1:BH$1,2,$G247:$BH247)</f>
        <v>240</v>
      </c>
      <c r="F247" s="154">
        <f>SUMIF(G$1:BH$1,3,$G247:$BH247)</f>
        <v>332</v>
      </c>
      <c r="G247" s="153">
        <v>1</v>
      </c>
      <c r="H247" s="153">
        <v>18</v>
      </c>
      <c r="I247" s="153">
        <v>0</v>
      </c>
      <c r="J247" s="153">
        <v>1</v>
      </c>
      <c r="K247" s="153">
        <v>1</v>
      </c>
      <c r="L247" s="153">
        <v>9</v>
      </c>
      <c r="M247" s="153">
        <v>3</v>
      </c>
      <c r="N247" s="153">
        <v>5</v>
      </c>
      <c r="O247" s="153">
        <v>256</v>
      </c>
      <c r="P247" s="153">
        <v>0</v>
      </c>
      <c r="Q247" s="153">
        <v>6</v>
      </c>
      <c r="R247" s="153">
        <v>7</v>
      </c>
      <c r="S247" s="153">
        <v>1</v>
      </c>
      <c r="T247" s="153">
        <v>2</v>
      </c>
      <c r="U247" s="153">
        <v>4</v>
      </c>
      <c r="V247" s="153">
        <v>2</v>
      </c>
      <c r="W247" s="153">
        <v>161</v>
      </c>
      <c r="X247" s="153">
        <v>14</v>
      </c>
      <c r="Y247" s="153">
        <v>9</v>
      </c>
      <c r="Z247" s="153">
        <v>0</v>
      </c>
      <c r="AA247" s="153">
        <v>0</v>
      </c>
      <c r="AB247" s="153">
        <v>1</v>
      </c>
      <c r="AC247" s="153">
        <v>2</v>
      </c>
      <c r="AD247" s="153">
        <v>2</v>
      </c>
      <c r="AE247" s="153">
        <v>1</v>
      </c>
      <c r="AF247" s="153">
        <v>51</v>
      </c>
      <c r="AG247" s="153">
        <v>2</v>
      </c>
      <c r="AH247" s="153">
        <v>8</v>
      </c>
      <c r="AI247" s="153">
        <v>45</v>
      </c>
      <c r="AJ247" s="153">
        <v>4</v>
      </c>
      <c r="AK247" s="153">
        <v>1</v>
      </c>
      <c r="AL247" s="153">
        <v>4</v>
      </c>
      <c r="AM247" s="153">
        <v>0</v>
      </c>
      <c r="AN247" s="153">
        <v>5</v>
      </c>
      <c r="AO247" s="153">
        <v>0</v>
      </c>
      <c r="AP247" s="153">
        <v>14</v>
      </c>
      <c r="AQ247" s="153">
        <v>3</v>
      </c>
      <c r="AR247" s="153">
        <v>4</v>
      </c>
      <c r="AS247" s="153">
        <v>7</v>
      </c>
      <c r="AT247" s="153">
        <v>2</v>
      </c>
      <c r="AU247" s="153">
        <v>5</v>
      </c>
      <c r="AV247" s="153">
        <v>0</v>
      </c>
      <c r="AW247" s="153">
        <v>7</v>
      </c>
      <c r="AX247" s="153">
        <v>16</v>
      </c>
      <c r="AY247" s="153">
        <v>0</v>
      </c>
      <c r="AZ247" s="153">
        <v>12</v>
      </c>
      <c r="BA247" s="153">
        <v>2</v>
      </c>
      <c r="BB247" s="153">
        <v>1</v>
      </c>
      <c r="BC247" s="153">
        <v>8</v>
      </c>
      <c r="BD247" s="153">
        <v>95</v>
      </c>
      <c r="BE247" s="153">
        <v>2</v>
      </c>
      <c r="BF247" s="153">
        <v>1</v>
      </c>
      <c r="BG247" s="153">
        <v>17</v>
      </c>
      <c r="BH247" s="152">
        <v>3</v>
      </c>
    </row>
    <row r="248" spans="1:60" ht="30">
      <c r="A248" s="155" t="s">
        <v>1393</v>
      </c>
      <c r="B248" s="154">
        <v>8252</v>
      </c>
      <c r="C248" s="154">
        <f>SUM(G248:BH248)</f>
        <v>1328</v>
      </c>
      <c r="D248" s="154">
        <f>SUMIF(G$1:BH$1,1,$G248:$BH248)</f>
        <v>383</v>
      </c>
      <c r="E248" s="154">
        <f>SUMIF(G$1:BH$1,2,$G248:$BH248)</f>
        <v>358</v>
      </c>
      <c r="F248" s="154">
        <f>SUMIF(G$1:BH$1,3,$G248:$BH248)</f>
        <v>587</v>
      </c>
      <c r="G248" s="153">
        <v>2</v>
      </c>
      <c r="H248" s="153">
        <v>39</v>
      </c>
      <c r="I248" s="153">
        <v>6</v>
      </c>
      <c r="J248" s="153">
        <v>3</v>
      </c>
      <c r="K248" s="153">
        <v>0</v>
      </c>
      <c r="L248" s="153">
        <v>11</v>
      </c>
      <c r="M248" s="153">
        <v>0</v>
      </c>
      <c r="N248" s="153">
        <v>21</v>
      </c>
      <c r="O248" s="153">
        <v>418</v>
      </c>
      <c r="P248" s="153">
        <v>1</v>
      </c>
      <c r="Q248" s="153">
        <v>8</v>
      </c>
      <c r="R248" s="153">
        <v>15</v>
      </c>
      <c r="S248" s="153">
        <v>0</v>
      </c>
      <c r="T248" s="153">
        <v>3</v>
      </c>
      <c r="U248" s="153">
        <v>3</v>
      </c>
      <c r="V248" s="153">
        <v>2</v>
      </c>
      <c r="W248" s="153">
        <v>218</v>
      </c>
      <c r="X248" s="153">
        <v>39</v>
      </c>
      <c r="Y248" s="153">
        <v>15</v>
      </c>
      <c r="Z248" s="153">
        <v>7</v>
      </c>
      <c r="AA248" s="153">
        <v>0</v>
      </c>
      <c r="AB248" s="153">
        <v>0</v>
      </c>
      <c r="AC248" s="153">
        <v>7</v>
      </c>
      <c r="AD248" s="153">
        <v>7</v>
      </c>
      <c r="AE248" s="153">
        <v>2</v>
      </c>
      <c r="AF248" s="153">
        <v>60</v>
      </c>
      <c r="AG248" s="153">
        <v>4</v>
      </c>
      <c r="AH248" s="153">
        <v>18</v>
      </c>
      <c r="AI248" s="153">
        <v>66</v>
      </c>
      <c r="AJ248" s="153">
        <v>6</v>
      </c>
      <c r="AK248" s="153">
        <v>19</v>
      </c>
      <c r="AL248" s="153">
        <v>10</v>
      </c>
      <c r="AM248" s="153">
        <v>5</v>
      </c>
      <c r="AN248" s="153">
        <v>7</v>
      </c>
      <c r="AO248" s="153">
        <v>0</v>
      </c>
      <c r="AP248" s="153">
        <v>27</v>
      </c>
      <c r="AQ248" s="153">
        <v>5</v>
      </c>
      <c r="AR248" s="153">
        <v>0</v>
      </c>
      <c r="AS248" s="153">
        <v>32</v>
      </c>
      <c r="AT248" s="153">
        <v>0</v>
      </c>
      <c r="AU248" s="153">
        <v>19</v>
      </c>
      <c r="AV248" s="153">
        <v>0</v>
      </c>
      <c r="AW248" s="153">
        <v>4</v>
      </c>
      <c r="AX248" s="153">
        <v>14</v>
      </c>
      <c r="AY248" s="153">
        <v>3</v>
      </c>
      <c r="AZ248" s="153">
        <v>21</v>
      </c>
      <c r="BA248" s="153">
        <v>2</v>
      </c>
      <c r="BB248" s="153">
        <v>1</v>
      </c>
      <c r="BC248" s="153">
        <v>8</v>
      </c>
      <c r="BD248" s="153">
        <v>124</v>
      </c>
      <c r="BE248" s="153">
        <v>11</v>
      </c>
      <c r="BF248" s="153">
        <v>5</v>
      </c>
      <c r="BG248" s="153">
        <v>26</v>
      </c>
      <c r="BH248" s="152">
        <v>4</v>
      </c>
    </row>
    <row r="249" spans="1:60" ht="30">
      <c r="A249" s="155" t="s">
        <v>1392</v>
      </c>
      <c r="B249" s="154">
        <v>1033</v>
      </c>
      <c r="C249" s="154">
        <f>SUM(G249:BH249)</f>
        <v>133</v>
      </c>
      <c r="D249" s="154">
        <f>SUMIF(G$1:BH$1,1,$G249:$BH249)</f>
        <v>37</v>
      </c>
      <c r="E249" s="154">
        <f>SUMIF(G$1:BH$1,2,$G249:$BH249)</f>
        <v>51</v>
      </c>
      <c r="F249" s="154">
        <f>SUMIF(G$1:BH$1,3,$G249:$BH249)</f>
        <v>45</v>
      </c>
      <c r="G249" s="153">
        <v>0</v>
      </c>
      <c r="H249" s="153">
        <v>5</v>
      </c>
      <c r="I249" s="153">
        <v>0</v>
      </c>
      <c r="J249" s="153">
        <v>0</v>
      </c>
      <c r="K249" s="153">
        <v>1</v>
      </c>
      <c r="L249" s="153">
        <v>1</v>
      </c>
      <c r="M249" s="153">
        <v>0</v>
      </c>
      <c r="N249" s="153">
        <v>2</v>
      </c>
      <c r="O249" s="153">
        <v>26</v>
      </c>
      <c r="P249" s="153">
        <v>1</v>
      </c>
      <c r="Q249" s="153">
        <v>0</v>
      </c>
      <c r="R249" s="153">
        <v>4</v>
      </c>
      <c r="S249" s="153">
        <v>0</v>
      </c>
      <c r="T249" s="153">
        <v>0</v>
      </c>
      <c r="U249" s="153">
        <v>0</v>
      </c>
      <c r="V249" s="153">
        <v>1</v>
      </c>
      <c r="W249" s="153">
        <v>15</v>
      </c>
      <c r="X249" s="153">
        <v>2</v>
      </c>
      <c r="Y249" s="153">
        <v>1</v>
      </c>
      <c r="Z249" s="153">
        <v>0</v>
      </c>
      <c r="AA249" s="153">
        <v>0</v>
      </c>
      <c r="AB249" s="153">
        <v>0</v>
      </c>
      <c r="AC249" s="153">
        <v>0</v>
      </c>
      <c r="AD249" s="153">
        <v>1</v>
      </c>
      <c r="AE249" s="153">
        <v>1</v>
      </c>
      <c r="AF249" s="153">
        <v>11</v>
      </c>
      <c r="AG249" s="153">
        <v>0</v>
      </c>
      <c r="AH249" s="153">
        <v>4</v>
      </c>
      <c r="AI249" s="153">
        <v>8</v>
      </c>
      <c r="AJ249" s="153">
        <v>1</v>
      </c>
      <c r="AK249" s="153">
        <v>4</v>
      </c>
      <c r="AL249" s="153">
        <v>1</v>
      </c>
      <c r="AM249" s="153">
        <v>2</v>
      </c>
      <c r="AN249" s="153">
        <v>1</v>
      </c>
      <c r="AO249" s="153">
        <v>0</v>
      </c>
      <c r="AP249" s="153">
        <v>6</v>
      </c>
      <c r="AQ249" s="153">
        <v>1</v>
      </c>
      <c r="AR249" s="153">
        <v>0</v>
      </c>
      <c r="AS249" s="153">
        <v>3</v>
      </c>
      <c r="AT249" s="153">
        <v>0</v>
      </c>
      <c r="AU249" s="153">
        <v>2</v>
      </c>
      <c r="AV249" s="153">
        <v>0</v>
      </c>
      <c r="AW249" s="153">
        <v>0</v>
      </c>
      <c r="AX249" s="153">
        <v>1</v>
      </c>
      <c r="AY249" s="153">
        <v>0</v>
      </c>
      <c r="AZ249" s="153">
        <v>3</v>
      </c>
      <c r="BA249" s="153">
        <v>0</v>
      </c>
      <c r="BB249" s="153">
        <v>0</v>
      </c>
      <c r="BC249" s="153">
        <v>2</v>
      </c>
      <c r="BD249" s="153">
        <v>18</v>
      </c>
      <c r="BE249" s="153">
        <v>1</v>
      </c>
      <c r="BF249" s="153">
        <v>0</v>
      </c>
      <c r="BG249" s="153">
        <v>3</v>
      </c>
      <c r="BH249" s="152">
        <v>0</v>
      </c>
    </row>
    <row r="250" spans="1:60">
      <c r="A250" s="155" t="s">
        <v>1391</v>
      </c>
      <c r="B250" s="154">
        <v>144</v>
      </c>
      <c r="C250" s="154">
        <f>SUM(G250:BH250)</f>
        <v>29</v>
      </c>
      <c r="D250" s="154">
        <f>SUMIF(G$1:BH$1,1,$G250:$BH250)</f>
        <v>15</v>
      </c>
      <c r="E250" s="154">
        <f>SUMIF(G$1:BH$1,2,$G250:$BH250)</f>
        <v>8</v>
      </c>
      <c r="F250" s="154">
        <f>SUMIF(G$1:BH$1,3,$G250:$BH250)</f>
        <v>6</v>
      </c>
      <c r="G250" s="153">
        <v>0</v>
      </c>
      <c r="H250" s="153">
        <v>0</v>
      </c>
      <c r="I250" s="153">
        <v>0</v>
      </c>
      <c r="J250" s="153">
        <v>0</v>
      </c>
      <c r="K250" s="153">
        <v>0</v>
      </c>
      <c r="L250" s="153">
        <v>1</v>
      </c>
      <c r="M250" s="153">
        <v>0</v>
      </c>
      <c r="N250" s="153">
        <v>0</v>
      </c>
      <c r="O250" s="153">
        <v>3</v>
      </c>
      <c r="P250" s="153">
        <v>0</v>
      </c>
      <c r="Q250" s="153">
        <v>0</v>
      </c>
      <c r="R250" s="153">
        <v>0</v>
      </c>
      <c r="S250" s="153">
        <v>0</v>
      </c>
      <c r="T250" s="153">
        <v>0</v>
      </c>
      <c r="U250" s="153">
        <v>0</v>
      </c>
      <c r="V250" s="153">
        <v>0</v>
      </c>
      <c r="W250" s="153">
        <v>6</v>
      </c>
      <c r="X250" s="153">
        <v>0</v>
      </c>
      <c r="Y250" s="153">
        <v>0</v>
      </c>
      <c r="Z250" s="153">
        <v>0</v>
      </c>
      <c r="AA250" s="153">
        <v>0</v>
      </c>
      <c r="AB250" s="153">
        <v>0</v>
      </c>
      <c r="AC250" s="153">
        <v>1</v>
      </c>
      <c r="AD250" s="153">
        <v>0</v>
      </c>
      <c r="AE250" s="153">
        <v>0</v>
      </c>
      <c r="AF250" s="153">
        <v>3</v>
      </c>
      <c r="AG250" s="153">
        <v>0</v>
      </c>
      <c r="AH250" s="153">
        <v>0</v>
      </c>
      <c r="AI250" s="153">
        <v>3</v>
      </c>
      <c r="AJ250" s="153">
        <v>0</v>
      </c>
      <c r="AK250" s="153">
        <v>1</v>
      </c>
      <c r="AL250" s="153">
        <v>0</v>
      </c>
      <c r="AM250" s="153">
        <v>0</v>
      </c>
      <c r="AN250" s="153">
        <v>0</v>
      </c>
      <c r="AO250" s="153">
        <v>0</v>
      </c>
      <c r="AP250" s="153">
        <v>1</v>
      </c>
      <c r="AQ250" s="153">
        <v>0</v>
      </c>
      <c r="AR250" s="153">
        <v>0</v>
      </c>
      <c r="AS250" s="153">
        <v>1</v>
      </c>
      <c r="AT250" s="153">
        <v>0</v>
      </c>
      <c r="AU250" s="153">
        <v>2</v>
      </c>
      <c r="AV250" s="153">
        <v>0</v>
      </c>
      <c r="AW250" s="153">
        <v>0</v>
      </c>
      <c r="AX250" s="153">
        <v>0</v>
      </c>
      <c r="AY250" s="153">
        <v>0</v>
      </c>
      <c r="AZ250" s="153">
        <v>1</v>
      </c>
      <c r="BA250" s="153">
        <v>0</v>
      </c>
      <c r="BB250" s="153">
        <v>1</v>
      </c>
      <c r="BC250" s="153">
        <v>0</v>
      </c>
      <c r="BD250" s="153">
        <v>4</v>
      </c>
      <c r="BE250" s="153">
        <v>0</v>
      </c>
      <c r="BF250" s="153">
        <v>0</v>
      </c>
      <c r="BG250" s="153">
        <v>1</v>
      </c>
      <c r="BH250" s="152">
        <v>0</v>
      </c>
    </row>
    <row r="251" spans="1:60">
      <c r="A251" s="155" t="s">
        <v>1390</v>
      </c>
      <c r="B251" s="154">
        <v>2723</v>
      </c>
      <c r="C251" s="154">
        <f>SUM(G251:BH251)</f>
        <v>407</v>
      </c>
      <c r="D251" s="154">
        <f>SUMIF(G$1:BH$1,1,$G251:$BH251)</f>
        <v>110</v>
      </c>
      <c r="E251" s="154">
        <f>SUMIF(G$1:BH$1,2,$G251:$BH251)</f>
        <v>147</v>
      </c>
      <c r="F251" s="154">
        <f>SUMIF(G$1:BH$1,3,$G251:$BH251)</f>
        <v>150</v>
      </c>
      <c r="G251" s="153">
        <v>1</v>
      </c>
      <c r="H251" s="153">
        <v>16</v>
      </c>
      <c r="I251" s="153">
        <v>0</v>
      </c>
      <c r="J251" s="153">
        <v>2</v>
      </c>
      <c r="K251" s="153">
        <v>3</v>
      </c>
      <c r="L251" s="153">
        <v>6</v>
      </c>
      <c r="M251" s="153">
        <v>1</v>
      </c>
      <c r="N251" s="153">
        <v>4</v>
      </c>
      <c r="O251" s="153">
        <v>88</v>
      </c>
      <c r="P251" s="153">
        <v>3</v>
      </c>
      <c r="Q251" s="153">
        <v>3</v>
      </c>
      <c r="R251" s="153">
        <v>7</v>
      </c>
      <c r="S251" s="153">
        <v>1</v>
      </c>
      <c r="T251" s="153">
        <v>1</v>
      </c>
      <c r="U251" s="153">
        <v>1</v>
      </c>
      <c r="V251" s="153">
        <v>3</v>
      </c>
      <c r="W251" s="153">
        <v>63</v>
      </c>
      <c r="X251" s="153">
        <v>11</v>
      </c>
      <c r="Y251" s="153">
        <v>6</v>
      </c>
      <c r="Z251" s="153">
        <v>1</v>
      </c>
      <c r="AA251" s="153">
        <v>1</v>
      </c>
      <c r="AB251" s="153">
        <v>1</v>
      </c>
      <c r="AC251" s="153">
        <v>4</v>
      </c>
      <c r="AD251" s="153">
        <v>4</v>
      </c>
      <c r="AE251" s="153">
        <v>3</v>
      </c>
      <c r="AF251" s="153">
        <v>17</v>
      </c>
      <c r="AG251" s="153">
        <v>3</v>
      </c>
      <c r="AH251" s="153">
        <v>6</v>
      </c>
      <c r="AI251" s="153">
        <v>11</v>
      </c>
      <c r="AJ251" s="153">
        <v>2</v>
      </c>
      <c r="AK251" s="153">
        <v>4</v>
      </c>
      <c r="AL251" s="153">
        <v>6</v>
      </c>
      <c r="AM251" s="153">
        <v>1</v>
      </c>
      <c r="AN251" s="153">
        <v>2</v>
      </c>
      <c r="AO251" s="153">
        <v>2</v>
      </c>
      <c r="AP251" s="153">
        <v>15</v>
      </c>
      <c r="AQ251" s="153">
        <v>2</v>
      </c>
      <c r="AR251" s="153">
        <v>2</v>
      </c>
      <c r="AS251" s="153">
        <v>6</v>
      </c>
      <c r="AT251" s="153">
        <v>0</v>
      </c>
      <c r="AU251" s="153">
        <v>7</v>
      </c>
      <c r="AV251" s="153">
        <v>1</v>
      </c>
      <c r="AW251" s="153">
        <v>4</v>
      </c>
      <c r="AX251" s="153">
        <v>4</v>
      </c>
      <c r="AY251" s="153">
        <v>0</v>
      </c>
      <c r="AZ251" s="153">
        <v>10</v>
      </c>
      <c r="BA251" s="153">
        <v>2</v>
      </c>
      <c r="BB251" s="153">
        <v>1</v>
      </c>
      <c r="BC251" s="153">
        <v>8</v>
      </c>
      <c r="BD251" s="153">
        <v>37</v>
      </c>
      <c r="BE251" s="153">
        <v>3</v>
      </c>
      <c r="BF251" s="153">
        <v>4</v>
      </c>
      <c r="BG251" s="153">
        <v>8</v>
      </c>
      <c r="BH251" s="152">
        <v>5</v>
      </c>
    </row>
    <row r="252" spans="1:60" ht="45">
      <c r="A252" s="155" t="s">
        <v>1389</v>
      </c>
      <c r="B252" s="154">
        <v>80</v>
      </c>
      <c r="C252" s="154">
        <f>SUM(G252:BH252)</f>
        <v>32</v>
      </c>
      <c r="D252" s="154">
        <f>SUMIF(G$1:BH$1,1,$G252:$BH252)</f>
        <v>6</v>
      </c>
      <c r="E252" s="154">
        <f>SUMIF(G$1:BH$1,2,$G252:$BH252)</f>
        <v>16</v>
      </c>
      <c r="F252" s="154">
        <f>SUMIF(G$1:BH$1,3,$G252:$BH252)</f>
        <v>10</v>
      </c>
      <c r="G252" s="153">
        <v>1</v>
      </c>
      <c r="H252" s="153">
        <v>2</v>
      </c>
      <c r="I252" s="153">
        <v>0</v>
      </c>
      <c r="J252" s="153">
        <v>0</v>
      </c>
      <c r="K252" s="153">
        <v>0</v>
      </c>
      <c r="L252" s="153">
        <v>0</v>
      </c>
      <c r="M252" s="153">
        <v>0</v>
      </c>
      <c r="N252" s="153">
        <v>0</v>
      </c>
      <c r="O252" s="153">
        <v>3</v>
      </c>
      <c r="P252" s="153">
        <v>1</v>
      </c>
      <c r="Q252" s="153">
        <v>0</v>
      </c>
      <c r="R252" s="153">
        <v>0</v>
      </c>
      <c r="S252" s="153">
        <v>0</v>
      </c>
      <c r="T252" s="153">
        <v>0</v>
      </c>
      <c r="U252" s="153">
        <v>0</v>
      </c>
      <c r="V252" s="153">
        <v>0</v>
      </c>
      <c r="W252" s="153">
        <v>2</v>
      </c>
      <c r="X252" s="153">
        <v>0</v>
      </c>
      <c r="Y252" s="153">
        <v>2</v>
      </c>
      <c r="Z252" s="153">
        <v>0</v>
      </c>
      <c r="AA252" s="153">
        <v>0</v>
      </c>
      <c r="AB252" s="153">
        <v>0</v>
      </c>
      <c r="AC252" s="153">
        <v>0</v>
      </c>
      <c r="AD252" s="153">
        <v>0</v>
      </c>
      <c r="AE252" s="153">
        <v>0</v>
      </c>
      <c r="AF252" s="153">
        <v>0</v>
      </c>
      <c r="AG252" s="153">
        <v>0</v>
      </c>
      <c r="AH252" s="153">
        <v>0</v>
      </c>
      <c r="AI252" s="153">
        <v>2</v>
      </c>
      <c r="AJ252" s="153">
        <v>0</v>
      </c>
      <c r="AK252" s="153">
        <v>0</v>
      </c>
      <c r="AL252" s="153">
        <v>0</v>
      </c>
      <c r="AM252" s="153">
        <v>0</v>
      </c>
      <c r="AN252" s="153">
        <v>1</v>
      </c>
      <c r="AO252" s="153">
        <v>0</v>
      </c>
      <c r="AP252" s="153">
        <v>3</v>
      </c>
      <c r="AQ252" s="153">
        <v>0</v>
      </c>
      <c r="AR252" s="153">
        <v>0</v>
      </c>
      <c r="AS252" s="153">
        <v>0</v>
      </c>
      <c r="AT252" s="153">
        <v>0</v>
      </c>
      <c r="AU252" s="153">
        <v>2</v>
      </c>
      <c r="AV252" s="153">
        <v>0</v>
      </c>
      <c r="AW252" s="153">
        <v>0</v>
      </c>
      <c r="AX252" s="153">
        <v>0</v>
      </c>
      <c r="AY252" s="153">
        <v>0</v>
      </c>
      <c r="AZ252" s="153">
        <v>0</v>
      </c>
      <c r="BA252" s="153">
        <v>2</v>
      </c>
      <c r="BB252" s="153">
        <v>0</v>
      </c>
      <c r="BC252" s="153">
        <v>0</v>
      </c>
      <c r="BD252" s="153">
        <v>8</v>
      </c>
      <c r="BE252" s="153">
        <v>0</v>
      </c>
      <c r="BF252" s="153">
        <v>0</v>
      </c>
      <c r="BG252" s="153">
        <v>3</v>
      </c>
      <c r="BH252" s="152">
        <v>0</v>
      </c>
    </row>
    <row r="253" spans="1:60" ht="30">
      <c r="A253" s="155" t="s">
        <v>1388</v>
      </c>
      <c r="B253" s="154">
        <v>35</v>
      </c>
      <c r="C253" s="154">
        <f>SUM(G253:BH253)</f>
        <v>5</v>
      </c>
      <c r="D253" s="154">
        <f>SUMIF(G$1:BH$1,1,$G253:$BH253)</f>
        <v>2</v>
      </c>
      <c r="E253" s="154">
        <f>SUMIF(G$1:BH$1,2,$G253:$BH253)</f>
        <v>1</v>
      </c>
      <c r="F253" s="154">
        <f>SUMIF(G$1:BH$1,3,$G253:$BH253)</f>
        <v>2</v>
      </c>
      <c r="G253" s="153">
        <v>0</v>
      </c>
      <c r="H253" s="153">
        <v>0</v>
      </c>
      <c r="I253" s="153">
        <v>0</v>
      </c>
      <c r="J253" s="153">
        <v>0</v>
      </c>
      <c r="K253" s="153">
        <v>0</v>
      </c>
      <c r="L253" s="153">
        <v>0</v>
      </c>
      <c r="M253" s="153">
        <v>0</v>
      </c>
      <c r="N253" s="153">
        <v>0</v>
      </c>
      <c r="O253" s="153">
        <v>1</v>
      </c>
      <c r="P253" s="153">
        <v>0</v>
      </c>
      <c r="Q253" s="153">
        <v>0</v>
      </c>
      <c r="R253" s="153">
        <v>0</v>
      </c>
      <c r="S253" s="153">
        <v>0</v>
      </c>
      <c r="T253" s="153">
        <v>0</v>
      </c>
      <c r="U253" s="153">
        <v>0</v>
      </c>
      <c r="V253" s="153">
        <v>0</v>
      </c>
      <c r="W253" s="153">
        <v>0</v>
      </c>
      <c r="X253" s="153">
        <v>0</v>
      </c>
      <c r="Y253" s="153">
        <v>0</v>
      </c>
      <c r="Z253" s="153">
        <v>1</v>
      </c>
      <c r="AA253" s="153">
        <v>0</v>
      </c>
      <c r="AB253" s="153">
        <v>0</v>
      </c>
      <c r="AC253" s="153">
        <v>0</v>
      </c>
      <c r="AD253" s="153">
        <v>0</v>
      </c>
      <c r="AE253" s="153">
        <v>0</v>
      </c>
      <c r="AF253" s="153">
        <v>0</v>
      </c>
      <c r="AG253" s="153">
        <v>0</v>
      </c>
      <c r="AH253" s="153">
        <v>0</v>
      </c>
      <c r="AI253" s="153">
        <v>0</v>
      </c>
      <c r="AJ253" s="153">
        <v>0</v>
      </c>
      <c r="AK253" s="153">
        <v>0</v>
      </c>
      <c r="AL253" s="153">
        <v>0</v>
      </c>
      <c r="AM253" s="153">
        <v>0</v>
      </c>
      <c r="AN253" s="153">
        <v>0</v>
      </c>
      <c r="AO253" s="153">
        <v>0</v>
      </c>
      <c r="AP253" s="153">
        <v>0</v>
      </c>
      <c r="AQ253" s="153">
        <v>0</v>
      </c>
      <c r="AR253" s="153">
        <v>0</v>
      </c>
      <c r="AS253" s="153">
        <v>0</v>
      </c>
      <c r="AT253" s="153">
        <v>0</v>
      </c>
      <c r="AU253" s="153">
        <v>0</v>
      </c>
      <c r="AV253" s="153">
        <v>0</v>
      </c>
      <c r="AW253" s="153">
        <v>0</v>
      </c>
      <c r="AX253" s="153">
        <v>0</v>
      </c>
      <c r="AY253" s="153">
        <v>0</v>
      </c>
      <c r="AZ253" s="153">
        <v>2</v>
      </c>
      <c r="BA253" s="153">
        <v>0</v>
      </c>
      <c r="BB253" s="153">
        <v>0</v>
      </c>
      <c r="BC253" s="153">
        <v>0</v>
      </c>
      <c r="BD253" s="153">
        <v>1</v>
      </c>
      <c r="BE253" s="153">
        <v>0</v>
      </c>
      <c r="BF253" s="153">
        <v>0</v>
      </c>
      <c r="BG253" s="153">
        <v>0</v>
      </c>
      <c r="BH253" s="152">
        <v>0</v>
      </c>
    </row>
    <row r="254" spans="1:60" ht="30">
      <c r="A254" s="155" t="s">
        <v>1387</v>
      </c>
      <c r="B254" s="154">
        <v>81</v>
      </c>
      <c r="C254" s="154">
        <f>SUM(G254:BH254)</f>
        <v>9</v>
      </c>
      <c r="D254" s="154">
        <f>SUMIF(G$1:BH$1,1,$G254:$BH254)</f>
        <v>0</v>
      </c>
      <c r="E254" s="154">
        <f>SUMIF(G$1:BH$1,2,$G254:$BH254)</f>
        <v>2</v>
      </c>
      <c r="F254" s="154">
        <f>SUMIF(G$1:BH$1,3,$G254:$BH254)</f>
        <v>7</v>
      </c>
      <c r="G254" s="153">
        <v>0</v>
      </c>
      <c r="H254" s="153">
        <v>0</v>
      </c>
      <c r="I254" s="153">
        <v>0</v>
      </c>
      <c r="J254" s="153">
        <v>0</v>
      </c>
      <c r="K254" s="153">
        <v>0</v>
      </c>
      <c r="L254" s="153">
        <v>0</v>
      </c>
      <c r="M254" s="153">
        <v>0</v>
      </c>
      <c r="N254" s="153">
        <v>0</v>
      </c>
      <c r="O254" s="153">
        <v>7</v>
      </c>
      <c r="P254" s="153">
        <v>0</v>
      </c>
      <c r="Q254" s="153">
        <v>0</v>
      </c>
      <c r="R254" s="153">
        <v>0</v>
      </c>
      <c r="S254" s="153">
        <v>0</v>
      </c>
      <c r="T254" s="153">
        <v>0</v>
      </c>
      <c r="U254" s="153">
        <v>0</v>
      </c>
      <c r="V254" s="153">
        <v>0</v>
      </c>
      <c r="W254" s="153">
        <v>0</v>
      </c>
      <c r="X254" s="153">
        <v>0</v>
      </c>
      <c r="Y254" s="153">
        <v>0</v>
      </c>
      <c r="Z254" s="153">
        <v>0</v>
      </c>
      <c r="AA254" s="153">
        <v>0</v>
      </c>
      <c r="AB254" s="153">
        <v>0</v>
      </c>
      <c r="AC254" s="153">
        <v>0</v>
      </c>
      <c r="AD254" s="153">
        <v>0</v>
      </c>
      <c r="AE254" s="153">
        <v>0</v>
      </c>
      <c r="AF254" s="153">
        <v>0</v>
      </c>
      <c r="AG254" s="153">
        <v>0</v>
      </c>
      <c r="AH254" s="153">
        <v>0</v>
      </c>
      <c r="AI254" s="153">
        <v>0</v>
      </c>
      <c r="AJ254" s="153">
        <v>0</v>
      </c>
      <c r="AK254" s="153">
        <v>0</v>
      </c>
      <c r="AL254" s="153">
        <v>0</v>
      </c>
      <c r="AM254" s="153">
        <v>0</v>
      </c>
      <c r="AN254" s="153">
        <v>0</v>
      </c>
      <c r="AO254" s="153">
        <v>0</v>
      </c>
      <c r="AP254" s="153">
        <v>0</v>
      </c>
      <c r="AQ254" s="153">
        <v>0</v>
      </c>
      <c r="AR254" s="153">
        <v>0</v>
      </c>
      <c r="AS254" s="153">
        <v>0</v>
      </c>
      <c r="AT254" s="153">
        <v>0</v>
      </c>
      <c r="AU254" s="153">
        <v>0</v>
      </c>
      <c r="AV254" s="153">
        <v>0</v>
      </c>
      <c r="AW254" s="153">
        <v>0</v>
      </c>
      <c r="AX254" s="153">
        <v>0</v>
      </c>
      <c r="AY254" s="153">
        <v>0</v>
      </c>
      <c r="AZ254" s="153">
        <v>0</v>
      </c>
      <c r="BA254" s="153">
        <v>0</v>
      </c>
      <c r="BB254" s="153">
        <v>0</v>
      </c>
      <c r="BC254" s="153">
        <v>1</v>
      </c>
      <c r="BD254" s="153">
        <v>1</v>
      </c>
      <c r="BE254" s="153">
        <v>0</v>
      </c>
      <c r="BF254" s="153">
        <v>0</v>
      </c>
      <c r="BG254" s="153">
        <v>0</v>
      </c>
      <c r="BH254" s="152">
        <v>0</v>
      </c>
    </row>
    <row r="255" spans="1:60" ht="30">
      <c r="A255" s="155" t="s">
        <v>1386</v>
      </c>
      <c r="B255" s="154">
        <v>63</v>
      </c>
      <c r="C255" s="154">
        <f>SUM(G255:BH255)</f>
        <v>6</v>
      </c>
      <c r="D255" s="154">
        <f>SUMIF(G$1:BH$1,1,$G255:$BH255)</f>
        <v>2</v>
      </c>
      <c r="E255" s="154">
        <f>SUMIF(G$1:BH$1,2,$G255:$BH255)</f>
        <v>0</v>
      </c>
      <c r="F255" s="154">
        <f>SUMIF(G$1:BH$1,3,$G255:$BH255)</f>
        <v>4</v>
      </c>
      <c r="G255" s="153">
        <v>0</v>
      </c>
      <c r="H255" s="153">
        <v>0</v>
      </c>
      <c r="I255" s="153">
        <v>0</v>
      </c>
      <c r="J255" s="153">
        <v>0</v>
      </c>
      <c r="K255" s="153">
        <v>0</v>
      </c>
      <c r="L255" s="153">
        <v>0</v>
      </c>
      <c r="M255" s="153">
        <v>0</v>
      </c>
      <c r="N255" s="153">
        <v>0</v>
      </c>
      <c r="O255" s="153">
        <v>4</v>
      </c>
      <c r="P255" s="153">
        <v>0</v>
      </c>
      <c r="Q255" s="153">
        <v>0</v>
      </c>
      <c r="R255" s="153">
        <v>0</v>
      </c>
      <c r="S255" s="153">
        <v>0</v>
      </c>
      <c r="T255" s="153">
        <v>0</v>
      </c>
      <c r="U255" s="153">
        <v>0</v>
      </c>
      <c r="V255" s="153">
        <v>0</v>
      </c>
      <c r="W255" s="153">
        <v>0</v>
      </c>
      <c r="X255" s="153">
        <v>0</v>
      </c>
      <c r="Y255" s="153">
        <v>0</v>
      </c>
      <c r="Z255" s="153">
        <v>0</v>
      </c>
      <c r="AA255" s="153">
        <v>0</v>
      </c>
      <c r="AB255" s="153">
        <v>0</v>
      </c>
      <c r="AC255" s="153">
        <v>0</v>
      </c>
      <c r="AD255" s="153">
        <v>0</v>
      </c>
      <c r="AE255" s="153">
        <v>0</v>
      </c>
      <c r="AF255" s="153">
        <v>0</v>
      </c>
      <c r="AG255" s="153">
        <v>0</v>
      </c>
      <c r="AH255" s="153">
        <v>0</v>
      </c>
      <c r="AI255" s="153">
        <v>2</v>
      </c>
      <c r="AJ255" s="153">
        <v>0</v>
      </c>
      <c r="AK255" s="153">
        <v>0</v>
      </c>
      <c r="AL255" s="153">
        <v>0</v>
      </c>
      <c r="AM255" s="153">
        <v>0</v>
      </c>
      <c r="AN255" s="153">
        <v>0</v>
      </c>
      <c r="AO255" s="153">
        <v>0</v>
      </c>
      <c r="AP255" s="153">
        <v>0</v>
      </c>
      <c r="AQ255" s="153">
        <v>0</v>
      </c>
      <c r="AR255" s="153">
        <v>0</v>
      </c>
      <c r="AS255" s="153">
        <v>0</v>
      </c>
      <c r="AT255" s="153">
        <v>0</v>
      </c>
      <c r="AU255" s="153">
        <v>0</v>
      </c>
      <c r="AV255" s="153">
        <v>0</v>
      </c>
      <c r="AW255" s="153">
        <v>0</v>
      </c>
      <c r="AX255" s="153">
        <v>0</v>
      </c>
      <c r="AY255" s="153">
        <v>0</v>
      </c>
      <c r="AZ255" s="153">
        <v>0</v>
      </c>
      <c r="BA255" s="153">
        <v>0</v>
      </c>
      <c r="BB255" s="153">
        <v>0</v>
      </c>
      <c r="BC255" s="153">
        <v>0</v>
      </c>
      <c r="BD255" s="153">
        <v>0</v>
      </c>
      <c r="BE255" s="153">
        <v>0</v>
      </c>
      <c r="BF255" s="153">
        <v>0</v>
      </c>
      <c r="BG255" s="153">
        <v>0</v>
      </c>
      <c r="BH255" s="152">
        <v>0</v>
      </c>
    </row>
    <row r="256" spans="1:60" ht="30">
      <c r="A256" s="155" t="s">
        <v>1385</v>
      </c>
      <c r="B256" s="154">
        <v>47</v>
      </c>
      <c r="C256" s="154">
        <f>SUM(G256:BH256)</f>
        <v>3</v>
      </c>
      <c r="D256" s="154">
        <f>SUMIF(G$1:BH$1,1,$G256:$BH256)</f>
        <v>1</v>
      </c>
      <c r="E256" s="154">
        <f>SUMIF(G$1:BH$1,2,$G256:$BH256)</f>
        <v>0</v>
      </c>
      <c r="F256" s="154">
        <f>SUMIF(G$1:BH$1,3,$G256:$BH256)</f>
        <v>2</v>
      </c>
      <c r="G256" s="153">
        <v>0</v>
      </c>
      <c r="H256" s="153">
        <v>0</v>
      </c>
      <c r="I256" s="153">
        <v>0</v>
      </c>
      <c r="J256" s="153">
        <v>0</v>
      </c>
      <c r="K256" s="153">
        <v>0</v>
      </c>
      <c r="L256" s="153">
        <v>0</v>
      </c>
      <c r="M256" s="153">
        <v>0</v>
      </c>
      <c r="N256" s="153">
        <v>0</v>
      </c>
      <c r="O256" s="153">
        <v>2</v>
      </c>
      <c r="P256" s="153">
        <v>0</v>
      </c>
      <c r="Q256" s="153">
        <v>0</v>
      </c>
      <c r="R256" s="153">
        <v>0</v>
      </c>
      <c r="S256" s="153">
        <v>0</v>
      </c>
      <c r="T256" s="153">
        <v>0</v>
      </c>
      <c r="U256" s="153">
        <v>0</v>
      </c>
      <c r="V256" s="153">
        <v>0</v>
      </c>
      <c r="W256" s="153">
        <v>0</v>
      </c>
      <c r="X256" s="153">
        <v>0</v>
      </c>
      <c r="Y256" s="153">
        <v>0</v>
      </c>
      <c r="Z256" s="153">
        <v>0</v>
      </c>
      <c r="AA256" s="153">
        <v>0</v>
      </c>
      <c r="AB256" s="153">
        <v>0</v>
      </c>
      <c r="AC256" s="153">
        <v>0</v>
      </c>
      <c r="AD256" s="153">
        <v>0</v>
      </c>
      <c r="AE256" s="153">
        <v>0</v>
      </c>
      <c r="AF256" s="153">
        <v>0</v>
      </c>
      <c r="AG256" s="153">
        <v>0</v>
      </c>
      <c r="AH256" s="153">
        <v>0</v>
      </c>
      <c r="AI256" s="153">
        <v>1</v>
      </c>
      <c r="AJ256" s="153">
        <v>0</v>
      </c>
      <c r="AK256" s="153">
        <v>0</v>
      </c>
      <c r="AL256" s="153">
        <v>0</v>
      </c>
      <c r="AM256" s="153">
        <v>0</v>
      </c>
      <c r="AN256" s="153">
        <v>0</v>
      </c>
      <c r="AO256" s="153">
        <v>0</v>
      </c>
      <c r="AP256" s="153">
        <v>0</v>
      </c>
      <c r="AQ256" s="153">
        <v>0</v>
      </c>
      <c r="AR256" s="153">
        <v>0</v>
      </c>
      <c r="AS256" s="153">
        <v>0</v>
      </c>
      <c r="AT256" s="153">
        <v>0</v>
      </c>
      <c r="AU256" s="153">
        <v>0</v>
      </c>
      <c r="AV256" s="153">
        <v>0</v>
      </c>
      <c r="AW256" s="153">
        <v>0</v>
      </c>
      <c r="AX256" s="153">
        <v>0</v>
      </c>
      <c r="AY256" s="153">
        <v>0</v>
      </c>
      <c r="AZ256" s="153">
        <v>0</v>
      </c>
      <c r="BA256" s="153">
        <v>0</v>
      </c>
      <c r="BB256" s="153">
        <v>0</v>
      </c>
      <c r="BC256" s="153">
        <v>0</v>
      </c>
      <c r="BD256" s="153">
        <v>0</v>
      </c>
      <c r="BE256" s="153">
        <v>0</v>
      </c>
      <c r="BF256" s="153">
        <v>0</v>
      </c>
      <c r="BG256" s="153">
        <v>0</v>
      </c>
      <c r="BH256" s="152">
        <v>0</v>
      </c>
    </row>
    <row r="257" spans="1:60" ht="30">
      <c r="A257" s="155" t="s">
        <v>1384</v>
      </c>
      <c r="B257" s="154">
        <v>93</v>
      </c>
      <c r="C257" s="154">
        <f>SUM(G257:BH257)</f>
        <v>12</v>
      </c>
      <c r="D257" s="154">
        <f>SUMIF(G$1:BH$1,1,$G257:$BH257)</f>
        <v>0</v>
      </c>
      <c r="E257" s="154">
        <f>SUMIF(G$1:BH$1,2,$G257:$BH257)</f>
        <v>3</v>
      </c>
      <c r="F257" s="154">
        <f>SUMIF(G$1:BH$1,3,$G257:$BH257)</f>
        <v>9</v>
      </c>
      <c r="G257" s="153">
        <v>0</v>
      </c>
      <c r="H257" s="153">
        <v>0</v>
      </c>
      <c r="I257" s="153">
        <v>0</v>
      </c>
      <c r="J257" s="153">
        <v>0</v>
      </c>
      <c r="K257" s="153">
        <v>0</v>
      </c>
      <c r="L257" s="153">
        <v>0</v>
      </c>
      <c r="M257" s="153">
        <v>0</v>
      </c>
      <c r="N257" s="153">
        <v>0</v>
      </c>
      <c r="O257" s="153">
        <v>9</v>
      </c>
      <c r="P257" s="153">
        <v>0</v>
      </c>
      <c r="Q257" s="153">
        <v>0</v>
      </c>
      <c r="R257" s="153">
        <v>0</v>
      </c>
      <c r="S257" s="153">
        <v>0</v>
      </c>
      <c r="T257" s="153">
        <v>0</v>
      </c>
      <c r="U257" s="153">
        <v>0</v>
      </c>
      <c r="V257" s="153">
        <v>0</v>
      </c>
      <c r="W257" s="153">
        <v>0</v>
      </c>
      <c r="X257" s="153">
        <v>0</v>
      </c>
      <c r="Y257" s="153">
        <v>0</v>
      </c>
      <c r="Z257" s="153">
        <v>0</v>
      </c>
      <c r="AA257" s="153">
        <v>0</v>
      </c>
      <c r="AB257" s="153">
        <v>0</v>
      </c>
      <c r="AC257" s="153">
        <v>0</v>
      </c>
      <c r="AD257" s="153">
        <v>0</v>
      </c>
      <c r="AE257" s="153">
        <v>0</v>
      </c>
      <c r="AF257" s="153">
        <v>0</v>
      </c>
      <c r="AG257" s="153">
        <v>0</v>
      </c>
      <c r="AH257" s="153">
        <v>0</v>
      </c>
      <c r="AI257" s="153">
        <v>0</v>
      </c>
      <c r="AJ257" s="153">
        <v>0</v>
      </c>
      <c r="AK257" s="153">
        <v>0</v>
      </c>
      <c r="AL257" s="153">
        <v>0</v>
      </c>
      <c r="AM257" s="153">
        <v>0</v>
      </c>
      <c r="AN257" s="153">
        <v>0</v>
      </c>
      <c r="AO257" s="153">
        <v>0</v>
      </c>
      <c r="AP257" s="153">
        <v>0</v>
      </c>
      <c r="AQ257" s="153">
        <v>0</v>
      </c>
      <c r="AR257" s="153">
        <v>0</v>
      </c>
      <c r="AS257" s="153">
        <v>0</v>
      </c>
      <c r="AT257" s="153">
        <v>0</v>
      </c>
      <c r="AU257" s="153">
        <v>0</v>
      </c>
      <c r="AV257" s="153">
        <v>0</v>
      </c>
      <c r="AW257" s="153">
        <v>0</v>
      </c>
      <c r="AX257" s="153">
        <v>0</v>
      </c>
      <c r="AY257" s="153">
        <v>0</v>
      </c>
      <c r="AZ257" s="153">
        <v>0</v>
      </c>
      <c r="BA257" s="153">
        <v>0</v>
      </c>
      <c r="BB257" s="153">
        <v>0</v>
      </c>
      <c r="BC257" s="153">
        <v>0</v>
      </c>
      <c r="BD257" s="153">
        <v>3</v>
      </c>
      <c r="BE257" s="153">
        <v>0</v>
      </c>
      <c r="BF257" s="153">
        <v>0</v>
      </c>
      <c r="BG257" s="153">
        <v>0</v>
      </c>
      <c r="BH257" s="152">
        <v>0</v>
      </c>
    </row>
    <row r="258" spans="1:60" ht="30">
      <c r="A258" s="155" t="s">
        <v>1383</v>
      </c>
      <c r="B258" s="154">
        <v>89</v>
      </c>
      <c r="C258" s="154">
        <f>SUM(G258:BH258)</f>
        <v>17</v>
      </c>
      <c r="D258" s="154">
        <f>SUMIF(G$1:BH$1,1,$G258:$BH258)</f>
        <v>8</v>
      </c>
      <c r="E258" s="154">
        <f>SUMIF(G$1:BH$1,2,$G258:$BH258)</f>
        <v>3</v>
      </c>
      <c r="F258" s="154">
        <f>SUMIF(G$1:BH$1,3,$G258:$BH258)</f>
        <v>6</v>
      </c>
      <c r="G258" s="153">
        <v>0</v>
      </c>
      <c r="H258" s="153">
        <v>0</v>
      </c>
      <c r="I258" s="153">
        <v>0</v>
      </c>
      <c r="J258" s="153">
        <v>0</v>
      </c>
      <c r="K258" s="153">
        <v>0</v>
      </c>
      <c r="L258" s="153">
        <v>0</v>
      </c>
      <c r="M258" s="153">
        <v>0</v>
      </c>
      <c r="N258" s="153">
        <v>0</v>
      </c>
      <c r="O258" s="153">
        <v>6</v>
      </c>
      <c r="P258" s="153">
        <v>0</v>
      </c>
      <c r="Q258" s="153">
        <v>0</v>
      </c>
      <c r="R258" s="153">
        <v>0</v>
      </c>
      <c r="S258" s="153">
        <v>0</v>
      </c>
      <c r="T258" s="153">
        <v>0</v>
      </c>
      <c r="U258" s="153">
        <v>0</v>
      </c>
      <c r="V258" s="153">
        <v>0</v>
      </c>
      <c r="W258" s="153">
        <v>3</v>
      </c>
      <c r="X258" s="153">
        <v>0</v>
      </c>
      <c r="Y258" s="153">
        <v>0</v>
      </c>
      <c r="Z258" s="153">
        <v>0</v>
      </c>
      <c r="AA258" s="153">
        <v>0</v>
      </c>
      <c r="AB258" s="153">
        <v>0</v>
      </c>
      <c r="AC258" s="153">
        <v>0</v>
      </c>
      <c r="AD258" s="153">
        <v>0</v>
      </c>
      <c r="AE258" s="153">
        <v>0</v>
      </c>
      <c r="AF258" s="153">
        <v>0</v>
      </c>
      <c r="AG258" s="153">
        <v>0</v>
      </c>
      <c r="AH258" s="153">
        <v>0</v>
      </c>
      <c r="AI258" s="153">
        <v>5</v>
      </c>
      <c r="AJ258" s="153">
        <v>0</v>
      </c>
      <c r="AK258" s="153">
        <v>0</v>
      </c>
      <c r="AL258" s="153">
        <v>0</v>
      </c>
      <c r="AM258" s="153">
        <v>0</v>
      </c>
      <c r="AN258" s="153">
        <v>0</v>
      </c>
      <c r="AO258" s="153">
        <v>0</v>
      </c>
      <c r="AP258" s="153">
        <v>1</v>
      </c>
      <c r="AQ258" s="153">
        <v>0</v>
      </c>
      <c r="AR258" s="153">
        <v>0</v>
      </c>
      <c r="AS258" s="153">
        <v>0</v>
      </c>
      <c r="AT258" s="153">
        <v>0</v>
      </c>
      <c r="AU258" s="153">
        <v>0</v>
      </c>
      <c r="AV258" s="153">
        <v>0</v>
      </c>
      <c r="AW258" s="153">
        <v>0</v>
      </c>
      <c r="AX258" s="153">
        <v>0</v>
      </c>
      <c r="AY258" s="153">
        <v>0</v>
      </c>
      <c r="AZ258" s="153">
        <v>0</v>
      </c>
      <c r="BA258" s="153">
        <v>0</v>
      </c>
      <c r="BB258" s="153">
        <v>0</v>
      </c>
      <c r="BC258" s="153">
        <v>0</v>
      </c>
      <c r="BD258" s="153">
        <v>2</v>
      </c>
      <c r="BE258" s="153">
        <v>0</v>
      </c>
      <c r="BF258" s="153">
        <v>0</v>
      </c>
      <c r="BG258" s="153">
        <v>0</v>
      </c>
      <c r="BH258" s="152">
        <v>0</v>
      </c>
    </row>
    <row r="259" spans="1:60" ht="30">
      <c r="A259" s="155" t="s">
        <v>1382</v>
      </c>
      <c r="B259" s="154">
        <v>200</v>
      </c>
      <c r="C259" s="154">
        <f>SUM(G259:BH259)</f>
        <v>20</v>
      </c>
      <c r="D259" s="154">
        <f>SUMIF(G$1:BH$1,1,$G259:$BH259)</f>
        <v>2</v>
      </c>
      <c r="E259" s="154">
        <f>SUMIF(G$1:BH$1,2,$G259:$BH259)</f>
        <v>5</v>
      </c>
      <c r="F259" s="154">
        <f>SUMIF(G$1:BH$1,3,$G259:$BH259)</f>
        <v>13</v>
      </c>
      <c r="G259" s="153">
        <v>0</v>
      </c>
      <c r="H259" s="153">
        <v>0</v>
      </c>
      <c r="I259" s="153">
        <v>0</v>
      </c>
      <c r="J259" s="153">
        <v>0</v>
      </c>
      <c r="K259" s="153">
        <v>0</v>
      </c>
      <c r="L259" s="153">
        <v>0</v>
      </c>
      <c r="M259" s="153">
        <v>0</v>
      </c>
      <c r="N259" s="153">
        <v>0</v>
      </c>
      <c r="O259" s="153">
        <v>11</v>
      </c>
      <c r="P259" s="153">
        <v>0</v>
      </c>
      <c r="Q259" s="153">
        <v>0</v>
      </c>
      <c r="R259" s="153">
        <v>0</v>
      </c>
      <c r="S259" s="153">
        <v>0</v>
      </c>
      <c r="T259" s="153">
        <v>0</v>
      </c>
      <c r="U259" s="153">
        <v>0</v>
      </c>
      <c r="V259" s="153">
        <v>0</v>
      </c>
      <c r="W259" s="153">
        <v>2</v>
      </c>
      <c r="X259" s="153">
        <v>0</v>
      </c>
      <c r="Y259" s="153">
        <v>0</v>
      </c>
      <c r="Z259" s="153">
        <v>0</v>
      </c>
      <c r="AA259" s="153">
        <v>0</v>
      </c>
      <c r="AB259" s="153">
        <v>0</v>
      </c>
      <c r="AC259" s="153">
        <v>0</v>
      </c>
      <c r="AD259" s="153">
        <v>0</v>
      </c>
      <c r="AE259" s="153">
        <v>0</v>
      </c>
      <c r="AF259" s="153">
        <v>1</v>
      </c>
      <c r="AG259" s="153">
        <v>0</v>
      </c>
      <c r="AH259" s="153">
        <v>0</v>
      </c>
      <c r="AI259" s="153">
        <v>0</v>
      </c>
      <c r="AJ259" s="153">
        <v>1</v>
      </c>
      <c r="AK259" s="153">
        <v>0</v>
      </c>
      <c r="AL259" s="153">
        <v>0</v>
      </c>
      <c r="AM259" s="153">
        <v>0</v>
      </c>
      <c r="AN259" s="153">
        <v>0</v>
      </c>
      <c r="AO259" s="153">
        <v>0</v>
      </c>
      <c r="AP259" s="153">
        <v>1</v>
      </c>
      <c r="AQ259" s="153">
        <v>0</v>
      </c>
      <c r="AR259" s="153">
        <v>0</v>
      </c>
      <c r="AS259" s="153">
        <v>1</v>
      </c>
      <c r="AT259" s="153">
        <v>0</v>
      </c>
      <c r="AU259" s="153">
        <v>0</v>
      </c>
      <c r="AV259" s="153">
        <v>0</v>
      </c>
      <c r="AW259" s="153">
        <v>1</v>
      </c>
      <c r="AX259" s="153">
        <v>0</v>
      </c>
      <c r="AY259" s="153">
        <v>0</v>
      </c>
      <c r="AZ259" s="153">
        <v>0</v>
      </c>
      <c r="BA259" s="153">
        <v>0</v>
      </c>
      <c r="BB259" s="153">
        <v>0</v>
      </c>
      <c r="BC259" s="153">
        <v>0</v>
      </c>
      <c r="BD259" s="153">
        <v>2</v>
      </c>
      <c r="BE259" s="153">
        <v>0</v>
      </c>
      <c r="BF259" s="153">
        <v>0</v>
      </c>
      <c r="BG259" s="153">
        <v>0</v>
      </c>
      <c r="BH259" s="152">
        <v>0</v>
      </c>
    </row>
    <row r="260" spans="1:60" ht="30">
      <c r="A260" s="155" t="s">
        <v>1381</v>
      </c>
      <c r="B260" s="154">
        <v>408</v>
      </c>
      <c r="C260" s="154">
        <f>SUM(G260:BH260)</f>
        <v>49</v>
      </c>
      <c r="D260" s="154">
        <f>SUMIF(G$1:BH$1,1,$G260:$BH260)</f>
        <v>1</v>
      </c>
      <c r="E260" s="154">
        <f>SUMIF(G$1:BH$1,2,$G260:$BH260)</f>
        <v>6</v>
      </c>
      <c r="F260" s="154">
        <f>SUMIF(G$1:BH$1,3,$G260:$BH260)</f>
        <v>42</v>
      </c>
      <c r="G260" s="153">
        <v>0</v>
      </c>
      <c r="H260" s="153">
        <v>1</v>
      </c>
      <c r="I260" s="153">
        <v>0</v>
      </c>
      <c r="J260" s="153">
        <v>0</v>
      </c>
      <c r="K260" s="153">
        <v>0</v>
      </c>
      <c r="L260" s="153">
        <v>1</v>
      </c>
      <c r="M260" s="153">
        <v>0</v>
      </c>
      <c r="N260" s="153">
        <v>1</v>
      </c>
      <c r="O260" s="153">
        <v>40</v>
      </c>
      <c r="P260" s="153">
        <v>0</v>
      </c>
      <c r="Q260" s="153">
        <v>0</v>
      </c>
      <c r="R260" s="153">
        <v>0</v>
      </c>
      <c r="S260" s="153">
        <v>0</v>
      </c>
      <c r="T260" s="153">
        <v>0</v>
      </c>
      <c r="U260" s="153">
        <v>0</v>
      </c>
      <c r="V260" s="153">
        <v>0</v>
      </c>
      <c r="W260" s="153">
        <v>0</v>
      </c>
      <c r="X260" s="153">
        <v>0</v>
      </c>
      <c r="Y260" s="153">
        <v>0</v>
      </c>
      <c r="Z260" s="153">
        <v>0</v>
      </c>
      <c r="AA260" s="153">
        <v>0</v>
      </c>
      <c r="AB260" s="153">
        <v>0</v>
      </c>
      <c r="AC260" s="153">
        <v>0</v>
      </c>
      <c r="AD260" s="153">
        <v>0</v>
      </c>
      <c r="AE260" s="153">
        <v>0</v>
      </c>
      <c r="AF260" s="153">
        <v>1</v>
      </c>
      <c r="AG260" s="153">
        <v>0</v>
      </c>
      <c r="AH260" s="153">
        <v>0</v>
      </c>
      <c r="AI260" s="153">
        <v>1</v>
      </c>
      <c r="AJ260" s="153">
        <v>0</v>
      </c>
      <c r="AK260" s="153">
        <v>0</v>
      </c>
      <c r="AL260" s="153">
        <v>0</v>
      </c>
      <c r="AM260" s="153">
        <v>0</v>
      </c>
      <c r="AN260" s="153">
        <v>0</v>
      </c>
      <c r="AO260" s="153">
        <v>1</v>
      </c>
      <c r="AP260" s="153">
        <v>0</v>
      </c>
      <c r="AQ260" s="153">
        <v>0</v>
      </c>
      <c r="AR260" s="153">
        <v>0</v>
      </c>
      <c r="AS260" s="153">
        <v>0</v>
      </c>
      <c r="AT260" s="153">
        <v>0</v>
      </c>
      <c r="AU260" s="153">
        <v>0</v>
      </c>
      <c r="AV260" s="153">
        <v>0</v>
      </c>
      <c r="AW260" s="153">
        <v>0</v>
      </c>
      <c r="AX260" s="153">
        <v>0</v>
      </c>
      <c r="AY260" s="153">
        <v>0</v>
      </c>
      <c r="AZ260" s="153">
        <v>0</v>
      </c>
      <c r="BA260" s="153">
        <v>0</v>
      </c>
      <c r="BB260" s="153">
        <v>0</v>
      </c>
      <c r="BC260" s="153">
        <v>0</v>
      </c>
      <c r="BD260" s="153">
        <v>3</v>
      </c>
      <c r="BE260" s="153">
        <v>0</v>
      </c>
      <c r="BF260" s="153">
        <v>0</v>
      </c>
      <c r="BG260" s="153">
        <v>0</v>
      </c>
      <c r="BH260" s="152">
        <v>0</v>
      </c>
    </row>
    <row r="261" spans="1:60" ht="30">
      <c r="A261" s="155" t="s">
        <v>1380</v>
      </c>
      <c r="B261" s="154">
        <v>813</v>
      </c>
      <c r="C261" s="154">
        <f>SUM(G261:BH261)</f>
        <v>116</v>
      </c>
      <c r="D261" s="154">
        <f>SUMIF(G$1:BH$1,1,$G261:$BH261)</f>
        <v>10</v>
      </c>
      <c r="E261" s="154">
        <f>SUMIF(G$1:BH$1,2,$G261:$BH261)</f>
        <v>68</v>
      </c>
      <c r="F261" s="154">
        <f>SUMIF(G$1:BH$1,3,$G261:$BH261)</f>
        <v>38</v>
      </c>
      <c r="G261" s="153">
        <v>0</v>
      </c>
      <c r="H261" s="153">
        <v>7</v>
      </c>
      <c r="I261" s="153">
        <v>0</v>
      </c>
      <c r="J261" s="153">
        <v>2</v>
      </c>
      <c r="K261" s="153">
        <v>3</v>
      </c>
      <c r="L261" s="153">
        <v>1</v>
      </c>
      <c r="M261" s="153">
        <v>0</v>
      </c>
      <c r="N261" s="153">
        <v>0</v>
      </c>
      <c r="O261" s="153">
        <v>27</v>
      </c>
      <c r="P261" s="153">
        <v>0</v>
      </c>
      <c r="Q261" s="153">
        <v>1</v>
      </c>
      <c r="R261" s="153">
        <v>1</v>
      </c>
      <c r="S261" s="153">
        <v>0</v>
      </c>
      <c r="T261" s="153">
        <v>0</v>
      </c>
      <c r="U261" s="153">
        <v>2</v>
      </c>
      <c r="V261" s="153">
        <v>0</v>
      </c>
      <c r="W261" s="153">
        <v>4</v>
      </c>
      <c r="X261" s="153">
        <v>2</v>
      </c>
      <c r="Y261" s="153">
        <v>3</v>
      </c>
      <c r="Z261" s="153">
        <v>1</v>
      </c>
      <c r="AA261" s="153">
        <v>0</v>
      </c>
      <c r="AB261" s="153">
        <v>1</v>
      </c>
      <c r="AC261" s="153">
        <v>0</v>
      </c>
      <c r="AD261" s="153">
        <v>0</v>
      </c>
      <c r="AE261" s="153">
        <v>0</v>
      </c>
      <c r="AF261" s="153">
        <v>9</v>
      </c>
      <c r="AG261" s="153">
        <v>2</v>
      </c>
      <c r="AH261" s="153">
        <v>1</v>
      </c>
      <c r="AI261" s="153">
        <v>1</v>
      </c>
      <c r="AJ261" s="153">
        <v>1</v>
      </c>
      <c r="AK261" s="153">
        <v>0</v>
      </c>
      <c r="AL261" s="153">
        <v>0</v>
      </c>
      <c r="AM261" s="153">
        <v>1</v>
      </c>
      <c r="AN261" s="153">
        <v>3</v>
      </c>
      <c r="AO261" s="153">
        <v>3</v>
      </c>
      <c r="AP261" s="153">
        <v>6</v>
      </c>
      <c r="AQ261" s="153">
        <v>2</v>
      </c>
      <c r="AR261" s="153">
        <v>0</v>
      </c>
      <c r="AS261" s="153">
        <v>1</v>
      </c>
      <c r="AT261" s="153">
        <v>0</v>
      </c>
      <c r="AU261" s="153">
        <v>2</v>
      </c>
      <c r="AV261" s="153">
        <v>0</v>
      </c>
      <c r="AW261" s="153">
        <v>0</v>
      </c>
      <c r="AX261" s="153">
        <v>0</v>
      </c>
      <c r="AY261" s="153">
        <v>0</v>
      </c>
      <c r="AZ261" s="153">
        <v>2</v>
      </c>
      <c r="BA261" s="153">
        <v>3</v>
      </c>
      <c r="BB261" s="153">
        <v>0</v>
      </c>
      <c r="BC261" s="153">
        <v>2</v>
      </c>
      <c r="BD261" s="153">
        <v>17</v>
      </c>
      <c r="BE261" s="153">
        <v>0</v>
      </c>
      <c r="BF261" s="153">
        <v>5</v>
      </c>
      <c r="BG261" s="153">
        <v>0</v>
      </c>
      <c r="BH261" s="152">
        <v>0</v>
      </c>
    </row>
    <row r="262" spans="1:60">
      <c r="A262" s="155" t="s">
        <v>1379</v>
      </c>
      <c r="B262" s="154">
        <v>59</v>
      </c>
      <c r="C262" s="154">
        <f>SUM(G262:BH262)</f>
        <v>7</v>
      </c>
      <c r="D262" s="154">
        <f>SUMIF(G$1:BH$1,1,$G262:$BH262)</f>
        <v>0</v>
      </c>
      <c r="E262" s="154">
        <f>SUMIF(G$1:BH$1,2,$G262:$BH262)</f>
        <v>5</v>
      </c>
      <c r="F262" s="154">
        <f>SUMIF(G$1:BH$1,3,$G262:$BH262)</f>
        <v>2</v>
      </c>
      <c r="G262" s="153">
        <v>0</v>
      </c>
      <c r="H262" s="153">
        <v>0</v>
      </c>
      <c r="I262" s="153">
        <v>0</v>
      </c>
      <c r="J262" s="153">
        <v>0</v>
      </c>
      <c r="K262" s="153">
        <v>0</v>
      </c>
      <c r="L262" s="153">
        <v>0</v>
      </c>
      <c r="M262" s="153">
        <v>0</v>
      </c>
      <c r="N262" s="153">
        <v>0</v>
      </c>
      <c r="O262" s="153">
        <v>2</v>
      </c>
      <c r="P262" s="153">
        <v>0</v>
      </c>
      <c r="Q262" s="153">
        <v>0</v>
      </c>
      <c r="R262" s="153">
        <v>0</v>
      </c>
      <c r="S262" s="153">
        <v>0</v>
      </c>
      <c r="T262" s="153">
        <v>0</v>
      </c>
      <c r="U262" s="153">
        <v>0</v>
      </c>
      <c r="V262" s="153">
        <v>0</v>
      </c>
      <c r="W262" s="153">
        <v>0</v>
      </c>
      <c r="X262" s="153">
        <v>0</v>
      </c>
      <c r="Y262" s="153">
        <v>0</v>
      </c>
      <c r="Z262" s="153">
        <v>0</v>
      </c>
      <c r="AA262" s="153">
        <v>0</v>
      </c>
      <c r="AB262" s="153">
        <v>0</v>
      </c>
      <c r="AC262" s="153">
        <v>0</v>
      </c>
      <c r="AD262" s="153">
        <v>0</v>
      </c>
      <c r="AE262" s="153">
        <v>0</v>
      </c>
      <c r="AF262" s="153">
        <v>1</v>
      </c>
      <c r="AG262" s="153">
        <v>0</v>
      </c>
      <c r="AH262" s="153">
        <v>0</v>
      </c>
      <c r="AI262" s="153">
        <v>0</v>
      </c>
      <c r="AJ262" s="153">
        <v>0</v>
      </c>
      <c r="AK262" s="153">
        <v>0</v>
      </c>
      <c r="AL262" s="153">
        <v>0</v>
      </c>
      <c r="AM262" s="153">
        <v>0</v>
      </c>
      <c r="AN262" s="153">
        <v>0</v>
      </c>
      <c r="AO262" s="153">
        <v>0</v>
      </c>
      <c r="AP262" s="153">
        <v>0</v>
      </c>
      <c r="AQ262" s="153">
        <v>1</v>
      </c>
      <c r="AR262" s="153">
        <v>1</v>
      </c>
      <c r="AS262" s="153">
        <v>0</v>
      </c>
      <c r="AT262" s="153">
        <v>0</v>
      </c>
      <c r="AU262" s="153">
        <v>0</v>
      </c>
      <c r="AV262" s="153">
        <v>0</v>
      </c>
      <c r="AW262" s="153">
        <v>0</v>
      </c>
      <c r="AX262" s="153">
        <v>0</v>
      </c>
      <c r="AY262" s="153">
        <v>0</v>
      </c>
      <c r="AZ262" s="153">
        <v>0</v>
      </c>
      <c r="BA262" s="153">
        <v>0</v>
      </c>
      <c r="BB262" s="153">
        <v>0</v>
      </c>
      <c r="BC262" s="153">
        <v>0</v>
      </c>
      <c r="BD262" s="153">
        <v>2</v>
      </c>
      <c r="BE262" s="153">
        <v>0</v>
      </c>
      <c r="BF262" s="153">
        <v>0</v>
      </c>
      <c r="BG262" s="153">
        <v>0</v>
      </c>
      <c r="BH262" s="152">
        <v>0</v>
      </c>
    </row>
    <row r="263" spans="1:60">
      <c r="A263" s="155" t="s">
        <v>1378</v>
      </c>
      <c r="B263" s="154">
        <v>113</v>
      </c>
      <c r="C263" s="154">
        <f>SUM(G263:BH263)</f>
        <v>8</v>
      </c>
      <c r="D263" s="154">
        <f>SUMIF(G$1:BH$1,1,$G263:$BH263)</f>
        <v>2</v>
      </c>
      <c r="E263" s="154">
        <f>SUMIF(G$1:BH$1,2,$G263:$BH263)</f>
        <v>0</v>
      </c>
      <c r="F263" s="154">
        <f>SUMIF(G$1:BH$1,3,$G263:$BH263)</f>
        <v>6</v>
      </c>
      <c r="G263" s="153">
        <v>0</v>
      </c>
      <c r="H263" s="153">
        <v>0</v>
      </c>
      <c r="I263" s="153">
        <v>0</v>
      </c>
      <c r="J263" s="153">
        <v>0</v>
      </c>
      <c r="K263" s="153">
        <v>0</v>
      </c>
      <c r="L263" s="153">
        <v>0</v>
      </c>
      <c r="M263" s="153">
        <v>0</v>
      </c>
      <c r="N263" s="153">
        <v>0</v>
      </c>
      <c r="O263" s="153">
        <v>5</v>
      </c>
      <c r="P263" s="153">
        <v>0</v>
      </c>
      <c r="Q263" s="153">
        <v>0</v>
      </c>
      <c r="R263" s="153">
        <v>0</v>
      </c>
      <c r="S263" s="153">
        <v>0</v>
      </c>
      <c r="T263" s="153">
        <v>0</v>
      </c>
      <c r="U263" s="153">
        <v>0</v>
      </c>
      <c r="V263" s="153">
        <v>0</v>
      </c>
      <c r="W263" s="153">
        <v>2</v>
      </c>
      <c r="X263" s="153">
        <v>0</v>
      </c>
      <c r="Y263" s="153">
        <v>0</v>
      </c>
      <c r="Z263" s="153">
        <v>0</v>
      </c>
      <c r="AA263" s="153">
        <v>0</v>
      </c>
      <c r="AB263" s="153">
        <v>0</v>
      </c>
      <c r="AC263" s="153">
        <v>0</v>
      </c>
      <c r="AD263" s="153">
        <v>0</v>
      </c>
      <c r="AE263" s="153">
        <v>0</v>
      </c>
      <c r="AF263" s="153">
        <v>0</v>
      </c>
      <c r="AG263" s="153">
        <v>0</v>
      </c>
      <c r="AH263" s="153">
        <v>0</v>
      </c>
      <c r="AI263" s="153">
        <v>0</v>
      </c>
      <c r="AJ263" s="153">
        <v>0</v>
      </c>
      <c r="AK263" s="153">
        <v>0</v>
      </c>
      <c r="AL263" s="153">
        <v>0</v>
      </c>
      <c r="AM263" s="153">
        <v>1</v>
      </c>
      <c r="AN263" s="153">
        <v>0</v>
      </c>
      <c r="AO263" s="153">
        <v>0</v>
      </c>
      <c r="AP263" s="153">
        <v>0</v>
      </c>
      <c r="AQ263" s="153">
        <v>0</v>
      </c>
      <c r="AR263" s="153">
        <v>0</v>
      </c>
      <c r="AS263" s="153">
        <v>0</v>
      </c>
      <c r="AT263" s="153">
        <v>0</v>
      </c>
      <c r="AU263" s="153">
        <v>0</v>
      </c>
      <c r="AV263" s="153">
        <v>0</v>
      </c>
      <c r="AW263" s="153">
        <v>0</v>
      </c>
      <c r="AX263" s="153">
        <v>0</v>
      </c>
      <c r="AY263" s="153">
        <v>0</v>
      </c>
      <c r="AZ263" s="153">
        <v>0</v>
      </c>
      <c r="BA263" s="153">
        <v>0</v>
      </c>
      <c r="BB263" s="153">
        <v>0</v>
      </c>
      <c r="BC263" s="153">
        <v>0</v>
      </c>
      <c r="BD263" s="153">
        <v>0</v>
      </c>
      <c r="BE263" s="153">
        <v>0</v>
      </c>
      <c r="BF263" s="153">
        <v>0</v>
      </c>
      <c r="BG263" s="153">
        <v>0</v>
      </c>
      <c r="BH263" s="152">
        <v>0</v>
      </c>
    </row>
    <row r="264" spans="1:60" ht="30">
      <c r="A264" s="155" t="s">
        <v>1377</v>
      </c>
      <c r="B264" s="154">
        <v>488</v>
      </c>
      <c r="C264" s="154">
        <f>SUM(G264:BH264)</f>
        <v>114</v>
      </c>
      <c r="D264" s="154">
        <f>SUMIF(G$1:BH$1,1,$G264:$BH264)</f>
        <v>31</v>
      </c>
      <c r="E264" s="154">
        <f>SUMIF(G$1:BH$1,2,$G264:$BH264)</f>
        <v>35</v>
      </c>
      <c r="F264" s="154">
        <f>SUMIF(G$1:BH$1,3,$G264:$BH264)</f>
        <v>48</v>
      </c>
      <c r="G264" s="153">
        <v>0</v>
      </c>
      <c r="H264" s="153">
        <v>6</v>
      </c>
      <c r="I264" s="153">
        <v>1</v>
      </c>
      <c r="J264" s="153">
        <v>3</v>
      </c>
      <c r="K264" s="153">
        <v>0</v>
      </c>
      <c r="L264" s="153">
        <v>0</v>
      </c>
      <c r="M264" s="153">
        <v>1</v>
      </c>
      <c r="N264" s="153">
        <v>2</v>
      </c>
      <c r="O264" s="153">
        <v>16</v>
      </c>
      <c r="P264" s="153">
        <v>2</v>
      </c>
      <c r="Q264" s="153">
        <v>4</v>
      </c>
      <c r="R264" s="153">
        <v>4</v>
      </c>
      <c r="S264" s="153">
        <v>0</v>
      </c>
      <c r="T264" s="153">
        <v>1</v>
      </c>
      <c r="U264" s="153">
        <v>1</v>
      </c>
      <c r="V264" s="153">
        <v>1</v>
      </c>
      <c r="W264" s="153">
        <v>15</v>
      </c>
      <c r="X264" s="153">
        <v>1</v>
      </c>
      <c r="Y264" s="153">
        <v>1</v>
      </c>
      <c r="Z264" s="153">
        <v>1</v>
      </c>
      <c r="AA264" s="153">
        <v>1</v>
      </c>
      <c r="AB264" s="153">
        <v>0</v>
      </c>
      <c r="AC264" s="153">
        <v>1</v>
      </c>
      <c r="AD264" s="153">
        <v>0</v>
      </c>
      <c r="AE264" s="153">
        <v>1</v>
      </c>
      <c r="AF264" s="153">
        <v>1</v>
      </c>
      <c r="AG264" s="153">
        <v>3</v>
      </c>
      <c r="AH264" s="153">
        <v>0</v>
      </c>
      <c r="AI264" s="153">
        <v>2</v>
      </c>
      <c r="AJ264" s="153">
        <v>0</v>
      </c>
      <c r="AK264" s="153">
        <v>2</v>
      </c>
      <c r="AL264" s="153">
        <v>3</v>
      </c>
      <c r="AM264" s="153">
        <v>0</v>
      </c>
      <c r="AN264" s="153">
        <v>1</v>
      </c>
      <c r="AO264" s="153">
        <v>0</v>
      </c>
      <c r="AP264" s="153">
        <v>4</v>
      </c>
      <c r="AQ264" s="153">
        <v>0</v>
      </c>
      <c r="AR264" s="153">
        <v>0</v>
      </c>
      <c r="AS264" s="153">
        <v>2</v>
      </c>
      <c r="AT264" s="153">
        <v>1</v>
      </c>
      <c r="AU264" s="153">
        <v>3</v>
      </c>
      <c r="AV264" s="153">
        <v>0</v>
      </c>
      <c r="AW264" s="153">
        <v>3</v>
      </c>
      <c r="AX264" s="153">
        <v>2</v>
      </c>
      <c r="AY264" s="153">
        <v>0</v>
      </c>
      <c r="AZ264" s="153">
        <v>4</v>
      </c>
      <c r="BA264" s="153">
        <v>0</v>
      </c>
      <c r="BB264" s="153">
        <v>1</v>
      </c>
      <c r="BC264" s="153">
        <v>3</v>
      </c>
      <c r="BD264" s="153">
        <v>4</v>
      </c>
      <c r="BE264" s="153">
        <v>4</v>
      </c>
      <c r="BF264" s="153">
        <v>4</v>
      </c>
      <c r="BG264" s="153">
        <v>2</v>
      </c>
      <c r="BH264" s="152">
        <v>2</v>
      </c>
    </row>
    <row r="265" spans="1:60">
      <c r="A265" s="155" t="s">
        <v>1376</v>
      </c>
      <c r="B265" s="154">
        <v>612</v>
      </c>
      <c r="C265" s="154">
        <f>SUM(G265:BH265)</f>
        <v>50</v>
      </c>
      <c r="D265" s="154">
        <f>SUMIF(G$1:BH$1,1,$G265:$BH265)</f>
        <v>25</v>
      </c>
      <c r="E265" s="154">
        <f>SUMIF(G$1:BH$1,2,$G265:$BH265)</f>
        <v>3</v>
      </c>
      <c r="F265" s="154">
        <f>SUMIF(G$1:BH$1,3,$G265:$BH265)</f>
        <v>22</v>
      </c>
      <c r="G265" s="153">
        <v>0</v>
      </c>
      <c r="H265" s="153">
        <v>1</v>
      </c>
      <c r="I265" s="153">
        <v>0</v>
      </c>
      <c r="J265" s="153">
        <v>0</v>
      </c>
      <c r="K265" s="153">
        <v>0</v>
      </c>
      <c r="L265" s="153">
        <v>0</v>
      </c>
      <c r="M265" s="153">
        <v>0</v>
      </c>
      <c r="N265" s="153">
        <v>0</v>
      </c>
      <c r="O265" s="153">
        <v>22</v>
      </c>
      <c r="P265" s="153">
        <v>0</v>
      </c>
      <c r="Q265" s="153">
        <v>0</v>
      </c>
      <c r="R265" s="153">
        <v>0</v>
      </c>
      <c r="S265" s="153">
        <v>0</v>
      </c>
      <c r="T265" s="153">
        <v>0</v>
      </c>
      <c r="U265" s="153">
        <v>0</v>
      </c>
      <c r="V265" s="153">
        <v>0</v>
      </c>
      <c r="W265" s="153">
        <v>22</v>
      </c>
      <c r="X265" s="153">
        <v>0</v>
      </c>
      <c r="Y265" s="153">
        <v>0</v>
      </c>
      <c r="Z265" s="153">
        <v>0</v>
      </c>
      <c r="AA265" s="153">
        <v>0</v>
      </c>
      <c r="AB265" s="153">
        <v>0</v>
      </c>
      <c r="AC265" s="153">
        <v>0</v>
      </c>
      <c r="AD265" s="153">
        <v>0</v>
      </c>
      <c r="AE265" s="153">
        <v>0</v>
      </c>
      <c r="AF265" s="153">
        <v>0</v>
      </c>
      <c r="AG265" s="153">
        <v>0</v>
      </c>
      <c r="AH265" s="153">
        <v>2</v>
      </c>
      <c r="AI265" s="153">
        <v>1</v>
      </c>
      <c r="AJ265" s="153">
        <v>0</v>
      </c>
      <c r="AK265" s="153">
        <v>0</v>
      </c>
      <c r="AL265" s="153">
        <v>1</v>
      </c>
      <c r="AM265" s="153">
        <v>0</v>
      </c>
      <c r="AN265" s="153">
        <v>0</v>
      </c>
      <c r="AO265" s="153">
        <v>0</v>
      </c>
      <c r="AP265" s="153">
        <v>1</v>
      </c>
      <c r="AQ265" s="153">
        <v>0</v>
      </c>
      <c r="AR265" s="153">
        <v>0</v>
      </c>
      <c r="AS265" s="153">
        <v>0</v>
      </c>
      <c r="AT265" s="153">
        <v>0</v>
      </c>
      <c r="AU265" s="153">
        <v>0</v>
      </c>
      <c r="AV265" s="153">
        <v>0</v>
      </c>
      <c r="AW265" s="153">
        <v>0</v>
      </c>
      <c r="AX265" s="153">
        <v>0</v>
      </c>
      <c r="AY265" s="153">
        <v>0</v>
      </c>
      <c r="AZ265" s="153">
        <v>0</v>
      </c>
      <c r="BA265" s="153">
        <v>0</v>
      </c>
      <c r="BB265" s="153">
        <v>0</v>
      </c>
      <c r="BC265" s="153">
        <v>0</v>
      </c>
      <c r="BD265" s="153">
        <v>0</v>
      </c>
      <c r="BE265" s="153">
        <v>0</v>
      </c>
      <c r="BF265" s="153">
        <v>0</v>
      </c>
      <c r="BG265" s="153">
        <v>0</v>
      </c>
      <c r="BH265" s="152">
        <v>0</v>
      </c>
    </row>
    <row r="266" spans="1:60">
      <c r="A266" s="155" t="s">
        <v>1375</v>
      </c>
      <c r="B266" s="154">
        <v>206</v>
      </c>
      <c r="C266" s="154">
        <f>SUM(G266:BH266)</f>
        <v>17</v>
      </c>
      <c r="D266" s="154">
        <f>SUMIF(G$1:BH$1,1,$G266:$BH266)</f>
        <v>5</v>
      </c>
      <c r="E266" s="154">
        <f>SUMIF(G$1:BH$1,2,$G266:$BH266)</f>
        <v>5</v>
      </c>
      <c r="F266" s="154">
        <f>SUMIF(G$1:BH$1,3,$G266:$BH266)</f>
        <v>7</v>
      </c>
      <c r="G266" s="153">
        <v>0</v>
      </c>
      <c r="H266" s="153">
        <v>0</v>
      </c>
      <c r="I266" s="153">
        <v>0</v>
      </c>
      <c r="J266" s="153">
        <v>0</v>
      </c>
      <c r="K266" s="153">
        <v>0</v>
      </c>
      <c r="L266" s="153">
        <v>0</v>
      </c>
      <c r="M266" s="153">
        <v>0</v>
      </c>
      <c r="N266" s="153">
        <v>0</v>
      </c>
      <c r="O266" s="153">
        <v>5</v>
      </c>
      <c r="P266" s="153">
        <v>0</v>
      </c>
      <c r="Q266" s="153">
        <v>0</v>
      </c>
      <c r="R266" s="153">
        <v>0</v>
      </c>
      <c r="S266" s="153">
        <v>0</v>
      </c>
      <c r="T266" s="153">
        <v>0</v>
      </c>
      <c r="U266" s="153">
        <v>0</v>
      </c>
      <c r="V266" s="153">
        <v>0</v>
      </c>
      <c r="W266" s="153">
        <v>5</v>
      </c>
      <c r="X266" s="153">
        <v>1</v>
      </c>
      <c r="Y266" s="153">
        <v>1</v>
      </c>
      <c r="Z266" s="153">
        <v>0</v>
      </c>
      <c r="AA266" s="153">
        <v>1</v>
      </c>
      <c r="AB266" s="153">
        <v>0</v>
      </c>
      <c r="AC266" s="153">
        <v>0</v>
      </c>
      <c r="AD266" s="153">
        <v>0</v>
      </c>
      <c r="AE266" s="153">
        <v>0</v>
      </c>
      <c r="AF266" s="153">
        <v>2</v>
      </c>
      <c r="AG266" s="153">
        <v>0</v>
      </c>
      <c r="AH266" s="153">
        <v>0</v>
      </c>
      <c r="AI266" s="153">
        <v>0</v>
      </c>
      <c r="AJ266" s="153">
        <v>0</v>
      </c>
      <c r="AK266" s="153">
        <v>0</v>
      </c>
      <c r="AL266" s="153">
        <v>0</v>
      </c>
      <c r="AM266" s="153">
        <v>0</v>
      </c>
      <c r="AN266" s="153">
        <v>0</v>
      </c>
      <c r="AO266" s="153">
        <v>0</v>
      </c>
      <c r="AP266" s="153">
        <v>0</v>
      </c>
      <c r="AQ266" s="153">
        <v>0</v>
      </c>
      <c r="AR266" s="153">
        <v>0</v>
      </c>
      <c r="AS266" s="153">
        <v>0</v>
      </c>
      <c r="AT266" s="153">
        <v>0</v>
      </c>
      <c r="AU266" s="153">
        <v>0</v>
      </c>
      <c r="AV266" s="153">
        <v>0</v>
      </c>
      <c r="AW266" s="153">
        <v>0</v>
      </c>
      <c r="AX266" s="153">
        <v>0</v>
      </c>
      <c r="AY266" s="153">
        <v>0</v>
      </c>
      <c r="AZ266" s="153">
        <v>0</v>
      </c>
      <c r="BA266" s="153">
        <v>0</v>
      </c>
      <c r="BB266" s="153">
        <v>0</v>
      </c>
      <c r="BC266" s="153">
        <v>0</v>
      </c>
      <c r="BD266" s="153">
        <v>2</v>
      </c>
      <c r="BE266" s="153">
        <v>0</v>
      </c>
      <c r="BF266" s="153">
        <v>0</v>
      </c>
      <c r="BG266" s="153">
        <v>0</v>
      </c>
      <c r="BH266" s="152">
        <v>0</v>
      </c>
    </row>
    <row r="267" spans="1:60">
      <c r="A267" s="155" t="s">
        <v>1374</v>
      </c>
      <c r="B267" s="154">
        <v>36</v>
      </c>
      <c r="C267" s="154">
        <f>SUM(G267:BH267)</f>
        <v>7</v>
      </c>
      <c r="D267" s="154">
        <f>SUMIF(G$1:BH$1,1,$G267:$BH267)</f>
        <v>3</v>
      </c>
      <c r="E267" s="154">
        <f>SUMIF(G$1:BH$1,2,$G267:$BH267)</f>
        <v>2</v>
      </c>
      <c r="F267" s="154">
        <f>SUMIF(G$1:BH$1,3,$G267:$BH267)</f>
        <v>2</v>
      </c>
      <c r="G267" s="153">
        <v>0</v>
      </c>
      <c r="H267" s="153">
        <v>0</v>
      </c>
      <c r="I267" s="153">
        <v>0</v>
      </c>
      <c r="J267" s="153">
        <v>0</v>
      </c>
      <c r="K267" s="153">
        <v>0</v>
      </c>
      <c r="L267" s="153">
        <v>0</v>
      </c>
      <c r="M267" s="153">
        <v>0</v>
      </c>
      <c r="N267" s="153">
        <v>0</v>
      </c>
      <c r="O267" s="153">
        <v>2</v>
      </c>
      <c r="P267" s="153">
        <v>0</v>
      </c>
      <c r="Q267" s="153">
        <v>0</v>
      </c>
      <c r="R267" s="153">
        <v>0</v>
      </c>
      <c r="S267" s="153">
        <v>0</v>
      </c>
      <c r="T267" s="153">
        <v>0</v>
      </c>
      <c r="U267" s="153">
        <v>0</v>
      </c>
      <c r="V267" s="153">
        <v>0</v>
      </c>
      <c r="W267" s="153">
        <v>3</v>
      </c>
      <c r="X267" s="153">
        <v>0</v>
      </c>
      <c r="Y267" s="153">
        <v>0</v>
      </c>
      <c r="Z267" s="153">
        <v>0</v>
      </c>
      <c r="AA267" s="153">
        <v>0</v>
      </c>
      <c r="AB267" s="153">
        <v>0</v>
      </c>
      <c r="AC267" s="153">
        <v>0</v>
      </c>
      <c r="AD267" s="153">
        <v>0</v>
      </c>
      <c r="AE267" s="153">
        <v>0</v>
      </c>
      <c r="AF267" s="153">
        <v>1</v>
      </c>
      <c r="AG267" s="153">
        <v>0</v>
      </c>
      <c r="AH267" s="153">
        <v>0</v>
      </c>
      <c r="AI267" s="153">
        <v>0</v>
      </c>
      <c r="AJ267" s="153">
        <v>0</v>
      </c>
      <c r="AK267" s="153">
        <v>0</v>
      </c>
      <c r="AL267" s="153">
        <v>0</v>
      </c>
      <c r="AM267" s="153">
        <v>0</v>
      </c>
      <c r="AN267" s="153">
        <v>0</v>
      </c>
      <c r="AO267" s="153">
        <v>0</v>
      </c>
      <c r="AP267" s="153">
        <v>0</v>
      </c>
      <c r="AQ267" s="153">
        <v>0</v>
      </c>
      <c r="AR267" s="153">
        <v>0</v>
      </c>
      <c r="AS267" s="153">
        <v>0</v>
      </c>
      <c r="AT267" s="153">
        <v>0</v>
      </c>
      <c r="AU267" s="153">
        <v>0</v>
      </c>
      <c r="AV267" s="153">
        <v>0</v>
      </c>
      <c r="AW267" s="153">
        <v>0</v>
      </c>
      <c r="AX267" s="153">
        <v>0</v>
      </c>
      <c r="AY267" s="153">
        <v>0</v>
      </c>
      <c r="AZ267" s="153">
        <v>0</v>
      </c>
      <c r="BA267" s="153">
        <v>0</v>
      </c>
      <c r="BB267" s="153">
        <v>0</v>
      </c>
      <c r="BC267" s="153">
        <v>0</v>
      </c>
      <c r="BD267" s="153">
        <v>1</v>
      </c>
      <c r="BE267" s="153">
        <v>0</v>
      </c>
      <c r="BF267" s="153">
        <v>0</v>
      </c>
      <c r="BG267" s="153">
        <v>0</v>
      </c>
      <c r="BH267" s="152">
        <v>0</v>
      </c>
    </row>
    <row r="268" spans="1:60">
      <c r="A268" s="155" t="s">
        <v>1373</v>
      </c>
      <c r="B268" s="154">
        <v>246</v>
      </c>
      <c r="C268" s="154">
        <f>SUM(G268:BH268)</f>
        <v>33</v>
      </c>
      <c r="D268" s="154">
        <f>SUMIF(G$1:BH$1,1,$G268:$BH268)</f>
        <v>9</v>
      </c>
      <c r="E268" s="154">
        <f>SUMIF(G$1:BH$1,2,$G268:$BH268)</f>
        <v>10</v>
      </c>
      <c r="F268" s="154">
        <f>SUMIF(G$1:BH$1,3,$G268:$BH268)</f>
        <v>14</v>
      </c>
      <c r="G268" s="153">
        <v>0</v>
      </c>
      <c r="H268" s="153">
        <v>2</v>
      </c>
      <c r="I268" s="153">
        <v>0</v>
      </c>
      <c r="J268" s="153">
        <v>0</v>
      </c>
      <c r="K268" s="153">
        <v>0</v>
      </c>
      <c r="L268" s="153">
        <v>0</v>
      </c>
      <c r="M268" s="153">
        <v>0</v>
      </c>
      <c r="N268" s="153">
        <v>0</v>
      </c>
      <c r="O268" s="153">
        <v>10</v>
      </c>
      <c r="P268" s="153">
        <v>0</v>
      </c>
      <c r="Q268" s="153">
        <v>0</v>
      </c>
      <c r="R268" s="153">
        <v>1</v>
      </c>
      <c r="S268" s="153">
        <v>0</v>
      </c>
      <c r="T268" s="153">
        <v>0</v>
      </c>
      <c r="U268" s="153">
        <v>0</v>
      </c>
      <c r="V268" s="153">
        <v>0</v>
      </c>
      <c r="W268" s="153">
        <v>7</v>
      </c>
      <c r="X268" s="153">
        <v>1</v>
      </c>
      <c r="Y268" s="153">
        <v>1</v>
      </c>
      <c r="Z268" s="153">
        <v>0</v>
      </c>
      <c r="AA268" s="153">
        <v>0</v>
      </c>
      <c r="AB268" s="153">
        <v>0</v>
      </c>
      <c r="AC268" s="153">
        <v>0</v>
      </c>
      <c r="AD268" s="153">
        <v>0</v>
      </c>
      <c r="AE268" s="153">
        <v>0</v>
      </c>
      <c r="AF268" s="153">
        <v>3</v>
      </c>
      <c r="AG268" s="153">
        <v>0</v>
      </c>
      <c r="AH268" s="153">
        <v>0</v>
      </c>
      <c r="AI268" s="153">
        <v>2</v>
      </c>
      <c r="AJ268" s="153">
        <v>0</v>
      </c>
      <c r="AK268" s="153">
        <v>0</v>
      </c>
      <c r="AL268" s="153">
        <v>0</v>
      </c>
      <c r="AM268" s="153">
        <v>0</v>
      </c>
      <c r="AN268" s="153">
        <v>0</v>
      </c>
      <c r="AO268" s="153">
        <v>0</v>
      </c>
      <c r="AP268" s="153">
        <v>0</v>
      </c>
      <c r="AQ268" s="153">
        <v>0</v>
      </c>
      <c r="AR268" s="153">
        <v>0</v>
      </c>
      <c r="AS268" s="153">
        <v>1</v>
      </c>
      <c r="AT268" s="153">
        <v>0</v>
      </c>
      <c r="AU268" s="153">
        <v>0</v>
      </c>
      <c r="AV268" s="153">
        <v>0</v>
      </c>
      <c r="AW268" s="153">
        <v>0</v>
      </c>
      <c r="AX268" s="153">
        <v>0</v>
      </c>
      <c r="AY268" s="153">
        <v>0</v>
      </c>
      <c r="AZ268" s="153">
        <v>0</v>
      </c>
      <c r="BA268" s="153">
        <v>0</v>
      </c>
      <c r="BB268" s="153">
        <v>0</v>
      </c>
      <c r="BC268" s="153">
        <v>0</v>
      </c>
      <c r="BD268" s="153">
        <v>4</v>
      </c>
      <c r="BE268" s="153">
        <v>0</v>
      </c>
      <c r="BF268" s="153">
        <v>0</v>
      </c>
      <c r="BG268" s="153">
        <v>1</v>
      </c>
      <c r="BH268" s="152">
        <v>0</v>
      </c>
    </row>
    <row r="269" spans="1:60">
      <c r="A269" s="155" t="s">
        <v>1372</v>
      </c>
      <c r="B269" s="154">
        <v>15</v>
      </c>
      <c r="C269" s="154">
        <f>SUM(G269:BH269)</f>
        <v>1</v>
      </c>
      <c r="D269" s="154">
        <f>SUMIF(G$1:BH$1,1,$G269:$BH269)</f>
        <v>0</v>
      </c>
      <c r="E269" s="154">
        <f>SUMIF(G$1:BH$1,2,$G269:$BH269)</f>
        <v>0</v>
      </c>
      <c r="F269" s="154">
        <f>SUMIF(G$1:BH$1,3,$G269:$BH269)</f>
        <v>1</v>
      </c>
      <c r="G269" s="153">
        <v>0</v>
      </c>
      <c r="H269" s="153">
        <v>0</v>
      </c>
      <c r="I269" s="153">
        <v>0</v>
      </c>
      <c r="J269" s="153">
        <v>0</v>
      </c>
      <c r="K269" s="153">
        <v>0</v>
      </c>
      <c r="L269" s="153">
        <v>0</v>
      </c>
      <c r="M269" s="153">
        <v>0</v>
      </c>
      <c r="N269" s="153">
        <v>0</v>
      </c>
      <c r="O269" s="153">
        <v>1</v>
      </c>
      <c r="P269" s="153">
        <v>0</v>
      </c>
      <c r="Q269" s="153">
        <v>0</v>
      </c>
      <c r="R269" s="153">
        <v>0</v>
      </c>
      <c r="S269" s="153">
        <v>0</v>
      </c>
      <c r="T269" s="153">
        <v>0</v>
      </c>
      <c r="U269" s="153">
        <v>0</v>
      </c>
      <c r="V269" s="153">
        <v>0</v>
      </c>
      <c r="W269" s="153">
        <v>0</v>
      </c>
      <c r="X269" s="153">
        <v>0</v>
      </c>
      <c r="Y269" s="153">
        <v>0</v>
      </c>
      <c r="Z269" s="153">
        <v>0</v>
      </c>
      <c r="AA269" s="153">
        <v>0</v>
      </c>
      <c r="AB269" s="153">
        <v>0</v>
      </c>
      <c r="AC269" s="153">
        <v>0</v>
      </c>
      <c r="AD269" s="153">
        <v>0</v>
      </c>
      <c r="AE269" s="153">
        <v>0</v>
      </c>
      <c r="AF269" s="153">
        <v>0</v>
      </c>
      <c r="AG269" s="153">
        <v>0</v>
      </c>
      <c r="AH269" s="153">
        <v>0</v>
      </c>
      <c r="AI269" s="153">
        <v>0</v>
      </c>
      <c r="AJ269" s="153">
        <v>0</v>
      </c>
      <c r="AK269" s="153">
        <v>0</v>
      </c>
      <c r="AL269" s="153">
        <v>0</v>
      </c>
      <c r="AM269" s="153">
        <v>0</v>
      </c>
      <c r="AN269" s="153">
        <v>0</v>
      </c>
      <c r="AO269" s="153">
        <v>0</v>
      </c>
      <c r="AP269" s="153">
        <v>0</v>
      </c>
      <c r="AQ269" s="153">
        <v>0</v>
      </c>
      <c r="AR269" s="153">
        <v>0</v>
      </c>
      <c r="AS269" s="153">
        <v>0</v>
      </c>
      <c r="AT269" s="153">
        <v>0</v>
      </c>
      <c r="AU269" s="153">
        <v>0</v>
      </c>
      <c r="AV269" s="153">
        <v>0</v>
      </c>
      <c r="AW269" s="153">
        <v>0</v>
      </c>
      <c r="AX269" s="153">
        <v>0</v>
      </c>
      <c r="AY269" s="153">
        <v>0</v>
      </c>
      <c r="AZ269" s="153">
        <v>0</v>
      </c>
      <c r="BA269" s="153">
        <v>0</v>
      </c>
      <c r="BB269" s="153">
        <v>0</v>
      </c>
      <c r="BC269" s="153">
        <v>0</v>
      </c>
      <c r="BD269" s="153">
        <v>0</v>
      </c>
      <c r="BE269" s="153">
        <v>0</v>
      </c>
      <c r="BF269" s="153">
        <v>0</v>
      </c>
      <c r="BG269" s="153">
        <v>0</v>
      </c>
      <c r="BH269" s="152">
        <v>0</v>
      </c>
    </row>
    <row r="270" spans="1:60" ht="30">
      <c r="A270" s="155" t="s">
        <v>1371</v>
      </c>
      <c r="B270" s="154">
        <v>783</v>
      </c>
      <c r="C270" s="154">
        <f>SUM(G270:BH270)</f>
        <v>110</v>
      </c>
      <c r="D270" s="154">
        <f>SUMIF(G$1:BH$1,1,$G270:$BH270)</f>
        <v>31</v>
      </c>
      <c r="E270" s="154">
        <f>SUMIF(G$1:BH$1,2,$G270:$BH270)</f>
        <v>17</v>
      </c>
      <c r="F270" s="154">
        <f>SUMIF(G$1:BH$1,3,$G270:$BH270)</f>
        <v>62</v>
      </c>
      <c r="G270" s="153">
        <v>1</v>
      </c>
      <c r="H270" s="153">
        <v>1</v>
      </c>
      <c r="I270" s="153">
        <v>0</v>
      </c>
      <c r="J270" s="153">
        <v>0</v>
      </c>
      <c r="K270" s="153">
        <v>0</v>
      </c>
      <c r="L270" s="153">
        <v>0</v>
      </c>
      <c r="M270" s="153">
        <v>0</v>
      </c>
      <c r="N270" s="153">
        <v>0</v>
      </c>
      <c r="O270" s="153">
        <v>55</v>
      </c>
      <c r="P270" s="153">
        <v>0</v>
      </c>
      <c r="Q270" s="153">
        <v>1</v>
      </c>
      <c r="R270" s="153">
        <v>0</v>
      </c>
      <c r="S270" s="153">
        <v>0</v>
      </c>
      <c r="T270" s="153">
        <v>0</v>
      </c>
      <c r="U270" s="153">
        <v>0</v>
      </c>
      <c r="V270" s="153">
        <v>0</v>
      </c>
      <c r="W270" s="153">
        <v>24</v>
      </c>
      <c r="X270" s="153">
        <v>3</v>
      </c>
      <c r="Y270" s="153">
        <v>1</v>
      </c>
      <c r="Z270" s="153">
        <v>0</v>
      </c>
      <c r="AA270" s="153">
        <v>0</v>
      </c>
      <c r="AB270" s="153">
        <v>0</v>
      </c>
      <c r="AC270" s="153">
        <v>1</v>
      </c>
      <c r="AD270" s="153">
        <v>2</v>
      </c>
      <c r="AE270" s="153">
        <v>0</v>
      </c>
      <c r="AF270" s="153">
        <v>4</v>
      </c>
      <c r="AG270" s="153">
        <v>0</v>
      </c>
      <c r="AH270" s="153">
        <v>1</v>
      </c>
      <c r="AI270" s="153">
        <v>5</v>
      </c>
      <c r="AJ270" s="153">
        <v>0</v>
      </c>
      <c r="AK270" s="153">
        <v>0</v>
      </c>
      <c r="AL270" s="153">
        <v>0</v>
      </c>
      <c r="AM270" s="153">
        <v>0</v>
      </c>
      <c r="AN270" s="153">
        <v>0</v>
      </c>
      <c r="AO270" s="153">
        <v>0</v>
      </c>
      <c r="AP270" s="153">
        <v>1</v>
      </c>
      <c r="AQ270" s="153">
        <v>0</v>
      </c>
      <c r="AR270" s="153">
        <v>0</v>
      </c>
      <c r="AS270" s="153">
        <v>1</v>
      </c>
      <c r="AT270" s="153">
        <v>0</v>
      </c>
      <c r="AU270" s="153">
        <v>0</v>
      </c>
      <c r="AV270" s="153">
        <v>1</v>
      </c>
      <c r="AW270" s="153">
        <v>1</v>
      </c>
      <c r="AX270" s="153">
        <v>0</v>
      </c>
      <c r="AY270" s="153">
        <v>0</v>
      </c>
      <c r="AZ270" s="153">
        <v>0</v>
      </c>
      <c r="BA270" s="153">
        <v>0</v>
      </c>
      <c r="BB270" s="153">
        <v>0</v>
      </c>
      <c r="BC270" s="153">
        <v>0</v>
      </c>
      <c r="BD270" s="153">
        <v>6</v>
      </c>
      <c r="BE270" s="153">
        <v>0</v>
      </c>
      <c r="BF270" s="153">
        <v>0</v>
      </c>
      <c r="BG270" s="153">
        <v>1</v>
      </c>
      <c r="BH270" s="152">
        <v>0</v>
      </c>
    </row>
    <row r="271" spans="1:60" ht="30">
      <c r="A271" s="155" t="s">
        <v>1370</v>
      </c>
      <c r="B271" s="154">
        <v>164</v>
      </c>
      <c r="C271" s="154">
        <f>SUM(G271:BH271)</f>
        <v>24</v>
      </c>
      <c r="D271" s="154">
        <f>SUMIF(G$1:BH$1,1,$G271:$BH271)</f>
        <v>10</v>
      </c>
      <c r="E271" s="154">
        <f>SUMIF(G$1:BH$1,2,$G271:$BH271)</f>
        <v>2</v>
      </c>
      <c r="F271" s="154">
        <f>SUMIF(G$1:BH$1,3,$G271:$BH271)</f>
        <v>12</v>
      </c>
      <c r="G271" s="153">
        <v>0</v>
      </c>
      <c r="H271" s="153">
        <v>0</v>
      </c>
      <c r="I271" s="153">
        <v>0</v>
      </c>
      <c r="J271" s="153">
        <v>0</v>
      </c>
      <c r="K271" s="153">
        <v>0</v>
      </c>
      <c r="L271" s="153">
        <v>0</v>
      </c>
      <c r="M271" s="153">
        <v>0</v>
      </c>
      <c r="N271" s="153">
        <v>0</v>
      </c>
      <c r="O271" s="153">
        <v>12</v>
      </c>
      <c r="P271" s="153">
        <v>0</v>
      </c>
      <c r="Q271" s="153">
        <v>0</v>
      </c>
      <c r="R271" s="153">
        <v>0</v>
      </c>
      <c r="S271" s="153">
        <v>0</v>
      </c>
      <c r="T271" s="153">
        <v>0</v>
      </c>
      <c r="U271" s="153">
        <v>0</v>
      </c>
      <c r="V271" s="153">
        <v>0</v>
      </c>
      <c r="W271" s="153">
        <v>8</v>
      </c>
      <c r="X271" s="153">
        <v>0</v>
      </c>
      <c r="Y271" s="153">
        <v>0</v>
      </c>
      <c r="Z271" s="153">
        <v>0</v>
      </c>
      <c r="AA271" s="153">
        <v>0</v>
      </c>
      <c r="AB271" s="153">
        <v>0</v>
      </c>
      <c r="AC271" s="153">
        <v>0</v>
      </c>
      <c r="AD271" s="153">
        <v>0</v>
      </c>
      <c r="AE271" s="153">
        <v>0</v>
      </c>
      <c r="AF271" s="153">
        <v>0</v>
      </c>
      <c r="AG271" s="153">
        <v>0</v>
      </c>
      <c r="AH271" s="153">
        <v>0</v>
      </c>
      <c r="AI271" s="153">
        <v>0</v>
      </c>
      <c r="AJ271" s="153">
        <v>0</v>
      </c>
      <c r="AK271" s="153">
        <v>1</v>
      </c>
      <c r="AL271" s="153">
        <v>0</v>
      </c>
      <c r="AM271" s="153">
        <v>0</v>
      </c>
      <c r="AN271" s="153">
        <v>0</v>
      </c>
      <c r="AO271" s="153">
        <v>0</v>
      </c>
      <c r="AP271" s="153">
        <v>0</v>
      </c>
      <c r="AQ271" s="153">
        <v>0</v>
      </c>
      <c r="AR271" s="153">
        <v>0</v>
      </c>
      <c r="AS271" s="153">
        <v>0</v>
      </c>
      <c r="AT271" s="153">
        <v>0</v>
      </c>
      <c r="AU271" s="153">
        <v>1</v>
      </c>
      <c r="AV271" s="153">
        <v>0</v>
      </c>
      <c r="AW271" s="153">
        <v>0</v>
      </c>
      <c r="AX271" s="153">
        <v>0</v>
      </c>
      <c r="AY271" s="153">
        <v>0</v>
      </c>
      <c r="AZ271" s="153">
        <v>0</v>
      </c>
      <c r="BA271" s="153">
        <v>0</v>
      </c>
      <c r="BB271" s="153">
        <v>0</v>
      </c>
      <c r="BC271" s="153">
        <v>1</v>
      </c>
      <c r="BD271" s="153">
        <v>1</v>
      </c>
      <c r="BE271" s="153">
        <v>0</v>
      </c>
      <c r="BF271" s="153">
        <v>0</v>
      </c>
      <c r="BG271" s="153">
        <v>0</v>
      </c>
      <c r="BH271" s="152">
        <v>0</v>
      </c>
    </row>
    <row r="272" spans="1:60">
      <c r="A272" s="155" t="s">
        <v>1369</v>
      </c>
      <c r="B272" s="154">
        <v>917</v>
      </c>
      <c r="C272" s="154">
        <f>SUM(G272:BH272)</f>
        <v>56</v>
      </c>
      <c r="D272" s="154">
        <f>SUMIF(G$1:BH$1,1,$G272:$BH272)</f>
        <v>13</v>
      </c>
      <c r="E272" s="154">
        <f>SUMIF(G$1:BH$1,2,$G272:$BH272)</f>
        <v>16</v>
      </c>
      <c r="F272" s="154">
        <f>SUMIF(G$1:BH$1,3,$G272:$BH272)</f>
        <v>27</v>
      </c>
      <c r="G272" s="153">
        <v>0</v>
      </c>
      <c r="H272" s="153">
        <v>1</v>
      </c>
      <c r="I272" s="153">
        <v>0</v>
      </c>
      <c r="J272" s="153">
        <v>0</v>
      </c>
      <c r="K272" s="153">
        <v>0</v>
      </c>
      <c r="L272" s="153">
        <v>0</v>
      </c>
      <c r="M272" s="153">
        <v>0</v>
      </c>
      <c r="N272" s="153">
        <v>0</v>
      </c>
      <c r="O272" s="153">
        <v>26</v>
      </c>
      <c r="P272" s="153">
        <v>0</v>
      </c>
      <c r="Q272" s="153">
        <v>0</v>
      </c>
      <c r="R272" s="153">
        <v>0</v>
      </c>
      <c r="S272" s="153">
        <v>0</v>
      </c>
      <c r="T272" s="153">
        <v>0</v>
      </c>
      <c r="U272" s="153">
        <v>0</v>
      </c>
      <c r="V272" s="153">
        <v>1</v>
      </c>
      <c r="W272" s="153">
        <v>12</v>
      </c>
      <c r="X272" s="153">
        <v>3</v>
      </c>
      <c r="Y272" s="153">
        <v>1</v>
      </c>
      <c r="Z272" s="153">
        <v>0</v>
      </c>
      <c r="AA272" s="153">
        <v>0</v>
      </c>
      <c r="AB272" s="153">
        <v>0</v>
      </c>
      <c r="AC272" s="153">
        <v>0</v>
      </c>
      <c r="AD272" s="153">
        <v>3</v>
      </c>
      <c r="AE272" s="153">
        <v>0</v>
      </c>
      <c r="AF272" s="153">
        <v>3</v>
      </c>
      <c r="AG272" s="153">
        <v>0</v>
      </c>
      <c r="AH272" s="153">
        <v>0</v>
      </c>
      <c r="AI272" s="153">
        <v>0</v>
      </c>
      <c r="AJ272" s="153">
        <v>0</v>
      </c>
      <c r="AK272" s="153">
        <v>0</v>
      </c>
      <c r="AL272" s="153">
        <v>0</v>
      </c>
      <c r="AM272" s="153">
        <v>0</v>
      </c>
      <c r="AN272" s="153">
        <v>0</v>
      </c>
      <c r="AO272" s="153">
        <v>0</v>
      </c>
      <c r="AP272" s="153">
        <v>0</v>
      </c>
      <c r="AQ272" s="153">
        <v>0</v>
      </c>
      <c r="AR272" s="153">
        <v>0</v>
      </c>
      <c r="AS272" s="153">
        <v>0</v>
      </c>
      <c r="AT272" s="153">
        <v>0</v>
      </c>
      <c r="AU272" s="153">
        <v>1</v>
      </c>
      <c r="AV272" s="153">
        <v>0</v>
      </c>
      <c r="AW272" s="153">
        <v>0</v>
      </c>
      <c r="AX272" s="153">
        <v>0</v>
      </c>
      <c r="AY272" s="153">
        <v>0</v>
      </c>
      <c r="AZ272" s="153">
        <v>0</v>
      </c>
      <c r="BA272" s="153">
        <v>0</v>
      </c>
      <c r="BB272" s="153">
        <v>0</v>
      </c>
      <c r="BC272" s="153">
        <v>4</v>
      </c>
      <c r="BD272" s="153">
        <v>0</v>
      </c>
      <c r="BE272" s="153">
        <v>0</v>
      </c>
      <c r="BF272" s="153">
        <v>0</v>
      </c>
      <c r="BG272" s="153">
        <v>0</v>
      </c>
      <c r="BH272" s="152">
        <v>1</v>
      </c>
    </row>
    <row r="273" spans="1:60">
      <c r="A273" s="155" t="s">
        <v>1368</v>
      </c>
      <c r="B273" s="154">
        <v>62</v>
      </c>
      <c r="C273" s="154">
        <f>SUM(G273:BH273)</f>
        <v>9</v>
      </c>
      <c r="D273" s="154">
        <f>SUMIF(G$1:BH$1,1,$G273:$BH273)</f>
        <v>4</v>
      </c>
      <c r="E273" s="154">
        <f>SUMIF(G$1:BH$1,2,$G273:$BH273)</f>
        <v>0</v>
      </c>
      <c r="F273" s="154">
        <f>SUMIF(G$1:BH$1,3,$G273:$BH273)</f>
        <v>5</v>
      </c>
      <c r="G273" s="153">
        <v>0</v>
      </c>
      <c r="H273" s="153">
        <v>0</v>
      </c>
      <c r="I273" s="153">
        <v>0</v>
      </c>
      <c r="J273" s="153">
        <v>0</v>
      </c>
      <c r="K273" s="153">
        <v>0</v>
      </c>
      <c r="L273" s="153">
        <v>0</v>
      </c>
      <c r="M273" s="153">
        <v>0</v>
      </c>
      <c r="N273" s="153">
        <v>0</v>
      </c>
      <c r="O273" s="153">
        <v>5</v>
      </c>
      <c r="P273" s="153">
        <v>0</v>
      </c>
      <c r="Q273" s="153">
        <v>0</v>
      </c>
      <c r="R273" s="153">
        <v>0</v>
      </c>
      <c r="S273" s="153">
        <v>0</v>
      </c>
      <c r="T273" s="153">
        <v>0</v>
      </c>
      <c r="U273" s="153">
        <v>0</v>
      </c>
      <c r="V273" s="153">
        <v>0</v>
      </c>
      <c r="W273" s="153">
        <v>3</v>
      </c>
      <c r="X273" s="153">
        <v>0</v>
      </c>
      <c r="Y273" s="153">
        <v>0</v>
      </c>
      <c r="Z273" s="153">
        <v>0</v>
      </c>
      <c r="AA273" s="153">
        <v>0</v>
      </c>
      <c r="AB273" s="153">
        <v>0</v>
      </c>
      <c r="AC273" s="153">
        <v>0</v>
      </c>
      <c r="AD273" s="153">
        <v>0</v>
      </c>
      <c r="AE273" s="153">
        <v>0</v>
      </c>
      <c r="AF273" s="153">
        <v>0</v>
      </c>
      <c r="AG273" s="153">
        <v>0</v>
      </c>
      <c r="AH273" s="153">
        <v>0</v>
      </c>
      <c r="AI273" s="153">
        <v>1</v>
      </c>
      <c r="AJ273" s="153">
        <v>0</v>
      </c>
      <c r="AK273" s="153">
        <v>0</v>
      </c>
      <c r="AL273" s="153">
        <v>0</v>
      </c>
      <c r="AM273" s="153">
        <v>0</v>
      </c>
      <c r="AN273" s="153">
        <v>0</v>
      </c>
      <c r="AO273" s="153">
        <v>0</v>
      </c>
      <c r="AP273" s="153">
        <v>0</v>
      </c>
      <c r="AQ273" s="153">
        <v>0</v>
      </c>
      <c r="AR273" s="153">
        <v>0</v>
      </c>
      <c r="AS273" s="153">
        <v>0</v>
      </c>
      <c r="AT273" s="153">
        <v>0</v>
      </c>
      <c r="AU273" s="153">
        <v>0</v>
      </c>
      <c r="AV273" s="153">
        <v>0</v>
      </c>
      <c r="AW273" s="153">
        <v>0</v>
      </c>
      <c r="AX273" s="153">
        <v>0</v>
      </c>
      <c r="AY273" s="153">
        <v>0</v>
      </c>
      <c r="AZ273" s="153">
        <v>0</v>
      </c>
      <c r="BA273" s="153">
        <v>0</v>
      </c>
      <c r="BB273" s="153">
        <v>0</v>
      </c>
      <c r="BC273" s="153">
        <v>0</v>
      </c>
      <c r="BD273" s="153">
        <v>0</v>
      </c>
      <c r="BE273" s="153">
        <v>0</v>
      </c>
      <c r="BF273" s="153">
        <v>0</v>
      </c>
      <c r="BG273" s="153">
        <v>0</v>
      </c>
      <c r="BH273" s="152">
        <v>0</v>
      </c>
    </row>
    <row r="274" spans="1:60" ht="30">
      <c r="A274" s="155" t="s">
        <v>1367</v>
      </c>
      <c r="B274" s="154">
        <v>96</v>
      </c>
      <c r="C274" s="154">
        <f>SUM(G274:BH274)</f>
        <v>11</v>
      </c>
      <c r="D274" s="154">
        <f>SUMIF(G$1:BH$1,1,$G274:$BH274)</f>
        <v>6</v>
      </c>
      <c r="E274" s="154">
        <f>SUMIF(G$1:BH$1,2,$G274:$BH274)</f>
        <v>2</v>
      </c>
      <c r="F274" s="154">
        <f>SUMIF(G$1:BH$1,3,$G274:$BH274)</f>
        <v>3</v>
      </c>
      <c r="G274" s="153">
        <v>0</v>
      </c>
      <c r="H274" s="153">
        <v>0</v>
      </c>
      <c r="I274" s="153">
        <v>0</v>
      </c>
      <c r="J274" s="153">
        <v>0</v>
      </c>
      <c r="K274" s="153">
        <v>0</v>
      </c>
      <c r="L274" s="153">
        <v>0</v>
      </c>
      <c r="M274" s="153">
        <v>0</v>
      </c>
      <c r="N274" s="153">
        <v>0</v>
      </c>
      <c r="O274" s="153">
        <v>3</v>
      </c>
      <c r="P274" s="153">
        <v>0</v>
      </c>
      <c r="Q274" s="153">
        <v>0</v>
      </c>
      <c r="R274" s="153">
        <v>0</v>
      </c>
      <c r="S274" s="153">
        <v>0</v>
      </c>
      <c r="T274" s="153">
        <v>0</v>
      </c>
      <c r="U274" s="153">
        <v>0</v>
      </c>
      <c r="V274" s="153">
        <v>0</v>
      </c>
      <c r="W274" s="153">
        <v>6</v>
      </c>
      <c r="X274" s="153">
        <v>0</v>
      </c>
      <c r="Y274" s="153">
        <v>0</v>
      </c>
      <c r="Z274" s="153">
        <v>0</v>
      </c>
      <c r="AA274" s="153">
        <v>0</v>
      </c>
      <c r="AB274" s="153">
        <v>0</v>
      </c>
      <c r="AC274" s="153">
        <v>0</v>
      </c>
      <c r="AD274" s="153">
        <v>0</v>
      </c>
      <c r="AE274" s="153">
        <v>0</v>
      </c>
      <c r="AF274" s="153">
        <v>0</v>
      </c>
      <c r="AG274" s="153">
        <v>0</v>
      </c>
      <c r="AH274" s="153">
        <v>0</v>
      </c>
      <c r="AI274" s="153">
        <v>0</v>
      </c>
      <c r="AJ274" s="153">
        <v>0</v>
      </c>
      <c r="AK274" s="153">
        <v>0</v>
      </c>
      <c r="AL274" s="153">
        <v>0</v>
      </c>
      <c r="AM274" s="153">
        <v>0</v>
      </c>
      <c r="AN274" s="153">
        <v>0</v>
      </c>
      <c r="AO274" s="153">
        <v>0</v>
      </c>
      <c r="AP274" s="153">
        <v>0</v>
      </c>
      <c r="AQ274" s="153">
        <v>0</v>
      </c>
      <c r="AR274" s="153">
        <v>0</v>
      </c>
      <c r="AS274" s="153">
        <v>0</v>
      </c>
      <c r="AT274" s="153">
        <v>0</v>
      </c>
      <c r="AU274" s="153">
        <v>0</v>
      </c>
      <c r="AV274" s="153">
        <v>0</v>
      </c>
      <c r="AW274" s="153">
        <v>0</v>
      </c>
      <c r="AX274" s="153">
        <v>0</v>
      </c>
      <c r="AY274" s="153">
        <v>0</v>
      </c>
      <c r="AZ274" s="153">
        <v>0</v>
      </c>
      <c r="BA274" s="153">
        <v>0</v>
      </c>
      <c r="BB274" s="153">
        <v>0</v>
      </c>
      <c r="BC274" s="153">
        <v>0</v>
      </c>
      <c r="BD274" s="153">
        <v>2</v>
      </c>
      <c r="BE274" s="153">
        <v>0</v>
      </c>
      <c r="BF274" s="153">
        <v>0</v>
      </c>
      <c r="BG274" s="153">
        <v>0</v>
      </c>
      <c r="BH274" s="152">
        <v>0</v>
      </c>
    </row>
    <row r="275" spans="1:60" ht="30">
      <c r="A275" s="155" t="s">
        <v>1366</v>
      </c>
      <c r="B275" s="154">
        <v>486</v>
      </c>
      <c r="C275" s="154">
        <f>SUM(G275:BH275)</f>
        <v>52</v>
      </c>
      <c r="D275" s="154">
        <f>SUMIF(G$1:BH$1,1,$G275:$BH275)</f>
        <v>9</v>
      </c>
      <c r="E275" s="154">
        <f>SUMIF(G$1:BH$1,2,$G275:$BH275)</f>
        <v>12</v>
      </c>
      <c r="F275" s="154">
        <f>SUMIF(G$1:BH$1,3,$G275:$BH275)</f>
        <v>31</v>
      </c>
      <c r="G275" s="153">
        <v>0</v>
      </c>
      <c r="H275" s="153">
        <v>2</v>
      </c>
      <c r="I275" s="153">
        <v>0</v>
      </c>
      <c r="J275" s="153">
        <v>0</v>
      </c>
      <c r="K275" s="153">
        <v>0</v>
      </c>
      <c r="L275" s="153">
        <v>0</v>
      </c>
      <c r="M275" s="153">
        <v>0</v>
      </c>
      <c r="N275" s="153">
        <v>0</v>
      </c>
      <c r="O275" s="153">
        <v>27</v>
      </c>
      <c r="P275" s="153">
        <v>0</v>
      </c>
      <c r="Q275" s="153">
        <v>1</v>
      </c>
      <c r="R275" s="153">
        <v>0</v>
      </c>
      <c r="S275" s="153">
        <v>0</v>
      </c>
      <c r="T275" s="153">
        <v>0</v>
      </c>
      <c r="U275" s="153">
        <v>0</v>
      </c>
      <c r="V275" s="153">
        <v>0</v>
      </c>
      <c r="W275" s="153">
        <v>7</v>
      </c>
      <c r="X275" s="153">
        <v>1</v>
      </c>
      <c r="Y275" s="153">
        <v>0</v>
      </c>
      <c r="Z275" s="153">
        <v>0</v>
      </c>
      <c r="AA275" s="153">
        <v>0</v>
      </c>
      <c r="AB275" s="153">
        <v>0</v>
      </c>
      <c r="AC275" s="153">
        <v>0</v>
      </c>
      <c r="AD275" s="153">
        <v>0</v>
      </c>
      <c r="AE275" s="153">
        <v>0</v>
      </c>
      <c r="AF275" s="153">
        <v>0</v>
      </c>
      <c r="AG275" s="153">
        <v>0</v>
      </c>
      <c r="AH275" s="153">
        <v>0</v>
      </c>
      <c r="AI275" s="153">
        <v>2</v>
      </c>
      <c r="AJ275" s="153">
        <v>0</v>
      </c>
      <c r="AK275" s="153">
        <v>0</v>
      </c>
      <c r="AL275" s="153">
        <v>0</v>
      </c>
      <c r="AM275" s="153">
        <v>0</v>
      </c>
      <c r="AN275" s="153">
        <v>0</v>
      </c>
      <c r="AO275" s="153">
        <v>0</v>
      </c>
      <c r="AP275" s="153">
        <v>2</v>
      </c>
      <c r="AQ275" s="153">
        <v>0</v>
      </c>
      <c r="AR275" s="153">
        <v>0</v>
      </c>
      <c r="AS275" s="153">
        <v>3</v>
      </c>
      <c r="AT275" s="153">
        <v>0</v>
      </c>
      <c r="AU275" s="153">
        <v>0</v>
      </c>
      <c r="AV275" s="153">
        <v>0</v>
      </c>
      <c r="AW275" s="153">
        <v>0</v>
      </c>
      <c r="AX275" s="153">
        <v>0</v>
      </c>
      <c r="AY275" s="153">
        <v>0</v>
      </c>
      <c r="AZ275" s="153">
        <v>0</v>
      </c>
      <c r="BA275" s="153">
        <v>0</v>
      </c>
      <c r="BB275" s="153">
        <v>0</v>
      </c>
      <c r="BC275" s="153">
        <v>0</v>
      </c>
      <c r="BD275" s="153">
        <v>7</v>
      </c>
      <c r="BE275" s="153">
        <v>0</v>
      </c>
      <c r="BF275" s="153">
        <v>0</v>
      </c>
      <c r="BG275" s="153">
        <v>0</v>
      </c>
      <c r="BH275" s="152">
        <v>0</v>
      </c>
    </row>
    <row r="276" spans="1:60">
      <c r="A276" s="155" t="s">
        <v>1365</v>
      </c>
      <c r="B276" s="154">
        <v>185</v>
      </c>
      <c r="C276" s="154">
        <f>SUM(G276:BH276)</f>
        <v>19</v>
      </c>
      <c r="D276" s="154">
        <f>SUMIF(G$1:BH$1,1,$G276:$BH276)</f>
        <v>7</v>
      </c>
      <c r="E276" s="154">
        <f>SUMIF(G$1:BH$1,2,$G276:$BH276)</f>
        <v>4</v>
      </c>
      <c r="F276" s="154">
        <f>SUMIF(G$1:BH$1,3,$G276:$BH276)</f>
        <v>8</v>
      </c>
      <c r="G276" s="153">
        <v>0</v>
      </c>
      <c r="H276" s="153">
        <v>1</v>
      </c>
      <c r="I276" s="153">
        <v>0</v>
      </c>
      <c r="J276" s="153">
        <v>0</v>
      </c>
      <c r="K276" s="153">
        <v>0</v>
      </c>
      <c r="L276" s="153">
        <v>0</v>
      </c>
      <c r="M276" s="153">
        <v>0</v>
      </c>
      <c r="N276" s="153">
        <v>0</v>
      </c>
      <c r="O276" s="153">
        <v>6</v>
      </c>
      <c r="P276" s="153">
        <v>0</v>
      </c>
      <c r="Q276" s="153">
        <v>0</v>
      </c>
      <c r="R276" s="153">
        <v>0</v>
      </c>
      <c r="S276" s="153">
        <v>0</v>
      </c>
      <c r="T276" s="153">
        <v>0</v>
      </c>
      <c r="U276" s="153">
        <v>0</v>
      </c>
      <c r="V276" s="153">
        <v>0</v>
      </c>
      <c r="W276" s="153">
        <v>5</v>
      </c>
      <c r="X276" s="153">
        <v>1</v>
      </c>
      <c r="Y276" s="153">
        <v>1</v>
      </c>
      <c r="Z276" s="153">
        <v>0</v>
      </c>
      <c r="AA276" s="153">
        <v>0</v>
      </c>
      <c r="AB276" s="153">
        <v>0</v>
      </c>
      <c r="AC276" s="153">
        <v>0</v>
      </c>
      <c r="AD276" s="153">
        <v>0</v>
      </c>
      <c r="AE276" s="153">
        <v>0</v>
      </c>
      <c r="AF276" s="153">
        <v>0</v>
      </c>
      <c r="AG276" s="153">
        <v>0</v>
      </c>
      <c r="AH276" s="153">
        <v>0</v>
      </c>
      <c r="AI276" s="153">
        <v>1</v>
      </c>
      <c r="AJ276" s="153">
        <v>0</v>
      </c>
      <c r="AK276" s="153">
        <v>0</v>
      </c>
      <c r="AL276" s="153">
        <v>0</v>
      </c>
      <c r="AM276" s="153">
        <v>0</v>
      </c>
      <c r="AN276" s="153">
        <v>0</v>
      </c>
      <c r="AO276" s="153">
        <v>0</v>
      </c>
      <c r="AP276" s="153">
        <v>0</v>
      </c>
      <c r="AQ276" s="153">
        <v>0</v>
      </c>
      <c r="AR276" s="153">
        <v>0</v>
      </c>
      <c r="AS276" s="153">
        <v>0</v>
      </c>
      <c r="AT276" s="153">
        <v>0</v>
      </c>
      <c r="AU276" s="153">
        <v>0</v>
      </c>
      <c r="AV276" s="153">
        <v>0</v>
      </c>
      <c r="AW276" s="153">
        <v>1</v>
      </c>
      <c r="AX276" s="153">
        <v>1</v>
      </c>
      <c r="AY276" s="153">
        <v>0</v>
      </c>
      <c r="AZ276" s="153">
        <v>0</v>
      </c>
      <c r="BA276" s="153">
        <v>1</v>
      </c>
      <c r="BB276" s="153">
        <v>0</v>
      </c>
      <c r="BC276" s="153">
        <v>0</v>
      </c>
      <c r="BD276" s="153">
        <v>1</v>
      </c>
      <c r="BE276" s="153">
        <v>0</v>
      </c>
      <c r="BF276" s="153">
        <v>0</v>
      </c>
      <c r="BG276" s="153">
        <v>0</v>
      </c>
      <c r="BH276" s="152">
        <v>0</v>
      </c>
    </row>
    <row r="277" spans="1:60">
      <c r="A277" s="155" t="s">
        <v>1364</v>
      </c>
      <c r="B277" s="154">
        <v>145</v>
      </c>
      <c r="C277" s="154">
        <f>SUM(G277:BH277)</f>
        <v>13</v>
      </c>
      <c r="D277" s="154">
        <f>SUMIF(G$1:BH$1,1,$G277:$BH277)</f>
        <v>1</v>
      </c>
      <c r="E277" s="154">
        <f>SUMIF(G$1:BH$1,2,$G277:$BH277)</f>
        <v>4</v>
      </c>
      <c r="F277" s="154">
        <f>SUMIF(G$1:BH$1,3,$G277:$BH277)</f>
        <v>8</v>
      </c>
      <c r="G277" s="153">
        <v>0</v>
      </c>
      <c r="H277" s="153">
        <v>0</v>
      </c>
      <c r="I277" s="153">
        <v>0</v>
      </c>
      <c r="J277" s="153">
        <v>0</v>
      </c>
      <c r="K277" s="153">
        <v>0</v>
      </c>
      <c r="L277" s="153">
        <v>0</v>
      </c>
      <c r="M277" s="153">
        <v>0</v>
      </c>
      <c r="N277" s="153">
        <v>0</v>
      </c>
      <c r="O277" s="153">
        <v>8</v>
      </c>
      <c r="P277" s="153">
        <v>0</v>
      </c>
      <c r="Q277" s="153">
        <v>0</v>
      </c>
      <c r="R277" s="153">
        <v>0</v>
      </c>
      <c r="S277" s="153">
        <v>0</v>
      </c>
      <c r="T277" s="153">
        <v>0</v>
      </c>
      <c r="U277" s="153">
        <v>0</v>
      </c>
      <c r="V277" s="153">
        <v>0</v>
      </c>
      <c r="W277" s="153">
        <v>1</v>
      </c>
      <c r="X277" s="153">
        <v>0</v>
      </c>
      <c r="Y277" s="153">
        <v>0</v>
      </c>
      <c r="Z277" s="153">
        <v>0</v>
      </c>
      <c r="AA277" s="153">
        <v>0</v>
      </c>
      <c r="AB277" s="153">
        <v>0</v>
      </c>
      <c r="AC277" s="153">
        <v>0</v>
      </c>
      <c r="AD277" s="153">
        <v>0</v>
      </c>
      <c r="AE277" s="153">
        <v>0</v>
      </c>
      <c r="AF277" s="153">
        <v>1</v>
      </c>
      <c r="AG277" s="153">
        <v>0</v>
      </c>
      <c r="AH277" s="153">
        <v>0</v>
      </c>
      <c r="AI277" s="153">
        <v>0</v>
      </c>
      <c r="AJ277" s="153">
        <v>0</v>
      </c>
      <c r="AK277" s="153">
        <v>0</v>
      </c>
      <c r="AL277" s="153">
        <v>0</v>
      </c>
      <c r="AM277" s="153">
        <v>0</v>
      </c>
      <c r="AN277" s="153">
        <v>0</v>
      </c>
      <c r="AO277" s="153">
        <v>0</v>
      </c>
      <c r="AP277" s="153">
        <v>0</v>
      </c>
      <c r="AQ277" s="153">
        <v>0</v>
      </c>
      <c r="AR277" s="153">
        <v>0</v>
      </c>
      <c r="AS277" s="153">
        <v>0</v>
      </c>
      <c r="AT277" s="153">
        <v>0</v>
      </c>
      <c r="AU277" s="153">
        <v>0</v>
      </c>
      <c r="AV277" s="153">
        <v>0</v>
      </c>
      <c r="AW277" s="153">
        <v>0</v>
      </c>
      <c r="AX277" s="153">
        <v>0</v>
      </c>
      <c r="AY277" s="153">
        <v>0</v>
      </c>
      <c r="AZ277" s="153">
        <v>0</v>
      </c>
      <c r="BA277" s="153">
        <v>0</v>
      </c>
      <c r="BB277" s="153">
        <v>0</v>
      </c>
      <c r="BC277" s="153">
        <v>1</v>
      </c>
      <c r="BD277" s="153">
        <v>2</v>
      </c>
      <c r="BE277" s="153">
        <v>0</v>
      </c>
      <c r="BF277" s="153">
        <v>0</v>
      </c>
      <c r="BG277" s="153">
        <v>0</v>
      </c>
      <c r="BH277" s="152">
        <v>0</v>
      </c>
    </row>
    <row r="278" spans="1:60" ht="30">
      <c r="A278" s="155" t="s">
        <v>1363</v>
      </c>
      <c r="B278" s="154">
        <v>271</v>
      </c>
      <c r="C278" s="154">
        <f>SUM(G278:BH278)</f>
        <v>30</v>
      </c>
      <c r="D278" s="154">
        <f>SUMIF(G$1:BH$1,1,$G278:$BH278)</f>
        <v>9</v>
      </c>
      <c r="E278" s="154">
        <f>SUMIF(G$1:BH$1,2,$G278:$BH278)</f>
        <v>4</v>
      </c>
      <c r="F278" s="154">
        <f>SUMIF(G$1:BH$1,3,$G278:$BH278)</f>
        <v>17</v>
      </c>
      <c r="G278" s="153">
        <v>0</v>
      </c>
      <c r="H278" s="153">
        <v>0</v>
      </c>
      <c r="I278" s="153">
        <v>0</v>
      </c>
      <c r="J278" s="153">
        <v>0</v>
      </c>
      <c r="K278" s="153">
        <v>0</v>
      </c>
      <c r="L278" s="153">
        <v>0</v>
      </c>
      <c r="M278" s="153">
        <v>0</v>
      </c>
      <c r="N278" s="153">
        <v>0</v>
      </c>
      <c r="O278" s="153">
        <v>17</v>
      </c>
      <c r="P278" s="153">
        <v>0</v>
      </c>
      <c r="Q278" s="153">
        <v>0</v>
      </c>
      <c r="R278" s="153">
        <v>0</v>
      </c>
      <c r="S278" s="153">
        <v>0</v>
      </c>
      <c r="T278" s="153">
        <v>0</v>
      </c>
      <c r="U278" s="153">
        <v>0</v>
      </c>
      <c r="V278" s="153">
        <v>0</v>
      </c>
      <c r="W278" s="153">
        <v>7</v>
      </c>
      <c r="X278" s="153">
        <v>2</v>
      </c>
      <c r="Y278" s="153">
        <v>0</v>
      </c>
      <c r="Z278" s="153">
        <v>0</v>
      </c>
      <c r="AA278" s="153">
        <v>0</v>
      </c>
      <c r="AB278" s="153">
        <v>0</v>
      </c>
      <c r="AC278" s="153">
        <v>0</v>
      </c>
      <c r="AD278" s="153">
        <v>0</v>
      </c>
      <c r="AE278" s="153">
        <v>0</v>
      </c>
      <c r="AF278" s="153">
        <v>0</v>
      </c>
      <c r="AG278" s="153">
        <v>0</v>
      </c>
      <c r="AH278" s="153">
        <v>0</v>
      </c>
      <c r="AI278" s="153">
        <v>0</v>
      </c>
      <c r="AJ278" s="153">
        <v>0</v>
      </c>
      <c r="AK278" s="153">
        <v>1</v>
      </c>
      <c r="AL278" s="153">
        <v>0</v>
      </c>
      <c r="AM278" s="153">
        <v>0</v>
      </c>
      <c r="AN278" s="153">
        <v>0</v>
      </c>
      <c r="AO278" s="153">
        <v>0</v>
      </c>
      <c r="AP278" s="153">
        <v>0</v>
      </c>
      <c r="AQ278" s="153">
        <v>0</v>
      </c>
      <c r="AR278" s="153">
        <v>0</v>
      </c>
      <c r="AS278" s="153">
        <v>0</v>
      </c>
      <c r="AT278" s="153">
        <v>0</v>
      </c>
      <c r="AU278" s="153">
        <v>0</v>
      </c>
      <c r="AV278" s="153">
        <v>0</v>
      </c>
      <c r="AW278" s="153">
        <v>0</v>
      </c>
      <c r="AX278" s="153">
        <v>1</v>
      </c>
      <c r="AY278" s="153">
        <v>0</v>
      </c>
      <c r="AZ278" s="153">
        <v>0</v>
      </c>
      <c r="BA278" s="153">
        <v>0</v>
      </c>
      <c r="BB278" s="153">
        <v>0</v>
      </c>
      <c r="BC278" s="153">
        <v>1</v>
      </c>
      <c r="BD278" s="153">
        <v>1</v>
      </c>
      <c r="BE278" s="153">
        <v>0</v>
      </c>
      <c r="BF278" s="153">
        <v>0</v>
      </c>
      <c r="BG278" s="153">
        <v>0</v>
      </c>
      <c r="BH278" s="152">
        <v>0</v>
      </c>
    </row>
    <row r="279" spans="1:60">
      <c r="A279" s="155" t="s">
        <v>1362</v>
      </c>
      <c r="B279" s="154">
        <v>348</v>
      </c>
      <c r="C279" s="154">
        <f>SUM(G279:BH279)</f>
        <v>47</v>
      </c>
      <c r="D279" s="154">
        <f>SUMIF(G$1:BH$1,1,$G279:$BH279)</f>
        <v>14</v>
      </c>
      <c r="E279" s="154">
        <f>SUMIF(G$1:BH$1,2,$G279:$BH279)</f>
        <v>11</v>
      </c>
      <c r="F279" s="154">
        <f>SUMIF(G$1:BH$1,3,$G279:$BH279)</f>
        <v>22</v>
      </c>
      <c r="G279" s="153">
        <v>0</v>
      </c>
      <c r="H279" s="153">
        <v>1</v>
      </c>
      <c r="I279" s="153">
        <v>0</v>
      </c>
      <c r="J279" s="153">
        <v>0</v>
      </c>
      <c r="K279" s="153">
        <v>0</v>
      </c>
      <c r="L279" s="153">
        <v>0</v>
      </c>
      <c r="M279" s="153">
        <v>0</v>
      </c>
      <c r="N279" s="153">
        <v>1</v>
      </c>
      <c r="O279" s="153">
        <v>19</v>
      </c>
      <c r="P279" s="153">
        <v>0</v>
      </c>
      <c r="Q279" s="153">
        <v>1</v>
      </c>
      <c r="R279" s="153">
        <v>1</v>
      </c>
      <c r="S279" s="153">
        <v>0</v>
      </c>
      <c r="T279" s="153">
        <v>0</v>
      </c>
      <c r="U279" s="153">
        <v>0</v>
      </c>
      <c r="V279" s="153">
        <v>0</v>
      </c>
      <c r="W279" s="153">
        <v>9</v>
      </c>
      <c r="X279" s="153">
        <v>4</v>
      </c>
      <c r="Y279" s="153">
        <v>0</v>
      </c>
      <c r="Z279" s="153">
        <v>0</v>
      </c>
      <c r="AA279" s="153">
        <v>0</v>
      </c>
      <c r="AB279" s="153">
        <v>0</v>
      </c>
      <c r="AC279" s="153">
        <v>0</v>
      </c>
      <c r="AD279" s="153">
        <v>0</v>
      </c>
      <c r="AE279" s="153">
        <v>0</v>
      </c>
      <c r="AF279" s="153">
        <v>1</v>
      </c>
      <c r="AG279" s="153">
        <v>0</v>
      </c>
      <c r="AH279" s="153">
        <v>0</v>
      </c>
      <c r="AI279" s="153">
        <v>1</v>
      </c>
      <c r="AJ279" s="153">
        <v>1</v>
      </c>
      <c r="AK279" s="153">
        <v>0</v>
      </c>
      <c r="AL279" s="153">
        <v>0</v>
      </c>
      <c r="AM279" s="153">
        <v>0</v>
      </c>
      <c r="AN279" s="153">
        <v>0</v>
      </c>
      <c r="AO279" s="153">
        <v>0</v>
      </c>
      <c r="AP279" s="153">
        <v>0</v>
      </c>
      <c r="AQ279" s="153">
        <v>0</v>
      </c>
      <c r="AR279" s="153">
        <v>0</v>
      </c>
      <c r="AS279" s="153">
        <v>0</v>
      </c>
      <c r="AT279" s="153">
        <v>0</v>
      </c>
      <c r="AU279" s="153">
        <v>0</v>
      </c>
      <c r="AV279" s="153">
        <v>0</v>
      </c>
      <c r="AW279" s="153">
        <v>0</v>
      </c>
      <c r="AX279" s="153">
        <v>1</v>
      </c>
      <c r="AY279" s="153">
        <v>0</v>
      </c>
      <c r="AZ279" s="153">
        <v>3</v>
      </c>
      <c r="BA279" s="153">
        <v>0</v>
      </c>
      <c r="BB279" s="153">
        <v>0</v>
      </c>
      <c r="BC279" s="153">
        <v>1</v>
      </c>
      <c r="BD279" s="153">
        <v>2</v>
      </c>
      <c r="BE279" s="153">
        <v>0</v>
      </c>
      <c r="BF279" s="153">
        <v>0</v>
      </c>
      <c r="BG279" s="153">
        <v>0</v>
      </c>
      <c r="BH279" s="152">
        <v>1</v>
      </c>
    </row>
    <row r="280" spans="1:60">
      <c r="A280" s="155" t="s">
        <v>1361</v>
      </c>
      <c r="B280" s="154">
        <v>28</v>
      </c>
      <c r="C280" s="154">
        <f>SUM(G280:BH280)</f>
        <v>5</v>
      </c>
      <c r="D280" s="154">
        <f>SUMIF(G$1:BH$1,1,$G280:$BH280)</f>
        <v>3</v>
      </c>
      <c r="E280" s="154">
        <f>SUMIF(G$1:BH$1,2,$G280:$BH280)</f>
        <v>2</v>
      </c>
      <c r="F280" s="154">
        <f>SUMIF(G$1:BH$1,3,$G280:$BH280)</f>
        <v>0</v>
      </c>
      <c r="G280" s="153">
        <v>0</v>
      </c>
      <c r="H280" s="153">
        <v>0</v>
      </c>
      <c r="I280" s="153">
        <v>0</v>
      </c>
      <c r="J280" s="153">
        <v>0</v>
      </c>
      <c r="K280" s="153">
        <v>0</v>
      </c>
      <c r="L280" s="153">
        <v>0</v>
      </c>
      <c r="M280" s="153">
        <v>0</v>
      </c>
      <c r="N280" s="153">
        <v>0</v>
      </c>
      <c r="O280" s="153">
        <v>0</v>
      </c>
      <c r="P280" s="153">
        <v>0</v>
      </c>
      <c r="Q280" s="153">
        <v>0</v>
      </c>
      <c r="R280" s="153">
        <v>0</v>
      </c>
      <c r="S280" s="153">
        <v>0</v>
      </c>
      <c r="T280" s="153">
        <v>0</v>
      </c>
      <c r="U280" s="153">
        <v>0</v>
      </c>
      <c r="V280" s="153">
        <v>0</v>
      </c>
      <c r="W280" s="153">
        <v>0</v>
      </c>
      <c r="X280" s="153">
        <v>0</v>
      </c>
      <c r="Y280" s="153">
        <v>0</v>
      </c>
      <c r="Z280" s="153">
        <v>0</v>
      </c>
      <c r="AA280" s="153">
        <v>0</v>
      </c>
      <c r="AB280" s="153">
        <v>0</v>
      </c>
      <c r="AC280" s="153">
        <v>0</v>
      </c>
      <c r="AD280" s="153">
        <v>0</v>
      </c>
      <c r="AE280" s="153">
        <v>0</v>
      </c>
      <c r="AF280" s="153">
        <v>1</v>
      </c>
      <c r="AG280" s="153">
        <v>0</v>
      </c>
      <c r="AH280" s="153">
        <v>0</v>
      </c>
      <c r="AI280" s="153">
        <v>0</v>
      </c>
      <c r="AJ280" s="153">
        <v>0</v>
      </c>
      <c r="AK280" s="153">
        <v>0</v>
      </c>
      <c r="AL280" s="153">
        <v>0</v>
      </c>
      <c r="AM280" s="153">
        <v>0</v>
      </c>
      <c r="AN280" s="153">
        <v>0</v>
      </c>
      <c r="AO280" s="153">
        <v>0</v>
      </c>
      <c r="AP280" s="153">
        <v>0</v>
      </c>
      <c r="AQ280" s="153">
        <v>1</v>
      </c>
      <c r="AR280" s="153">
        <v>0</v>
      </c>
      <c r="AS280" s="153">
        <v>0</v>
      </c>
      <c r="AT280" s="153">
        <v>0</v>
      </c>
      <c r="AU280" s="153">
        <v>1</v>
      </c>
      <c r="AV280" s="153">
        <v>0</v>
      </c>
      <c r="AW280" s="153">
        <v>0</v>
      </c>
      <c r="AX280" s="153">
        <v>2</v>
      </c>
      <c r="AY280" s="153">
        <v>0</v>
      </c>
      <c r="AZ280" s="153">
        <v>0</v>
      </c>
      <c r="BA280" s="153">
        <v>0</v>
      </c>
      <c r="BB280" s="153">
        <v>0</v>
      </c>
      <c r="BC280" s="153">
        <v>0</v>
      </c>
      <c r="BD280" s="153">
        <v>0</v>
      </c>
      <c r="BE280" s="153">
        <v>0</v>
      </c>
      <c r="BF280" s="153">
        <v>0</v>
      </c>
      <c r="BG280" s="153">
        <v>0</v>
      </c>
      <c r="BH280" s="152">
        <v>0</v>
      </c>
    </row>
    <row r="281" spans="1:60" ht="30">
      <c r="A281" s="155" t="s">
        <v>1360</v>
      </c>
      <c r="B281" s="154">
        <v>958</v>
      </c>
      <c r="C281" s="154">
        <f>SUM(G281:BH281)</f>
        <v>108</v>
      </c>
      <c r="D281" s="154">
        <f>SUMIF(G$1:BH$1,1,$G281:$BH281)</f>
        <v>31</v>
      </c>
      <c r="E281" s="154">
        <f>SUMIF(G$1:BH$1,2,$G281:$BH281)</f>
        <v>16</v>
      </c>
      <c r="F281" s="154">
        <f>SUMIF(G$1:BH$1,3,$G281:$BH281)</f>
        <v>61</v>
      </c>
      <c r="G281" s="153">
        <v>0</v>
      </c>
      <c r="H281" s="153">
        <v>1</v>
      </c>
      <c r="I281" s="153">
        <v>0</v>
      </c>
      <c r="J281" s="153">
        <v>0</v>
      </c>
      <c r="K281" s="153">
        <v>0</v>
      </c>
      <c r="L281" s="153">
        <v>0</v>
      </c>
      <c r="M281" s="153">
        <v>0</v>
      </c>
      <c r="N281" s="153">
        <v>1</v>
      </c>
      <c r="O281" s="153">
        <v>49</v>
      </c>
      <c r="P281" s="153">
        <v>0</v>
      </c>
      <c r="Q281" s="153">
        <v>0</v>
      </c>
      <c r="R281" s="153">
        <v>5</v>
      </c>
      <c r="S281" s="153">
        <v>0</v>
      </c>
      <c r="T281" s="153">
        <v>2</v>
      </c>
      <c r="U281" s="153">
        <v>0</v>
      </c>
      <c r="V281" s="153">
        <v>0</v>
      </c>
      <c r="W281" s="153">
        <v>27</v>
      </c>
      <c r="X281" s="153">
        <v>5</v>
      </c>
      <c r="Y281" s="153">
        <v>1</v>
      </c>
      <c r="Z281" s="153">
        <v>3</v>
      </c>
      <c r="AA281" s="153">
        <v>0</v>
      </c>
      <c r="AB281" s="153">
        <v>0</v>
      </c>
      <c r="AC281" s="153">
        <v>0</v>
      </c>
      <c r="AD281" s="153">
        <v>0</v>
      </c>
      <c r="AE281" s="153">
        <v>0</v>
      </c>
      <c r="AF281" s="153">
        <v>3</v>
      </c>
      <c r="AG281" s="153">
        <v>0</v>
      </c>
      <c r="AH281" s="153">
        <v>0</v>
      </c>
      <c r="AI281" s="153">
        <v>3</v>
      </c>
      <c r="AJ281" s="153">
        <v>0</v>
      </c>
      <c r="AK281" s="153">
        <v>0</v>
      </c>
      <c r="AL281" s="153">
        <v>0</v>
      </c>
      <c r="AM281" s="153">
        <v>0</v>
      </c>
      <c r="AN281" s="153">
        <v>0</v>
      </c>
      <c r="AO281" s="153">
        <v>0</v>
      </c>
      <c r="AP281" s="153">
        <v>0</v>
      </c>
      <c r="AQ281" s="153">
        <v>0</v>
      </c>
      <c r="AR281" s="153">
        <v>0</v>
      </c>
      <c r="AS281" s="153">
        <v>0</v>
      </c>
      <c r="AT281" s="153">
        <v>0</v>
      </c>
      <c r="AU281" s="153">
        <v>1</v>
      </c>
      <c r="AV281" s="153">
        <v>0</v>
      </c>
      <c r="AW281" s="153">
        <v>2</v>
      </c>
      <c r="AX281" s="153">
        <v>0</v>
      </c>
      <c r="AY281" s="153">
        <v>0</v>
      </c>
      <c r="AZ281" s="153">
        <v>0</v>
      </c>
      <c r="BA281" s="153">
        <v>0</v>
      </c>
      <c r="BB281" s="153">
        <v>0</v>
      </c>
      <c r="BC281" s="153">
        <v>0</v>
      </c>
      <c r="BD281" s="153">
        <v>3</v>
      </c>
      <c r="BE281" s="153">
        <v>0</v>
      </c>
      <c r="BF281" s="153">
        <v>0</v>
      </c>
      <c r="BG281" s="153">
        <v>0</v>
      </c>
      <c r="BH281" s="152">
        <v>2</v>
      </c>
    </row>
    <row r="282" spans="1:60">
      <c r="A282" s="155" t="s">
        <v>1359</v>
      </c>
      <c r="B282" s="154">
        <v>514</v>
      </c>
      <c r="C282" s="154">
        <f>SUM(G282:BH282)</f>
        <v>81</v>
      </c>
      <c r="D282" s="154">
        <f>SUMIF(G$1:BH$1,1,$G282:$BH282)</f>
        <v>13</v>
      </c>
      <c r="E282" s="154">
        <f>SUMIF(G$1:BH$1,2,$G282:$BH282)</f>
        <v>31</v>
      </c>
      <c r="F282" s="154">
        <f>SUMIF(G$1:BH$1,3,$G282:$BH282)</f>
        <v>37</v>
      </c>
      <c r="G282" s="153">
        <v>0</v>
      </c>
      <c r="H282" s="153">
        <v>0</v>
      </c>
      <c r="I282" s="153">
        <v>0</v>
      </c>
      <c r="J282" s="153">
        <v>0</v>
      </c>
      <c r="K282" s="153">
        <v>0</v>
      </c>
      <c r="L282" s="153">
        <v>2</v>
      </c>
      <c r="M282" s="153">
        <v>0</v>
      </c>
      <c r="N282" s="153">
        <v>1</v>
      </c>
      <c r="O282" s="153">
        <v>24</v>
      </c>
      <c r="P282" s="153">
        <v>2</v>
      </c>
      <c r="Q282" s="153">
        <v>0</v>
      </c>
      <c r="R282" s="153">
        <v>2</v>
      </c>
      <c r="S282" s="153">
        <v>0</v>
      </c>
      <c r="T282" s="153">
        <v>0</v>
      </c>
      <c r="U282" s="153">
        <v>0</v>
      </c>
      <c r="V282" s="153">
        <v>1</v>
      </c>
      <c r="W282" s="153">
        <v>2</v>
      </c>
      <c r="X282" s="153">
        <v>1</v>
      </c>
      <c r="Y282" s="153">
        <v>0</v>
      </c>
      <c r="Z282" s="153">
        <v>0</v>
      </c>
      <c r="AA282" s="153">
        <v>0</v>
      </c>
      <c r="AB282" s="153">
        <v>0</v>
      </c>
      <c r="AC282" s="153">
        <v>0</v>
      </c>
      <c r="AD282" s="153">
        <v>2</v>
      </c>
      <c r="AE282" s="153">
        <v>0</v>
      </c>
      <c r="AF282" s="153">
        <v>3</v>
      </c>
      <c r="AG282" s="153">
        <v>0</v>
      </c>
      <c r="AH282" s="153">
        <v>0</v>
      </c>
      <c r="AI282" s="153">
        <v>2</v>
      </c>
      <c r="AJ282" s="153">
        <v>1</v>
      </c>
      <c r="AK282" s="153">
        <v>2</v>
      </c>
      <c r="AL282" s="153">
        <v>2</v>
      </c>
      <c r="AM282" s="153">
        <v>0</v>
      </c>
      <c r="AN282" s="153">
        <v>0</v>
      </c>
      <c r="AO282" s="153">
        <v>1</v>
      </c>
      <c r="AP282" s="153">
        <v>3</v>
      </c>
      <c r="AQ282" s="153">
        <v>1</v>
      </c>
      <c r="AR282" s="153">
        <v>1</v>
      </c>
      <c r="AS282" s="153">
        <v>2</v>
      </c>
      <c r="AT282" s="153">
        <v>0</v>
      </c>
      <c r="AU282" s="153">
        <v>1</v>
      </c>
      <c r="AV282" s="153">
        <v>0</v>
      </c>
      <c r="AW282" s="153">
        <v>1</v>
      </c>
      <c r="AX282" s="153">
        <v>2</v>
      </c>
      <c r="AY282" s="153">
        <v>0</v>
      </c>
      <c r="AZ282" s="153">
        <v>4</v>
      </c>
      <c r="BA282" s="153">
        <v>1</v>
      </c>
      <c r="BB282" s="153">
        <v>0</v>
      </c>
      <c r="BC282" s="153">
        <v>0</v>
      </c>
      <c r="BD282" s="153">
        <v>11</v>
      </c>
      <c r="BE282" s="153">
        <v>0</v>
      </c>
      <c r="BF282" s="153">
        <v>2</v>
      </c>
      <c r="BG282" s="153">
        <v>3</v>
      </c>
      <c r="BH282" s="152">
        <v>1</v>
      </c>
    </row>
    <row r="283" spans="1:60">
      <c r="A283" s="155" t="s">
        <v>1358</v>
      </c>
      <c r="B283" s="154">
        <v>392</v>
      </c>
      <c r="C283" s="154">
        <f>SUM(G283:BH283)</f>
        <v>39</v>
      </c>
      <c r="D283" s="154">
        <f>SUMIF(G$1:BH$1,1,$G283:$BH283)</f>
        <v>12</v>
      </c>
      <c r="E283" s="154">
        <f>SUMIF(G$1:BH$1,2,$G283:$BH283)</f>
        <v>17</v>
      </c>
      <c r="F283" s="154">
        <f>SUMIF(G$1:BH$1,3,$G283:$BH283)</f>
        <v>10</v>
      </c>
      <c r="G283" s="153">
        <v>0</v>
      </c>
      <c r="H283" s="153">
        <v>2</v>
      </c>
      <c r="I283" s="153">
        <v>0</v>
      </c>
      <c r="J283" s="153">
        <v>0</v>
      </c>
      <c r="K283" s="153">
        <v>0</v>
      </c>
      <c r="L283" s="153">
        <v>0</v>
      </c>
      <c r="M283" s="153">
        <v>0</v>
      </c>
      <c r="N283" s="153">
        <v>0</v>
      </c>
      <c r="O283" s="153">
        <v>7</v>
      </c>
      <c r="P283" s="153">
        <v>0</v>
      </c>
      <c r="Q283" s="153">
        <v>0</v>
      </c>
      <c r="R283" s="153">
        <v>1</v>
      </c>
      <c r="S283" s="153">
        <v>0</v>
      </c>
      <c r="T283" s="153">
        <v>0</v>
      </c>
      <c r="U283" s="153">
        <v>0</v>
      </c>
      <c r="V283" s="153">
        <v>0</v>
      </c>
      <c r="W283" s="153">
        <v>9</v>
      </c>
      <c r="X283" s="153">
        <v>1</v>
      </c>
      <c r="Y283" s="153">
        <v>0</v>
      </c>
      <c r="Z283" s="153">
        <v>0</v>
      </c>
      <c r="AA283" s="153">
        <v>0</v>
      </c>
      <c r="AB283" s="153">
        <v>0</v>
      </c>
      <c r="AC283" s="153">
        <v>0</v>
      </c>
      <c r="AD283" s="153">
        <v>0</v>
      </c>
      <c r="AE283" s="153">
        <v>0</v>
      </c>
      <c r="AF283" s="153">
        <v>2</v>
      </c>
      <c r="AG283" s="153">
        <v>0</v>
      </c>
      <c r="AH283" s="153">
        <v>0</v>
      </c>
      <c r="AI283" s="153">
        <v>0</v>
      </c>
      <c r="AJ283" s="153">
        <v>0</v>
      </c>
      <c r="AK283" s="153">
        <v>1</v>
      </c>
      <c r="AL283" s="153">
        <v>0</v>
      </c>
      <c r="AM283" s="153">
        <v>0</v>
      </c>
      <c r="AN283" s="153">
        <v>0</v>
      </c>
      <c r="AO283" s="153">
        <v>0</v>
      </c>
      <c r="AP283" s="153">
        <v>2</v>
      </c>
      <c r="AQ283" s="153">
        <v>1</v>
      </c>
      <c r="AR283" s="153">
        <v>0</v>
      </c>
      <c r="AS283" s="153">
        <v>0</v>
      </c>
      <c r="AT283" s="153">
        <v>0</v>
      </c>
      <c r="AU283" s="153">
        <v>0</v>
      </c>
      <c r="AV283" s="153">
        <v>0</v>
      </c>
      <c r="AW283" s="153">
        <v>2</v>
      </c>
      <c r="AX283" s="153">
        <v>1</v>
      </c>
      <c r="AY283" s="153">
        <v>0</v>
      </c>
      <c r="AZ283" s="153">
        <v>1</v>
      </c>
      <c r="BA283" s="153">
        <v>0</v>
      </c>
      <c r="BB283" s="153">
        <v>0</v>
      </c>
      <c r="BC283" s="153">
        <v>0</v>
      </c>
      <c r="BD283" s="153">
        <v>8</v>
      </c>
      <c r="BE283" s="153">
        <v>0</v>
      </c>
      <c r="BF283" s="153">
        <v>1</v>
      </c>
      <c r="BG283" s="153">
        <v>0</v>
      </c>
      <c r="BH283" s="152">
        <v>0</v>
      </c>
    </row>
    <row r="284" spans="1:60" ht="30">
      <c r="A284" s="155" t="s">
        <v>1357</v>
      </c>
      <c r="B284" s="154">
        <v>542</v>
      </c>
      <c r="C284" s="154">
        <f>SUM(G284:BH284)</f>
        <v>54</v>
      </c>
      <c r="D284" s="154">
        <f>SUMIF(G$1:BH$1,1,$G284:$BH284)</f>
        <v>15</v>
      </c>
      <c r="E284" s="154">
        <f>SUMIF(G$1:BH$1,2,$G284:$BH284)</f>
        <v>10</v>
      </c>
      <c r="F284" s="154">
        <f>SUMIF(G$1:BH$1,3,$G284:$BH284)</f>
        <v>29</v>
      </c>
      <c r="G284" s="153">
        <v>0</v>
      </c>
      <c r="H284" s="153">
        <v>1</v>
      </c>
      <c r="I284" s="153">
        <v>0</v>
      </c>
      <c r="J284" s="153">
        <v>0</v>
      </c>
      <c r="K284" s="153">
        <v>0</v>
      </c>
      <c r="L284" s="153">
        <v>0</v>
      </c>
      <c r="M284" s="153">
        <v>0</v>
      </c>
      <c r="N284" s="153">
        <v>0</v>
      </c>
      <c r="O284" s="153">
        <v>29</v>
      </c>
      <c r="P284" s="153">
        <v>0</v>
      </c>
      <c r="Q284" s="153">
        <v>0</v>
      </c>
      <c r="R284" s="153">
        <v>0</v>
      </c>
      <c r="S284" s="153">
        <v>0</v>
      </c>
      <c r="T284" s="153">
        <v>0</v>
      </c>
      <c r="U284" s="153">
        <v>0</v>
      </c>
      <c r="V284" s="153">
        <v>0</v>
      </c>
      <c r="W284" s="153">
        <v>12</v>
      </c>
      <c r="X284" s="153">
        <v>2</v>
      </c>
      <c r="Y284" s="153">
        <v>0</v>
      </c>
      <c r="Z284" s="153">
        <v>0</v>
      </c>
      <c r="AA284" s="153">
        <v>0</v>
      </c>
      <c r="AB284" s="153">
        <v>0</v>
      </c>
      <c r="AC284" s="153">
        <v>0</v>
      </c>
      <c r="AD284" s="153">
        <v>0</v>
      </c>
      <c r="AE284" s="153">
        <v>0</v>
      </c>
      <c r="AF284" s="153">
        <v>1</v>
      </c>
      <c r="AG284" s="153">
        <v>0</v>
      </c>
      <c r="AH284" s="153">
        <v>0</v>
      </c>
      <c r="AI284" s="153">
        <v>1</v>
      </c>
      <c r="AJ284" s="153">
        <v>0</v>
      </c>
      <c r="AK284" s="153">
        <v>0</v>
      </c>
      <c r="AL284" s="153">
        <v>0</v>
      </c>
      <c r="AM284" s="153">
        <v>0</v>
      </c>
      <c r="AN284" s="153">
        <v>0</v>
      </c>
      <c r="AO284" s="153">
        <v>0</v>
      </c>
      <c r="AP284" s="153">
        <v>2</v>
      </c>
      <c r="AQ284" s="153">
        <v>0</v>
      </c>
      <c r="AR284" s="153">
        <v>0</v>
      </c>
      <c r="AS284" s="153">
        <v>0</v>
      </c>
      <c r="AT284" s="153">
        <v>0</v>
      </c>
      <c r="AU284" s="153">
        <v>0</v>
      </c>
      <c r="AV284" s="153">
        <v>0</v>
      </c>
      <c r="AW284" s="153">
        <v>0</v>
      </c>
      <c r="AX284" s="153">
        <v>2</v>
      </c>
      <c r="AY284" s="153">
        <v>0</v>
      </c>
      <c r="AZ284" s="153">
        <v>0</v>
      </c>
      <c r="BA284" s="153">
        <v>0</v>
      </c>
      <c r="BB284" s="153">
        <v>0</v>
      </c>
      <c r="BC284" s="153">
        <v>1</v>
      </c>
      <c r="BD284" s="153">
        <v>3</v>
      </c>
      <c r="BE284" s="153">
        <v>0</v>
      </c>
      <c r="BF284" s="153">
        <v>0</v>
      </c>
      <c r="BG284" s="153">
        <v>0</v>
      </c>
      <c r="BH284" s="152">
        <v>0</v>
      </c>
    </row>
    <row r="285" spans="1:60" ht="30">
      <c r="A285" s="155" t="s">
        <v>1356</v>
      </c>
      <c r="B285" s="154">
        <v>317</v>
      </c>
      <c r="C285" s="154">
        <f>SUM(G285:BH285)</f>
        <v>98</v>
      </c>
      <c r="D285" s="154">
        <f>SUMIF(G$1:BH$1,1,$G285:$BH285)</f>
        <v>24</v>
      </c>
      <c r="E285" s="154">
        <f>SUMIF(G$1:BH$1,2,$G285:$BH285)</f>
        <v>33</v>
      </c>
      <c r="F285" s="154">
        <f>SUMIF(G$1:BH$1,3,$G285:$BH285)</f>
        <v>41</v>
      </c>
      <c r="G285" s="153">
        <v>0</v>
      </c>
      <c r="H285" s="153">
        <v>3</v>
      </c>
      <c r="I285" s="153">
        <v>0</v>
      </c>
      <c r="J285" s="153">
        <v>0</v>
      </c>
      <c r="K285" s="153">
        <v>1</v>
      </c>
      <c r="L285" s="153">
        <v>1</v>
      </c>
      <c r="M285" s="153">
        <v>0</v>
      </c>
      <c r="N285" s="153">
        <v>2</v>
      </c>
      <c r="O285" s="153">
        <v>24</v>
      </c>
      <c r="P285" s="153">
        <v>0</v>
      </c>
      <c r="Q285" s="153">
        <v>0</v>
      </c>
      <c r="R285" s="153">
        <v>2</v>
      </c>
      <c r="S285" s="153">
        <v>0</v>
      </c>
      <c r="T285" s="153">
        <v>0</v>
      </c>
      <c r="U285" s="153">
        <v>1</v>
      </c>
      <c r="V285" s="153">
        <v>0</v>
      </c>
      <c r="W285" s="153">
        <v>13</v>
      </c>
      <c r="X285" s="153">
        <v>1</v>
      </c>
      <c r="Y285" s="153">
        <v>1</v>
      </c>
      <c r="Z285" s="153">
        <v>1</v>
      </c>
      <c r="AA285" s="153">
        <v>0</v>
      </c>
      <c r="AB285" s="153">
        <v>0</v>
      </c>
      <c r="AC285" s="153">
        <v>0</v>
      </c>
      <c r="AD285" s="153">
        <v>0</v>
      </c>
      <c r="AE285" s="153">
        <v>0</v>
      </c>
      <c r="AF285" s="153">
        <v>10</v>
      </c>
      <c r="AG285" s="153">
        <v>0</v>
      </c>
      <c r="AH285" s="153">
        <v>0</v>
      </c>
      <c r="AI285" s="153">
        <v>6</v>
      </c>
      <c r="AJ285" s="153">
        <v>0</v>
      </c>
      <c r="AK285" s="153">
        <v>0</v>
      </c>
      <c r="AL285" s="153">
        <v>1</v>
      </c>
      <c r="AM285" s="153">
        <v>0</v>
      </c>
      <c r="AN285" s="153">
        <v>1</v>
      </c>
      <c r="AO285" s="153">
        <v>0</v>
      </c>
      <c r="AP285" s="153">
        <v>5</v>
      </c>
      <c r="AQ285" s="153">
        <v>0</v>
      </c>
      <c r="AR285" s="153">
        <v>0</v>
      </c>
      <c r="AS285" s="153">
        <v>2</v>
      </c>
      <c r="AT285" s="153">
        <v>0</v>
      </c>
      <c r="AU285" s="153">
        <v>2</v>
      </c>
      <c r="AV285" s="153">
        <v>1</v>
      </c>
      <c r="AW285" s="153">
        <v>1</v>
      </c>
      <c r="AX285" s="153">
        <v>1</v>
      </c>
      <c r="AY285" s="153">
        <v>0</v>
      </c>
      <c r="AZ285" s="153">
        <v>2</v>
      </c>
      <c r="BA285" s="153">
        <v>0</v>
      </c>
      <c r="BB285" s="153">
        <v>0</v>
      </c>
      <c r="BC285" s="153">
        <v>0</v>
      </c>
      <c r="BD285" s="153">
        <v>10</v>
      </c>
      <c r="BE285" s="153">
        <v>1</v>
      </c>
      <c r="BF285" s="153">
        <v>0</v>
      </c>
      <c r="BG285" s="153">
        <v>5</v>
      </c>
      <c r="BH285" s="152">
        <v>0</v>
      </c>
    </row>
    <row r="286" spans="1:60" ht="30">
      <c r="A286" s="155" t="s">
        <v>1355</v>
      </c>
      <c r="B286" s="154">
        <v>97</v>
      </c>
      <c r="C286" s="154">
        <f>SUM(G286:BH286)</f>
        <v>13</v>
      </c>
      <c r="D286" s="154">
        <f>SUMIF(G$1:BH$1,1,$G286:$BH286)</f>
        <v>2</v>
      </c>
      <c r="E286" s="154">
        <f>SUMIF(G$1:BH$1,2,$G286:$BH286)</f>
        <v>4</v>
      </c>
      <c r="F286" s="154">
        <f>SUMIF(G$1:BH$1,3,$G286:$BH286)</f>
        <v>7</v>
      </c>
      <c r="G286" s="153">
        <v>0</v>
      </c>
      <c r="H286" s="153">
        <v>0</v>
      </c>
      <c r="I286" s="153">
        <v>0</v>
      </c>
      <c r="J286" s="153">
        <v>0</v>
      </c>
      <c r="K286" s="153">
        <v>0</v>
      </c>
      <c r="L286" s="153">
        <v>0</v>
      </c>
      <c r="M286" s="153">
        <v>0</v>
      </c>
      <c r="N286" s="153">
        <v>0</v>
      </c>
      <c r="O286" s="153">
        <v>7</v>
      </c>
      <c r="P286" s="153">
        <v>0</v>
      </c>
      <c r="Q286" s="153">
        <v>0</v>
      </c>
      <c r="R286" s="153">
        <v>0</v>
      </c>
      <c r="S286" s="153">
        <v>0</v>
      </c>
      <c r="T286" s="153">
        <v>0</v>
      </c>
      <c r="U286" s="153">
        <v>0</v>
      </c>
      <c r="V286" s="153">
        <v>0</v>
      </c>
      <c r="W286" s="153">
        <v>2</v>
      </c>
      <c r="X286" s="153">
        <v>0</v>
      </c>
      <c r="Y286" s="153">
        <v>0</v>
      </c>
      <c r="Z286" s="153">
        <v>0</v>
      </c>
      <c r="AA286" s="153">
        <v>0</v>
      </c>
      <c r="AB286" s="153">
        <v>0</v>
      </c>
      <c r="AC286" s="153">
        <v>0</v>
      </c>
      <c r="AD286" s="153">
        <v>0</v>
      </c>
      <c r="AE286" s="153">
        <v>0</v>
      </c>
      <c r="AF286" s="153">
        <v>1</v>
      </c>
      <c r="AG286" s="153">
        <v>0</v>
      </c>
      <c r="AH286" s="153">
        <v>0</v>
      </c>
      <c r="AI286" s="153">
        <v>0</v>
      </c>
      <c r="AJ286" s="153">
        <v>0</v>
      </c>
      <c r="AK286" s="153">
        <v>0</v>
      </c>
      <c r="AL286" s="153">
        <v>0</v>
      </c>
      <c r="AM286" s="153">
        <v>0</v>
      </c>
      <c r="AN286" s="153">
        <v>0</v>
      </c>
      <c r="AO286" s="153">
        <v>0</v>
      </c>
      <c r="AP286" s="153">
        <v>1</v>
      </c>
      <c r="AQ286" s="153">
        <v>0</v>
      </c>
      <c r="AR286" s="153">
        <v>0</v>
      </c>
      <c r="AS286" s="153">
        <v>0</v>
      </c>
      <c r="AT286" s="153">
        <v>0</v>
      </c>
      <c r="AU286" s="153">
        <v>0</v>
      </c>
      <c r="AV286" s="153">
        <v>0</v>
      </c>
      <c r="AW286" s="153">
        <v>0</v>
      </c>
      <c r="AX286" s="153">
        <v>0</v>
      </c>
      <c r="AY286" s="153">
        <v>0</v>
      </c>
      <c r="AZ286" s="153">
        <v>0</v>
      </c>
      <c r="BA286" s="153">
        <v>0</v>
      </c>
      <c r="BB286" s="153">
        <v>0</v>
      </c>
      <c r="BC286" s="153">
        <v>0</v>
      </c>
      <c r="BD286" s="153">
        <v>2</v>
      </c>
      <c r="BE286" s="153">
        <v>0</v>
      </c>
      <c r="BF286" s="153">
        <v>0</v>
      </c>
      <c r="BG286" s="153">
        <v>0</v>
      </c>
      <c r="BH286" s="152">
        <v>0</v>
      </c>
    </row>
    <row r="287" spans="1:60" ht="30">
      <c r="A287" s="155" t="s">
        <v>1354</v>
      </c>
      <c r="B287" s="154">
        <v>183</v>
      </c>
      <c r="C287" s="154">
        <f>SUM(G287:BH287)</f>
        <v>19</v>
      </c>
      <c r="D287" s="154">
        <f>SUMIF(G$1:BH$1,1,$G287:$BH287)</f>
        <v>6</v>
      </c>
      <c r="E287" s="154">
        <f>SUMIF(G$1:BH$1,2,$G287:$BH287)</f>
        <v>5</v>
      </c>
      <c r="F287" s="154">
        <f>SUMIF(G$1:BH$1,3,$G287:$BH287)</f>
        <v>8</v>
      </c>
      <c r="G287" s="153">
        <v>0</v>
      </c>
      <c r="H287" s="153">
        <v>1</v>
      </c>
      <c r="I287" s="153">
        <v>0</v>
      </c>
      <c r="J287" s="153">
        <v>0</v>
      </c>
      <c r="K287" s="153">
        <v>0</v>
      </c>
      <c r="L287" s="153">
        <v>0</v>
      </c>
      <c r="M287" s="153">
        <v>0</v>
      </c>
      <c r="N287" s="153">
        <v>0</v>
      </c>
      <c r="O287" s="153">
        <v>5</v>
      </c>
      <c r="P287" s="153">
        <v>0</v>
      </c>
      <c r="Q287" s="153">
        <v>0</v>
      </c>
      <c r="R287" s="153">
        <v>1</v>
      </c>
      <c r="S287" s="153">
        <v>0</v>
      </c>
      <c r="T287" s="153">
        <v>0</v>
      </c>
      <c r="U287" s="153">
        <v>0</v>
      </c>
      <c r="V287" s="153">
        <v>0</v>
      </c>
      <c r="W287" s="153">
        <v>4</v>
      </c>
      <c r="X287" s="153">
        <v>1</v>
      </c>
      <c r="Y287" s="153">
        <v>2</v>
      </c>
      <c r="Z287" s="153">
        <v>0</v>
      </c>
      <c r="AA287" s="153">
        <v>0</v>
      </c>
      <c r="AB287" s="153">
        <v>0</v>
      </c>
      <c r="AC287" s="153">
        <v>0</v>
      </c>
      <c r="AD287" s="153">
        <v>0</v>
      </c>
      <c r="AE287" s="153">
        <v>0</v>
      </c>
      <c r="AF287" s="153">
        <v>1</v>
      </c>
      <c r="AG287" s="153">
        <v>0</v>
      </c>
      <c r="AH287" s="153">
        <v>0</v>
      </c>
      <c r="AI287" s="153">
        <v>2</v>
      </c>
      <c r="AJ287" s="153">
        <v>0</v>
      </c>
      <c r="AK287" s="153">
        <v>0</v>
      </c>
      <c r="AL287" s="153">
        <v>0</v>
      </c>
      <c r="AM287" s="153">
        <v>0</v>
      </c>
      <c r="AN287" s="153">
        <v>0</v>
      </c>
      <c r="AO287" s="153">
        <v>0</v>
      </c>
      <c r="AP287" s="153">
        <v>0</v>
      </c>
      <c r="AQ287" s="153">
        <v>0</v>
      </c>
      <c r="AR287" s="153">
        <v>0</v>
      </c>
      <c r="AS287" s="153">
        <v>0</v>
      </c>
      <c r="AT287" s="153">
        <v>0</v>
      </c>
      <c r="AU287" s="153">
        <v>0</v>
      </c>
      <c r="AV287" s="153">
        <v>0</v>
      </c>
      <c r="AW287" s="153">
        <v>0</v>
      </c>
      <c r="AX287" s="153">
        <v>0</v>
      </c>
      <c r="AY287" s="153">
        <v>0</v>
      </c>
      <c r="AZ287" s="153">
        <v>0</v>
      </c>
      <c r="BA287" s="153">
        <v>0</v>
      </c>
      <c r="BB287" s="153">
        <v>0</v>
      </c>
      <c r="BC287" s="153">
        <v>0</v>
      </c>
      <c r="BD287" s="153">
        <v>2</v>
      </c>
      <c r="BE287" s="153">
        <v>0</v>
      </c>
      <c r="BF287" s="153">
        <v>0</v>
      </c>
      <c r="BG287" s="153">
        <v>0</v>
      </c>
      <c r="BH287" s="152">
        <v>0</v>
      </c>
    </row>
    <row r="288" spans="1:60" ht="45">
      <c r="A288" s="155" t="s">
        <v>1353</v>
      </c>
      <c r="B288" s="154">
        <v>605</v>
      </c>
      <c r="C288" s="154">
        <f>SUM(G288:BH288)</f>
        <v>43</v>
      </c>
      <c r="D288" s="154">
        <f>SUMIF(G$1:BH$1,1,$G288:$BH288)</f>
        <v>9</v>
      </c>
      <c r="E288" s="154">
        <f>SUMIF(G$1:BH$1,2,$G288:$BH288)</f>
        <v>5</v>
      </c>
      <c r="F288" s="154">
        <f>SUMIF(G$1:BH$1,3,$G288:$BH288)</f>
        <v>29</v>
      </c>
      <c r="G288" s="153">
        <v>0</v>
      </c>
      <c r="H288" s="153">
        <v>0</v>
      </c>
      <c r="I288" s="153">
        <v>0</v>
      </c>
      <c r="J288" s="153">
        <v>0</v>
      </c>
      <c r="K288" s="153">
        <v>0</v>
      </c>
      <c r="L288" s="153">
        <v>0</v>
      </c>
      <c r="M288" s="153">
        <v>0</v>
      </c>
      <c r="N288" s="153">
        <v>0</v>
      </c>
      <c r="O288" s="153">
        <v>27</v>
      </c>
      <c r="P288" s="153">
        <v>0</v>
      </c>
      <c r="Q288" s="153">
        <v>0</v>
      </c>
      <c r="R288" s="153">
        <v>0</v>
      </c>
      <c r="S288" s="153">
        <v>0</v>
      </c>
      <c r="T288" s="153">
        <v>0</v>
      </c>
      <c r="U288" s="153">
        <v>0</v>
      </c>
      <c r="V288" s="153">
        <v>0</v>
      </c>
      <c r="W288" s="153">
        <v>6</v>
      </c>
      <c r="X288" s="153">
        <v>1</v>
      </c>
      <c r="Y288" s="153">
        <v>0</v>
      </c>
      <c r="Z288" s="153">
        <v>0</v>
      </c>
      <c r="AA288" s="153">
        <v>0</v>
      </c>
      <c r="AB288" s="153">
        <v>0</v>
      </c>
      <c r="AC288" s="153">
        <v>0</v>
      </c>
      <c r="AD288" s="153">
        <v>0</v>
      </c>
      <c r="AE288" s="153">
        <v>0</v>
      </c>
      <c r="AF288" s="153">
        <v>1</v>
      </c>
      <c r="AG288" s="153">
        <v>0</v>
      </c>
      <c r="AH288" s="153">
        <v>0</v>
      </c>
      <c r="AI288" s="153">
        <v>3</v>
      </c>
      <c r="AJ288" s="153">
        <v>0</v>
      </c>
      <c r="AK288" s="153">
        <v>0</v>
      </c>
      <c r="AL288" s="153">
        <v>0</v>
      </c>
      <c r="AM288" s="153">
        <v>0</v>
      </c>
      <c r="AN288" s="153">
        <v>0</v>
      </c>
      <c r="AO288" s="153">
        <v>0</v>
      </c>
      <c r="AP288" s="153">
        <v>0</v>
      </c>
      <c r="AQ288" s="153">
        <v>0</v>
      </c>
      <c r="AR288" s="153">
        <v>0</v>
      </c>
      <c r="AS288" s="153">
        <v>0</v>
      </c>
      <c r="AT288" s="153">
        <v>0</v>
      </c>
      <c r="AU288" s="153">
        <v>0</v>
      </c>
      <c r="AV288" s="153">
        <v>0</v>
      </c>
      <c r="AW288" s="153">
        <v>2</v>
      </c>
      <c r="AX288" s="153">
        <v>0</v>
      </c>
      <c r="AY288" s="153">
        <v>0</v>
      </c>
      <c r="AZ288" s="153">
        <v>0</v>
      </c>
      <c r="BA288" s="153">
        <v>0</v>
      </c>
      <c r="BB288" s="153">
        <v>0</v>
      </c>
      <c r="BC288" s="153">
        <v>1</v>
      </c>
      <c r="BD288" s="153">
        <v>2</v>
      </c>
      <c r="BE288" s="153">
        <v>0</v>
      </c>
      <c r="BF288" s="153">
        <v>0</v>
      </c>
      <c r="BG288" s="153">
        <v>0</v>
      </c>
      <c r="BH288" s="152">
        <v>0</v>
      </c>
    </row>
    <row r="289" spans="1:60" ht="30">
      <c r="A289" s="155" t="s">
        <v>1352</v>
      </c>
      <c r="B289" s="154">
        <v>410</v>
      </c>
      <c r="C289" s="154">
        <f>SUM(G289:BH289)</f>
        <v>67</v>
      </c>
      <c r="D289" s="154">
        <f>SUMIF(G$1:BH$1,1,$G289:$BH289)</f>
        <v>22</v>
      </c>
      <c r="E289" s="154">
        <f>SUMIF(G$1:BH$1,2,$G289:$BH289)</f>
        <v>27</v>
      </c>
      <c r="F289" s="154">
        <f>SUMIF(G$1:BH$1,3,$G289:$BH289)</f>
        <v>18</v>
      </c>
      <c r="G289" s="153">
        <v>0</v>
      </c>
      <c r="H289" s="153">
        <v>0</v>
      </c>
      <c r="I289" s="153">
        <v>0</v>
      </c>
      <c r="J289" s="153">
        <v>0</v>
      </c>
      <c r="K289" s="153">
        <v>0</v>
      </c>
      <c r="L289" s="153">
        <v>0</v>
      </c>
      <c r="M289" s="153">
        <v>0</v>
      </c>
      <c r="N289" s="153">
        <v>0</v>
      </c>
      <c r="O289" s="153">
        <v>15</v>
      </c>
      <c r="P289" s="153">
        <v>0</v>
      </c>
      <c r="Q289" s="153">
        <v>0</v>
      </c>
      <c r="R289" s="153">
        <v>0</v>
      </c>
      <c r="S289" s="153">
        <v>0</v>
      </c>
      <c r="T289" s="153">
        <v>0</v>
      </c>
      <c r="U289" s="153">
        <v>1</v>
      </c>
      <c r="V289" s="153">
        <v>0</v>
      </c>
      <c r="W289" s="153">
        <v>19</v>
      </c>
      <c r="X289" s="153">
        <v>7</v>
      </c>
      <c r="Y289" s="153">
        <v>0</v>
      </c>
      <c r="Z289" s="153">
        <v>0</v>
      </c>
      <c r="AA289" s="153">
        <v>0</v>
      </c>
      <c r="AB289" s="153">
        <v>0</v>
      </c>
      <c r="AC289" s="153">
        <v>0</v>
      </c>
      <c r="AD289" s="153">
        <v>1</v>
      </c>
      <c r="AE289" s="153">
        <v>0</v>
      </c>
      <c r="AF289" s="153">
        <v>9</v>
      </c>
      <c r="AG289" s="153">
        <v>0</v>
      </c>
      <c r="AH289" s="153">
        <v>0</v>
      </c>
      <c r="AI289" s="153">
        <v>1</v>
      </c>
      <c r="AJ289" s="153">
        <v>1</v>
      </c>
      <c r="AK289" s="153">
        <v>0</v>
      </c>
      <c r="AL289" s="153">
        <v>0</v>
      </c>
      <c r="AM289" s="153">
        <v>1</v>
      </c>
      <c r="AN289" s="153">
        <v>1</v>
      </c>
      <c r="AO289" s="153">
        <v>0</v>
      </c>
      <c r="AP289" s="153">
        <v>1</v>
      </c>
      <c r="AQ289" s="153">
        <v>1</v>
      </c>
      <c r="AR289" s="153">
        <v>1</v>
      </c>
      <c r="AS289" s="153">
        <v>2</v>
      </c>
      <c r="AT289" s="153">
        <v>0</v>
      </c>
      <c r="AU289" s="153">
        <v>2</v>
      </c>
      <c r="AV289" s="153">
        <v>0</v>
      </c>
      <c r="AW289" s="153">
        <v>0</v>
      </c>
      <c r="AX289" s="153">
        <v>0</v>
      </c>
      <c r="AY289" s="153">
        <v>1</v>
      </c>
      <c r="AZ289" s="153">
        <v>0</v>
      </c>
      <c r="BA289" s="153">
        <v>0</v>
      </c>
      <c r="BB289" s="153">
        <v>0</v>
      </c>
      <c r="BC289" s="153">
        <v>0</v>
      </c>
      <c r="BD289" s="153">
        <v>3</v>
      </c>
      <c r="BE289" s="153">
        <v>0</v>
      </c>
      <c r="BF289" s="153">
        <v>0</v>
      </c>
      <c r="BG289" s="153">
        <v>0</v>
      </c>
      <c r="BH289" s="152">
        <v>0</v>
      </c>
    </row>
    <row r="290" spans="1:60" ht="30">
      <c r="A290" s="155" t="s">
        <v>1351</v>
      </c>
      <c r="B290" s="154">
        <v>192</v>
      </c>
      <c r="C290" s="154">
        <f>SUM(G290:BH290)</f>
        <v>28</v>
      </c>
      <c r="D290" s="154">
        <f>SUMIF(G$1:BH$1,1,$G290:$BH290)</f>
        <v>8</v>
      </c>
      <c r="E290" s="154">
        <f>SUMIF(G$1:BH$1,2,$G290:$BH290)</f>
        <v>3</v>
      </c>
      <c r="F290" s="154">
        <f>SUMIF(G$1:BH$1,3,$G290:$BH290)</f>
        <v>17</v>
      </c>
      <c r="G290" s="153">
        <v>0</v>
      </c>
      <c r="H290" s="153">
        <v>0</v>
      </c>
      <c r="I290" s="153">
        <v>0</v>
      </c>
      <c r="J290" s="153">
        <v>0</v>
      </c>
      <c r="K290" s="153">
        <v>0</v>
      </c>
      <c r="L290" s="153">
        <v>0</v>
      </c>
      <c r="M290" s="153">
        <v>0</v>
      </c>
      <c r="N290" s="153">
        <v>0</v>
      </c>
      <c r="O290" s="153">
        <v>15</v>
      </c>
      <c r="P290" s="153">
        <v>0</v>
      </c>
      <c r="Q290" s="153">
        <v>0</v>
      </c>
      <c r="R290" s="153">
        <v>0</v>
      </c>
      <c r="S290" s="153">
        <v>0</v>
      </c>
      <c r="T290" s="153">
        <v>0</v>
      </c>
      <c r="U290" s="153">
        <v>0</v>
      </c>
      <c r="V290" s="153">
        <v>0</v>
      </c>
      <c r="W290" s="153">
        <v>8</v>
      </c>
      <c r="X290" s="153">
        <v>0</v>
      </c>
      <c r="Y290" s="153">
        <v>0</v>
      </c>
      <c r="Z290" s="153">
        <v>0</v>
      </c>
      <c r="AA290" s="153">
        <v>0</v>
      </c>
      <c r="AB290" s="153">
        <v>0</v>
      </c>
      <c r="AC290" s="153">
        <v>0</v>
      </c>
      <c r="AD290" s="153">
        <v>0</v>
      </c>
      <c r="AE290" s="153">
        <v>0</v>
      </c>
      <c r="AF290" s="153">
        <v>0</v>
      </c>
      <c r="AG290" s="153">
        <v>0</v>
      </c>
      <c r="AH290" s="153">
        <v>0</v>
      </c>
      <c r="AI290" s="153">
        <v>0</v>
      </c>
      <c r="AJ290" s="153">
        <v>0</v>
      </c>
      <c r="AK290" s="153">
        <v>0</v>
      </c>
      <c r="AL290" s="153">
        <v>0</v>
      </c>
      <c r="AM290" s="153">
        <v>0</v>
      </c>
      <c r="AN290" s="153">
        <v>0</v>
      </c>
      <c r="AO290" s="153">
        <v>0</v>
      </c>
      <c r="AP290" s="153">
        <v>0</v>
      </c>
      <c r="AQ290" s="153">
        <v>0</v>
      </c>
      <c r="AR290" s="153">
        <v>0</v>
      </c>
      <c r="AS290" s="153">
        <v>1</v>
      </c>
      <c r="AT290" s="153">
        <v>0</v>
      </c>
      <c r="AU290" s="153">
        <v>0</v>
      </c>
      <c r="AV290" s="153">
        <v>0</v>
      </c>
      <c r="AW290" s="153">
        <v>1</v>
      </c>
      <c r="AX290" s="153">
        <v>0</v>
      </c>
      <c r="AY290" s="153">
        <v>0</v>
      </c>
      <c r="AZ290" s="153">
        <v>0</v>
      </c>
      <c r="BA290" s="153">
        <v>0</v>
      </c>
      <c r="BB290" s="153">
        <v>0</v>
      </c>
      <c r="BC290" s="153">
        <v>0</v>
      </c>
      <c r="BD290" s="153">
        <v>3</v>
      </c>
      <c r="BE290" s="153">
        <v>0</v>
      </c>
      <c r="BF290" s="153">
        <v>0</v>
      </c>
      <c r="BG290" s="153">
        <v>0</v>
      </c>
      <c r="BH290" s="152">
        <v>0</v>
      </c>
    </row>
    <row r="291" spans="1:60" ht="30">
      <c r="A291" s="155" t="s">
        <v>1350</v>
      </c>
      <c r="B291" s="154">
        <v>236</v>
      </c>
      <c r="C291" s="154">
        <f>SUM(G291:BH291)</f>
        <v>31</v>
      </c>
      <c r="D291" s="154">
        <f>SUMIF(G$1:BH$1,1,$G291:$BH291)</f>
        <v>11</v>
      </c>
      <c r="E291" s="154">
        <f>SUMIF(G$1:BH$1,2,$G291:$BH291)</f>
        <v>10</v>
      </c>
      <c r="F291" s="154">
        <f>SUMIF(G$1:BH$1,3,$G291:$BH291)</f>
        <v>10</v>
      </c>
      <c r="G291" s="153">
        <v>0</v>
      </c>
      <c r="H291" s="153">
        <v>1</v>
      </c>
      <c r="I291" s="153">
        <v>0</v>
      </c>
      <c r="J291" s="153">
        <v>0</v>
      </c>
      <c r="K291" s="153">
        <v>0</v>
      </c>
      <c r="L291" s="153">
        <v>0</v>
      </c>
      <c r="M291" s="153">
        <v>0</v>
      </c>
      <c r="N291" s="153">
        <v>0</v>
      </c>
      <c r="O291" s="153">
        <v>4</v>
      </c>
      <c r="P291" s="153">
        <v>0</v>
      </c>
      <c r="Q291" s="153">
        <v>1</v>
      </c>
      <c r="R291" s="153">
        <v>1</v>
      </c>
      <c r="S291" s="153">
        <v>1</v>
      </c>
      <c r="T291" s="153">
        <v>1</v>
      </c>
      <c r="U291" s="153">
        <v>0</v>
      </c>
      <c r="V291" s="153">
        <v>1</v>
      </c>
      <c r="W291" s="153">
        <v>10</v>
      </c>
      <c r="X291" s="153">
        <v>0</v>
      </c>
      <c r="Y291" s="153">
        <v>1</v>
      </c>
      <c r="Z291" s="153">
        <v>0</v>
      </c>
      <c r="AA291" s="153">
        <v>0</v>
      </c>
      <c r="AB291" s="153">
        <v>0</v>
      </c>
      <c r="AC291" s="153">
        <v>0</v>
      </c>
      <c r="AD291" s="153">
        <v>0</v>
      </c>
      <c r="AE291" s="153">
        <v>1</v>
      </c>
      <c r="AF291" s="153">
        <v>0</v>
      </c>
      <c r="AG291" s="153">
        <v>0</v>
      </c>
      <c r="AH291" s="153">
        <v>0</v>
      </c>
      <c r="AI291" s="153">
        <v>1</v>
      </c>
      <c r="AJ291" s="153">
        <v>0</v>
      </c>
      <c r="AK291" s="153">
        <v>0</v>
      </c>
      <c r="AL291" s="153">
        <v>0</v>
      </c>
      <c r="AM291" s="153">
        <v>0</v>
      </c>
      <c r="AN291" s="153">
        <v>0</v>
      </c>
      <c r="AO291" s="153">
        <v>0</v>
      </c>
      <c r="AP291" s="153">
        <v>1</v>
      </c>
      <c r="AQ291" s="153">
        <v>0</v>
      </c>
      <c r="AR291" s="153">
        <v>3</v>
      </c>
      <c r="AS291" s="153">
        <v>0</v>
      </c>
      <c r="AT291" s="153">
        <v>0</v>
      </c>
      <c r="AU291" s="153">
        <v>0</v>
      </c>
      <c r="AV291" s="153">
        <v>0</v>
      </c>
      <c r="AW291" s="153">
        <v>1</v>
      </c>
      <c r="AX291" s="153">
        <v>0</v>
      </c>
      <c r="AY291" s="153">
        <v>1</v>
      </c>
      <c r="AZ291" s="153">
        <v>0</v>
      </c>
      <c r="BA291" s="153">
        <v>0</v>
      </c>
      <c r="BB291" s="153">
        <v>0</v>
      </c>
      <c r="BC291" s="153">
        <v>1</v>
      </c>
      <c r="BD291" s="153">
        <v>1</v>
      </c>
      <c r="BE291" s="153">
        <v>0</v>
      </c>
      <c r="BF291" s="153">
        <v>0</v>
      </c>
      <c r="BG291" s="153">
        <v>0</v>
      </c>
      <c r="BH291" s="152">
        <v>0</v>
      </c>
    </row>
    <row r="292" spans="1:60" ht="30">
      <c r="A292" s="155" t="s">
        <v>1349</v>
      </c>
      <c r="B292" s="154">
        <v>2400</v>
      </c>
      <c r="C292" s="154">
        <f>SUM(G292:BH292)</f>
        <v>313</v>
      </c>
      <c r="D292" s="154">
        <f>SUMIF(G$1:BH$1,1,$G292:$BH292)</f>
        <v>94</v>
      </c>
      <c r="E292" s="154">
        <f>SUMIF(G$1:BH$1,2,$G292:$BH292)</f>
        <v>108</v>
      </c>
      <c r="F292" s="154">
        <f>SUMIF(G$1:BH$1,3,$G292:$BH292)</f>
        <v>111</v>
      </c>
      <c r="G292" s="153">
        <v>0</v>
      </c>
      <c r="H292" s="153">
        <v>11</v>
      </c>
      <c r="I292" s="153">
        <v>2</v>
      </c>
      <c r="J292" s="153">
        <v>2</v>
      </c>
      <c r="K292" s="153">
        <v>0</v>
      </c>
      <c r="L292" s="153">
        <v>3</v>
      </c>
      <c r="M292" s="153">
        <v>2</v>
      </c>
      <c r="N292" s="153">
        <v>6</v>
      </c>
      <c r="O292" s="153">
        <v>44</v>
      </c>
      <c r="P292" s="153">
        <v>6</v>
      </c>
      <c r="Q292" s="153">
        <v>4</v>
      </c>
      <c r="R292" s="153">
        <v>3</v>
      </c>
      <c r="S292" s="153">
        <v>1</v>
      </c>
      <c r="T292" s="153">
        <v>3</v>
      </c>
      <c r="U292" s="153">
        <v>4</v>
      </c>
      <c r="V292" s="153">
        <v>1</v>
      </c>
      <c r="W292" s="153">
        <v>48</v>
      </c>
      <c r="X292" s="153">
        <v>4</v>
      </c>
      <c r="Y292" s="153">
        <v>7</v>
      </c>
      <c r="Z292" s="153">
        <v>2</v>
      </c>
      <c r="AA292" s="153">
        <v>2</v>
      </c>
      <c r="AB292" s="153">
        <v>0</v>
      </c>
      <c r="AC292" s="153">
        <v>2</v>
      </c>
      <c r="AD292" s="153">
        <v>1</v>
      </c>
      <c r="AE292" s="153">
        <v>1</v>
      </c>
      <c r="AF292" s="153">
        <v>14</v>
      </c>
      <c r="AG292" s="153">
        <v>4</v>
      </c>
      <c r="AH292" s="153">
        <v>4</v>
      </c>
      <c r="AI292" s="153">
        <v>7</v>
      </c>
      <c r="AJ292" s="153">
        <v>2</v>
      </c>
      <c r="AK292" s="153">
        <v>4</v>
      </c>
      <c r="AL292" s="153">
        <v>3</v>
      </c>
      <c r="AM292" s="153">
        <v>3</v>
      </c>
      <c r="AN292" s="153">
        <v>4</v>
      </c>
      <c r="AO292" s="153">
        <v>2</v>
      </c>
      <c r="AP292" s="153">
        <v>9</v>
      </c>
      <c r="AQ292" s="153">
        <v>2</v>
      </c>
      <c r="AR292" s="153">
        <v>0</v>
      </c>
      <c r="AS292" s="153">
        <v>6</v>
      </c>
      <c r="AT292" s="153">
        <v>1</v>
      </c>
      <c r="AU292" s="153">
        <v>6</v>
      </c>
      <c r="AV292" s="153">
        <v>2</v>
      </c>
      <c r="AW292" s="153">
        <v>2</v>
      </c>
      <c r="AX292" s="153">
        <v>11</v>
      </c>
      <c r="AY292" s="153">
        <v>4</v>
      </c>
      <c r="AZ292" s="153">
        <v>9</v>
      </c>
      <c r="BA292" s="153">
        <v>2</v>
      </c>
      <c r="BB292" s="153">
        <v>2</v>
      </c>
      <c r="BC292" s="153">
        <v>4</v>
      </c>
      <c r="BD292" s="153">
        <v>31</v>
      </c>
      <c r="BE292" s="153">
        <v>4</v>
      </c>
      <c r="BF292" s="153">
        <v>2</v>
      </c>
      <c r="BG292" s="153">
        <v>9</v>
      </c>
      <c r="BH292" s="152">
        <v>1</v>
      </c>
    </row>
    <row r="293" spans="1:60" ht="30">
      <c r="A293" s="155" t="s">
        <v>1348</v>
      </c>
      <c r="B293" s="154">
        <v>6762</v>
      </c>
      <c r="C293" s="154">
        <f>SUM(G293:BH293)</f>
        <v>842</v>
      </c>
      <c r="D293" s="154">
        <f>SUMIF(G$1:BH$1,1,$G293:$BH293)</f>
        <v>283</v>
      </c>
      <c r="E293" s="154">
        <f>SUMIF(G$1:BH$1,2,$G293:$BH293)</f>
        <v>253</v>
      </c>
      <c r="F293" s="154">
        <f>SUMIF(G$1:BH$1,3,$G293:$BH293)</f>
        <v>306</v>
      </c>
      <c r="G293" s="153">
        <v>2</v>
      </c>
      <c r="H293" s="153">
        <v>20</v>
      </c>
      <c r="I293" s="153">
        <v>3</v>
      </c>
      <c r="J293" s="153">
        <v>7</v>
      </c>
      <c r="K293" s="153">
        <v>2</v>
      </c>
      <c r="L293" s="153">
        <v>10</v>
      </c>
      <c r="M293" s="153">
        <v>4</v>
      </c>
      <c r="N293" s="153">
        <v>10</v>
      </c>
      <c r="O293" s="153">
        <v>170</v>
      </c>
      <c r="P293" s="153">
        <v>6</v>
      </c>
      <c r="Q293" s="153">
        <v>5</v>
      </c>
      <c r="R293" s="153">
        <v>11</v>
      </c>
      <c r="S293" s="153">
        <v>2</v>
      </c>
      <c r="T293" s="153">
        <v>2</v>
      </c>
      <c r="U293" s="153">
        <v>0</v>
      </c>
      <c r="V293" s="153">
        <v>4</v>
      </c>
      <c r="W293" s="153">
        <v>177</v>
      </c>
      <c r="X293" s="153">
        <v>36</v>
      </c>
      <c r="Y293" s="153">
        <v>5</v>
      </c>
      <c r="Z293" s="153">
        <v>8</v>
      </c>
      <c r="AA293" s="153">
        <v>2</v>
      </c>
      <c r="AB293" s="153">
        <v>3</v>
      </c>
      <c r="AC293" s="153">
        <v>6</v>
      </c>
      <c r="AD293" s="153">
        <v>8</v>
      </c>
      <c r="AE293" s="153">
        <v>2</v>
      </c>
      <c r="AF293" s="153">
        <v>28</v>
      </c>
      <c r="AG293" s="153">
        <v>3</v>
      </c>
      <c r="AH293" s="153">
        <v>13</v>
      </c>
      <c r="AI293" s="153">
        <v>31</v>
      </c>
      <c r="AJ293" s="153">
        <v>2</v>
      </c>
      <c r="AK293" s="153">
        <v>6</v>
      </c>
      <c r="AL293" s="153">
        <v>9</v>
      </c>
      <c r="AM293" s="153">
        <v>8</v>
      </c>
      <c r="AN293" s="153">
        <v>3</v>
      </c>
      <c r="AO293" s="153">
        <v>3</v>
      </c>
      <c r="AP293" s="153">
        <v>27</v>
      </c>
      <c r="AQ293" s="153">
        <v>4</v>
      </c>
      <c r="AR293" s="153">
        <v>6</v>
      </c>
      <c r="AS293" s="153">
        <v>19</v>
      </c>
      <c r="AT293" s="153">
        <v>4</v>
      </c>
      <c r="AU293" s="153">
        <v>18</v>
      </c>
      <c r="AV293" s="153">
        <v>1</v>
      </c>
      <c r="AW293" s="153">
        <v>9</v>
      </c>
      <c r="AX293" s="153">
        <v>11</v>
      </c>
      <c r="AY293" s="153">
        <v>4</v>
      </c>
      <c r="AZ293" s="153">
        <v>15</v>
      </c>
      <c r="BA293" s="153">
        <v>5</v>
      </c>
      <c r="BB293" s="153">
        <v>2</v>
      </c>
      <c r="BC293" s="153">
        <v>17</v>
      </c>
      <c r="BD293" s="153">
        <v>55</v>
      </c>
      <c r="BE293" s="153">
        <v>10</v>
      </c>
      <c r="BF293" s="153">
        <v>6</v>
      </c>
      <c r="BG293" s="153">
        <v>12</v>
      </c>
      <c r="BH293" s="152">
        <v>6</v>
      </c>
    </row>
    <row r="294" spans="1:60" ht="30">
      <c r="A294" s="155" t="s">
        <v>1347</v>
      </c>
      <c r="B294" s="154">
        <v>877</v>
      </c>
      <c r="C294" s="154">
        <f>SUM(G294:BH294)</f>
        <v>114</v>
      </c>
      <c r="D294" s="154">
        <f>SUMIF(G$1:BH$1,1,$G294:$BH294)</f>
        <v>39</v>
      </c>
      <c r="E294" s="154">
        <f>SUMIF(G$1:BH$1,2,$G294:$BH294)</f>
        <v>35</v>
      </c>
      <c r="F294" s="154">
        <f>SUMIF(G$1:BH$1,3,$G294:$BH294)</f>
        <v>40</v>
      </c>
      <c r="G294" s="153">
        <v>0</v>
      </c>
      <c r="H294" s="153">
        <v>4</v>
      </c>
      <c r="I294" s="153">
        <v>1</v>
      </c>
      <c r="J294" s="153">
        <v>0</v>
      </c>
      <c r="K294" s="153">
        <v>0</v>
      </c>
      <c r="L294" s="153">
        <v>0</v>
      </c>
      <c r="M294" s="153">
        <v>0</v>
      </c>
      <c r="N294" s="153">
        <v>1</v>
      </c>
      <c r="O294" s="153">
        <v>28</v>
      </c>
      <c r="P294" s="153">
        <v>0</v>
      </c>
      <c r="Q294" s="153">
        <v>2</v>
      </c>
      <c r="R294" s="153">
        <v>3</v>
      </c>
      <c r="S294" s="153">
        <v>0</v>
      </c>
      <c r="T294" s="153">
        <v>0</v>
      </c>
      <c r="U294" s="153">
        <v>0</v>
      </c>
      <c r="V294" s="153">
        <v>3</v>
      </c>
      <c r="W294" s="153">
        <v>15</v>
      </c>
      <c r="X294" s="153">
        <v>3</v>
      </c>
      <c r="Y294" s="153">
        <v>0</v>
      </c>
      <c r="Z294" s="153">
        <v>0</v>
      </c>
      <c r="AA294" s="153">
        <v>0</v>
      </c>
      <c r="AB294" s="153">
        <v>0</v>
      </c>
      <c r="AC294" s="153">
        <v>2</v>
      </c>
      <c r="AD294" s="153">
        <v>0</v>
      </c>
      <c r="AE294" s="153">
        <v>0</v>
      </c>
      <c r="AF294" s="153">
        <v>2</v>
      </c>
      <c r="AG294" s="153">
        <v>2</v>
      </c>
      <c r="AH294" s="153">
        <v>2</v>
      </c>
      <c r="AI294" s="153">
        <v>7</v>
      </c>
      <c r="AJ294" s="153">
        <v>0</v>
      </c>
      <c r="AK294" s="153">
        <v>2</v>
      </c>
      <c r="AL294" s="153">
        <v>0</v>
      </c>
      <c r="AM294" s="153">
        <v>0</v>
      </c>
      <c r="AN294" s="153">
        <v>0</v>
      </c>
      <c r="AO294" s="153">
        <v>2</v>
      </c>
      <c r="AP294" s="153">
        <v>2</v>
      </c>
      <c r="AQ294" s="153">
        <v>0</v>
      </c>
      <c r="AR294" s="153">
        <v>0</v>
      </c>
      <c r="AS294" s="153">
        <v>1</v>
      </c>
      <c r="AT294" s="153">
        <v>0</v>
      </c>
      <c r="AU294" s="153">
        <v>3</v>
      </c>
      <c r="AV294" s="153">
        <v>1</v>
      </c>
      <c r="AW294" s="153">
        <v>1</v>
      </c>
      <c r="AX294" s="153">
        <v>3</v>
      </c>
      <c r="AY294" s="153">
        <v>0</v>
      </c>
      <c r="AZ294" s="153">
        <v>5</v>
      </c>
      <c r="BA294" s="153">
        <v>0</v>
      </c>
      <c r="BB294" s="153">
        <v>0</v>
      </c>
      <c r="BC294" s="153">
        <v>3</v>
      </c>
      <c r="BD294" s="153">
        <v>13</v>
      </c>
      <c r="BE294" s="153">
        <v>0</v>
      </c>
      <c r="BF294" s="153">
        <v>0</v>
      </c>
      <c r="BG294" s="153">
        <v>2</v>
      </c>
      <c r="BH294" s="152">
        <v>1</v>
      </c>
    </row>
    <row r="295" spans="1:60" ht="30">
      <c r="A295" s="155" t="s">
        <v>1346</v>
      </c>
      <c r="B295" s="154">
        <v>2736</v>
      </c>
      <c r="C295" s="154">
        <f>SUM(G295:BH295)</f>
        <v>321</v>
      </c>
      <c r="D295" s="154">
        <f>SUMIF(G$1:BH$1,1,$G295:$BH295)</f>
        <v>122</v>
      </c>
      <c r="E295" s="154">
        <f>SUMIF(G$1:BH$1,2,$G295:$BH295)</f>
        <v>93</v>
      </c>
      <c r="F295" s="154">
        <f>SUMIF(G$1:BH$1,3,$G295:$BH295)</f>
        <v>106</v>
      </c>
      <c r="G295" s="153">
        <v>0</v>
      </c>
      <c r="H295" s="153">
        <v>12</v>
      </c>
      <c r="I295" s="153">
        <v>0</v>
      </c>
      <c r="J295" s="153">
        <v>1</v>
      </c>
      <c r="K295" s="153">
        <v>0</v>
      </c>
      <c r="L295" s="153">
        <v>2</v>
      </c>
      <c r="M295" s="153">
        <v>0</v>
      </c>
      <c r="N295" s="153">
        <v>0</v>
      </c>
      <c r="O295" s="153">
        <v>71</v>
      </c>
      <c r="P295" s="153">
        <v>1</v>
      </c>
      <c r="Q295" s="153">
        <v>2</v>
      </c>
      <c r="R295" s="153">
        <v>5</v>
      </c>
      <c r="S295" s="153">
        <v>1</v>
      </c>
      <c r="T295" s="153">
        <v>0</v>
      </c>
      <c r="U295" s="153">
        <v>1</v>
      </c>
      <c r="V295" s="153">
        <v>1</v>
      </c>
      <c r="W295" s="153">
        <v>80</v>
      </c>
      <c r="X295" s="153">
        <v>10</v>
      </c>
      <c r="Y295" s="153">
        <v>2</v>
      </c>
      <c r="Z295" s="153">
        <v>1</v>
      </c>
      <c r="AA295" s="153">
        <v>0</v>
      </c>
      <c r="AB295" s="153">
        <v>2</v>
      </c>
      <c r="AC295" s="153">
        <v>3</v>
      </c>
      <c r="AD295" s="153">
        <v>2</v>
      </c>
      <c r="AE295" s="153">
        <v>0</v>
      </c>
      <c r="AF295" s="153">
        <v>13</v>
      </c>
      <c r="AG295" s="153">
        <v>0</v>
      </c>
      <c r="AH295" s="153">
        <v>3</v>
      </c>
      <c r="AI295" s="153">
        <v>14</v>
      </c>
      <c r="AJ295" s="153">
        <v>1</v>
      </c>
      <c r="AK295" s="153">
        <v>2</v>
      </c>
      <c r="AL295" s="153">
        <v>3</v>
      </c>
      <c r="AM295" s="153">
        <v>2</v>
      </c>
      <c r="AN295" s="153">
        <v>1</v>
      </c>
      <c r="AO295" s="153">
        <v>1</v>
      </c>
      <c r="AP295" s="153">
        <v>4</v>
      </c>
      <c r="AQ295" s="153">
        <v>3</v>
      </c>
      <c r="AR295" s="153">
        <v>1</v>
      </c>
      <c r="AS295" s="153">
        <v>9</v>
      </c>
      <c r="AT295" s="153">
        <v>0</v>
      </c>
      <c r="AU295" s="153">
        <v>5</v>
      </c>
      <c r="AV295" s="153">
        <v>1</v>
      </c>
      <c r="AW295" s="153">
        <v>0</v>
      </c>
      <c r="AX295" s="153">
        <v>7</v>
      </c>
      <c r="AY295" s="153">
        <v>0</v>
      </c>
      <c r="AZ295" s="153">
        <v>6</v>
      </c>
      <c r="BA295" s="153">
        <v>1</v>
      </c>
      <c r="BB295" s="153">
        <v>2</v>
      </c>
      <c r="BC295" s="153">
        <v>4</v>
      </c>
      <c r="BD295" s="153">
        <v>28</v>
      </c>
      <c r="BE295" s="153">
        <v>1</v>
      </c>
      <c r="BF295" s="153">
        <v>2</v>
      </c>
      <c r="BG295" s="153">
        <v>7</v>
      </c>
      <c r="BH295" s="152">
        <v>3</v>
      </c>
    </row>
    <row r="296" spans="1:60">
      <c r="A296" s="155" t="s">
        <v>1345</v>
      </c>
      <c r="B296" s="154">
        <v>767</v>
      </c>
      <c r="C296" s="154">
        <f>SUM(G296:BH296)</f>
        <v>93</v>
      </c>
      <c r="D296" s="154">
        <f>SUMIF(G$1:BH$1,1,$G296:$BH296)</f>
        <v>25</v>
      </c>
      <c r="E296" s="154">
        <f>SUMIF(G$1:BH$1,2,$G296:$BH296)</f>
        <v>30</v>
      </c>
      <c r="F296" s="154">
        <f>SUMIF(G$1:BH$1,3,$G296:$BH296)</f>
        <v>38</v>
      </c>
      <c r="G296" s="153">
        <v>0</v>
      </c>
      <c r="H296" s="153">
        <v>4</v>
      </c>
      <c r="I296" s="153">
        <v>0</v>
      </c>
      <c r="J296" s="153">
        <v>0</v>
      </c>
      <c r="K296" s="153">
        <v>0</v>
      </c>
      <c r="L296" s="153">
        <v>1</v>
      </c>
      <c r="M296" s="153">
        <v>0</v>
      </c>
      <c r="N296" s="153">
        <v>0</v>
      </c>
      <c r="O296" s="153">
        <v>28</v>
      </c>
      <c r="P296" s="153">
        <v>0</v>
      </c>
      <c r="Q296" s="153">
        <v>0</v>
      </c>
      <c r="R296" s="153">
        <v>0</v>
      </c>
      <c r="S296" s="153">
        <v>0</v>
      </c>
      <c r="T296" s="153">
        <v>0</v>
      </c>
      <c r="U296" s="153">
        <v>0</v>
      </c>
      <c r="V296" s="153">
        <v>0</v>
      </c>
      <c r="W296" s="153">
        <v>16</v>
      </c>
      <c r="X296" s="153">
        <v>3</v>
      </c>
      <c r="Y296" s="153">
        <v>2</v>
      </c>
      <c r="Z296" s="153">
        <v>1</v>
      </c>
      <c r="AA296" s="153">
        <v>0</v>
      </c>
      <c r="AB296" s="153">
        <v>0</v>
      </c>
      <c r="AC296" s="153">
        <v>0</v>
      </c>
      <c r="AD296" s="153">
        <v>0</v>
      </c>
      <c r="AE296" s="153">
        <v>0</v>
      </c>
      <c r="AF296" s="153">
        <v>4</v>
      </c>
      <c r="AG296" s="153">
        <v>0</v>
      </c>
      <c r="AH296" s="153">
        <v>1</v>
      </c>
      <c r="AI296" s="153">
        <v>5</v>
      </c>
      <c r="AJ296" s="153">
        <v>0</v>
      </c>
      <c r="AK296" s="153">
        <v>2</v>
      </c>
      <c r="AL296" s="153">
        <v>1</v>
      </c>
      <c r="AM296" s="153">
        <v>1</v>
      </c>
      <c r="AN296" s="153">
        <v>0</v>
      </c>
      <c r="AO296" s="153">
        <v>0</v>
      </c>
      <c r="AP296" s="153">
        <v>2</v>
      </c>
      <c r="AQ296" s="153">
        <v>0</v>
      </c>
      <c r="AR296" s="153">
        <v>0</v>
      </c>
      <c r="AS296" s="153">
        <v>2</v>
      </c>
      <c r="AT296" s="153">
        <v>0</v>
      </c>
      <c r="AU296" s="153">
        <v>0</v>
      </c>
      <c r="AV296" s="153">
        <v>0</v>
      </c>
      <c r="AW296" s="153">
        <v>0</v>
      </c>
      <c r="AX296" s="153">
        <v>0</v>
      </c>
      <c r="AY296" s="153">
        <v>0</v>
      </c>
      <c r="AZ296" s="153">
        <v>0</v>
      </c>
      <c r="BA296" s="153">
        <v>0</v>
      </c>
      <c r="BB296" s="153">
        <v>1</v>
      </c>
      <c r="BC296" s="153">
        <v>2</v>
      </c>
      <c r="BD296" s="153">
        <v>12</v>
      </c>
      <c r="BE296" s="153">
        <v>0</v>
      </c>
      <c r="BF296" s="153">
        <v>0</v>
      </c>
      <c r="BG296" s="153">
        <v>3</v>
      </c>
      <c r="BH296" s="152">
        <v>2</v>
      </c>
    </row>
    <row r="297" spans="1:60">
      <c r="A297" s="155" t="s">
        <v>1344</v>
      </c>
      <c r="B297" s="154">
        <v>1190</v>
      </c>
      <c r="C297" s="154">
        <f>SUM(G297:BH297)</f>
        <v>69</v>
      </c>
      <c r="D297" s="154">
        <f>SUMIF(G$1:BH$1,1,$G297:$BH297)</f>
        <v>24</v>
      </c>
      <c r="E297" s="154">
        <f>SUMIF(G$1:BH$1,2,$G297:$BH297)</f>
        <v>24</v>
      </c>
      <c r="F297" s="154">
        <f>SUMIF(G$1:BH$1,3,$G297:$BH297)</f>
        <v>21</v>
      </c>
      <c r="G297" s="153">
        <v>0</v>
      </c>
      <c r="H297" s="153">
        <v>1</v>
      </c>
      <c r="I297" s="153">
        <v>0</v>
      </c>
      <c r="J297" s="153">
        <v>0</v>
      </c>
      <c r="K297" s="153">
        <v>0</v>
      </c>
      <c r="L297" s="153">
        <v>1</v>
      </c>
      <c r="M297" s="153">
        <v>0</v>
      </c>
      <c r="N297" s="153">
        <v>1</v>
      </c>
      <c r="O297" s="153">
        <v>9</v>
      </c>
      <c r="P297" s="153">
        <v>0</v>
      </c>
      <c r="Q297" s="153">
        <v>1</v>
      </c>
      <c r="R297" s="153">
        <v>2</v>
      </c>
      <c r="S297" s="153">
        <v>0</v>
      </c>
      <c r="T297" s="153">
        <v>2</v>
      </c>
      <c r="U297" s="153">
        <v>0</v>
      </c>
      <c r="V297" s="153">
        <v>1</v>
      </c>
      <c r="W297" s="153">
        <v>22</v>
      </c>
      <c r="X297" s="153">
        <v>3</v>
      </c>
      <c r="Y297" s="153">
        <v>1</v>
      </c>
      <c r="Z297" s="153">
        <v>0</v>
      </c>
      <c r="AA297" s="153">
        <v>0</v>
      </c>
      <c r="AB297" s="153">
        <v>0</v>
      </c>
      <c r="AC297" s="153">
        <v>0</v>
      </c>
      <c r="AD297" s="153">
        <v>2</v>
      </c>
      <c r="AE297" s="153">
        <v>0</v>
      </c>
      <c r="AF297" s="153">
        <v>2</v>
      </c>
      <c r="AG297" s="153">
        <v>0</v>
      </c>
      <c r="AH297" s="153">
        <v>0</v>
      </c>
      <c r="AI297" s="153">
        <v>0</v>
      </c>
      <c r="AJ297" s="153">
        <v>0</v>
      </c>
      <c r="AK297" s="153">
        <v>0</v>
      </c>
      <c r="AL297" s="153">
        <v>0</v>
      </c>
      <c r="AM297" s="153">
        <v>2</v>
      </c>
      <c r="AN297" s="153">
        <v>1</v>
      </c>
      <c r="AO297" s="153">
        <v>0</v>
      </c>
      <c r="AP297" s="153">
        <v>3</v>
      </c>
      <c r="AQ297" s="153">
        <v>1</v>
      </c>
      <c r="AR297" s="153">
        <v>1</v>
      </c>
      <c r="AS297" s="153">
        <v>1</v>
      </c>
      <c r="AT297" s="153">
        <v>1</v>
      </c>
      <c r="AU297" s="153">
        <v>0</v>
      </c>
      <c r="AV297" s="153">
        <v>0</v>
      </c>
      <c r="AW297" s="153">
        <v>0</v>
      </c>
      <c r="AX297" s="153">
        <v>0</v>
      </c>
      <c r="AY297" s="153">
        <v>0</v>
      </c>
      <c r="AZ297" s="153">
        <v>1</v>
      </c>
      <c r="BA297" s="153">
        <v>0</v>
      </c>
      <c r="BB297" s="153">
        <v>0</v>
      </c>
      <c r="BC297" s="153">
        <v>3</v>
      </c>
      <c r="BD297" s="153">
        <v>4</v>
      </c>
      <c r="BE297" s="153">
        <v>0</v>
      </c>
      <c r="BF297" s="153">
        <v>0</v>
      </c>
      <c r="BG297" s="153">
        <v>3</v>
      </c>
      <c r="BH297" s="152">
        <v>0</v>
      </c>
    </row>
    <row r="298" spans="1:60">
      <c r="A298" s="155" t="s">
        <v>1343</v>
      </c>
      <c r="B298" s="154">
        <v>1792</v>
      </c>
      <c r="C298" s="154">
        <f>SUM(G298:BH298)</f>
        <v>209</v>
      </c>
      <c r="D298" s="154">
        <f>SUMIF(G$1:BH$1,1,$G298:$BH298)</f>
        <v>65</v>
      </c>
      <c r="E298" s="154">
        <f>SUMIF(G$1:BH$1,2,$G298:$BH298)</f>
        <v>68</v>
      </c>
      <c r="F298" s="154">
        <f>SUMIF(G$1:BH$1,3,$G298:$BH298)</f>
        <v>76</v>
      </c>
      <c r="G298" s="153">
        <v>0</v>
      </c>
      <c r="H298" s="153">
        <v>5</v>
      </c>
      <c r="I298" s="153">
        <v>5</v>
      </c>
      <c r="J298" s="153">
        <v>0</v>
      </c>
      <c r="K298" s="153">
        <v>0</v>
      </c>
      <c r="L298" s="153">
        <v>0</v>
      </c>
      <c r="M298" s="153">
        <v>2</v>
      </c>
      <c r="N298" s="153">
        <v>1</v>
      </c>
      <c r="O298" s="153">
        <v>46</v>
      </c>
      <c r="P298" s="153">
        <v>0</v>
      </c>
      <c r="Q298" s="153">
        <v>1</v>
      </c>
      <c r="R298" s="153">
        <v>9</v>
      </c>
      <c r="S298" s="153">
        <v>0</v>
      </c>
      <c r="T298" s="153">
        <v>0</v>
      </c>
      <c r="U298" s="153">
        <v>0</v>
      </c>
      <c r="V298" s="153">
        <v>0</v>
      </c>
      <c r="W298" s="153">
        <v>38</v>
      </c>
      <c r="X298" s="153">
        <v>2</v>
      </c>
      <c r="Y298" s="153">
        <v>3</v>
      </c>
      <c r="Z298" s="153">
        <v>1</v>
      </c>
      <c r="AA298" s="153">
        <v>0</v>
      </c>
      <c r="AB298" s="153">
        <v>0</v>
      </c>
      <c r="AC298" s="153">
        <v>2</v>
      </c>
      <c r="AD298" s="153">
        <v>0</v>
      </c>
      <c r="AE298" s="153">
        <v>0</v>
      </c>
      <c r="AF298" s="153">
        <v>27</v>
      </c>
      <c r="AG298" s="153">
        <v>2</v>
      </c>
      <c r="AH298" s="153">
        <v>3</v>
      </c>
      <c r="AI298" s="153">
        <v>4</v>
      </c>
      <c r="AJ298" s="153">
        <v>2</v>
      </c>
      <c r="AK298" s="153">
        <v>7</v>
      </c>
      <c r="AL298" s="153">
        <v>1</v>
      </c>
      <c r="AM298" s="153">
        <v>0</v>
      </c>
      <c r="AN298" s="153">
        <v>1</v>
      </c>
      <c r="AO298" s="153">
        <v>0</v>
      </c>
      <c r="AP298" s="153">
        <v>5</v>
      </c>
      <c r="AQ298" s="153">
        <v>1</v>
      </c>
      <c r="AR298" s="153">
        <v>0</v>
      </c>
      <c r="AS298" s="153">
        <v>2</v>
      </c>
      <c r="AT298" s="153">
        <v>0</v>
      </c>
      <c r="AU298" s="153">
        <v>6</v>
      </c>
      <c r="AV298" s="153">
        <v>0</v>
      </c>
      <c r="AW298" s="153">
        <v>0</v>
      </c>
      <c r="AX298" s="153">
        <v>3</v>
      </c>
      <c r="AY298" s="153">
        <v>0</v>
      </c>
      <c r="AZ298" s="153">
        <v>2</v>
      </c>
      <c r="BA298" s="153">
        <v>1</v>
      </c>
      <c r="BB298" s="153">
        <v>0</v>
      </c>
      <c r="BC298" s="153">
        <v>1</v>
      </c>
      <c r="BD298" s="153">
        <v>20</v>
      </c>
      <c r="BE298" s="153">
        <v>4</v>
      </c>
      <c r="BF298" s="153">
        <v>0</v>
      </c>
      <c r="BG298" s="153">
        <v>2</v>
      </c>
      <c r="BH298" s="152">
        <v>0</v>
      </c>
    </row>
    <row r="299" spans="1:60" ht="30">
      <c r="A299" s="155" t="s">
        <v>1342</v>
      </c>
      <c r="B299" s="154">
        <v>3087</v>
      </c>
      <c r="C299" s="154">
        <f>SUM(G299:BH299)</f>
        <v>367</v>
      </c>
      <c r="D299" s="154">
        <f>SUMIF(G$1:BH$1,1,$G299:$BH299)</f>
        <v>146</v>
      </c>
      <c r="E299" s="154">
        <f>SUMIF(G$1:BH$1,2,$G299:$BH299)</f>
        <v>93</v>
      </c>
      <c r="F299" s="154">
        <f>SUMIF(G$1:BH$1,3,$G299:$BH299)</f>
        <v>128</v>
      </c>
      <c r="G299" s="153">
        <v>0</v>
      </c>
      <c r="H299" s="153">
        <v>6</v>
      </c>
      <c r="I299" s="153">
        <v>4</v>
      </c>
      <c r="J299" s="153">
        <v>0</v>
      </c>
      <c r="K299" s="153">
        <v>1</v>
      </c>
      <c r="L299" s="153">
        <v>3</v>
      </c>
      <c r="M299" s="153">
        <v>0</v>
      </c>
      <c r="N299" s="153">
        <v>0</v>
      </c>
      <c r="O299" s="153">
        <v>108</v>
      </c>
      <c r="P299" s="153">
        <v>0</v>
      </c>
      <c r="Q299" s="153">
        <v>0</v>
      </c>
      <c r="R299" s="153">
        <v>1</v>
      </c>
      <c r="S299" s="153">
        <v>1</v>
      </c>
      <c r="T299" s="153">
        <v>0</v>
      </c>
      <c r="U299" s="153">
        <v>0</v>
      </c>
      <c r="V299" s="153">
        <v>0</v>
      </c>
      <c r="W299" s="153">
        <v>117</v>
      </c>
      <c r="X299" s="153">
        <v>8</v>
      </c>
      <c r="Y299" s="153">
        <v>3</v>
      </c>
      <c r="Z299" s="153">
        <v>1</v>
      </c>
      <c r="AA299" s="153">
        <v>0</v>
      </c>
      <c r="AB299" s="153">
        <v>0</v>
      </c>
      <c r="AC299" s="153">
        <v>0</v>
      </c>
      <c r="AD299" s="153">
        <v>0</v>
      </c>
      <c r="AE299" s="153">
        <v>0</v>
      </c>
      <c r="AF299" s="153">
        <v>16</v>
      </c>
      <c r="AG299" s="153">
        <v>1</v>
      </c>
      <c r="AH299" s="153">
        <v>4</v>
      </c>
      <c r="AI299" s="153">
        <v>11</v>
      </c>
      <c r="AJ299" s="153">
        <v>0</v>
      </c>
      <c r="AK299" s="153">
        <v>1</v>
      </c>
      <c r="AL299" s="153">
        <v>5</v>
      </c>
      <c r="AM299" s="153">
        <v>0</v>
      </c>
      <c r="AN299" s="153">
        <v>0</v>
      </c>
      <c r="AO299" s="153">
        <v>1</v>
      </c>
      <c r="AP299" s="153">
        <v>8</v>
      </c>
      <c r="AQ299" s="153">
        <v>2</v>
      </c>
      <c r="AR299" s="153">
        <v>2</v>
      </c>
      <c r="AS299" s="153">
        <v>0</v>
      </c>
      <c r="AT299" s="153">
        <v>0</v>
      </c>
      <c r="AU299" s="153">
        <v>2</v>
      </c>
      <c r="AV299" s="153">
        <v>0</v>
      </c>
      <c r="AW299" s="153">
        <v>2</v>
      </c>
      <c r="AX299" s="153">
        <v>4</v>
      </c>
      <c r="AY299" s="153">
        <v>0</v>
      </c>
      <c r="AZ299" s="153">
        <v>7</v>
      </c>
      <c r="BA299" s="153">
        <v>1</v>
      </c>
      <c r="BB299" s="153">
        <v>0</v>
      </c>
      <c r="BC299" s="153">
        <v>1</v>
      </c>
      <c r="BD299" s="153">
        <v>40</v>
      </c>
      <c r="BE299" s="153">
        <v>2</v>
      </c>
      <c r="BF299" s="153">
        <v>0</v>
      </c>
      <c r="BG299" s="153">
        <v>3</v>
      </c>
      <c r="BH299" s="152">
        <v>1</v>
      </c>
    </row>
    <row r="300" spans="1:60">
      <c r="A300" s="155" t="s">
        <v>1341</v>
      </c>
      <c r="B300" s="154">
        <v>2391</v>
      </c>
      <c r="C300" s="154">
        <f>SUM(G300:BH300)</f>
        <v>281</v>
      </c>
      <c r="D300" s="154">
        <f>SUMIF(G$1:BH$1,1,$G300:$BH300)</f>
        <v>78</v>
      </c>
      <c r="E300" s="154">
        <f>SUMIF(G$1:BH$1,2,$G300:$BH300)</f>
        <v>78</v>
      </c>
      <c r="F300" s="154">
        <f>SUMIF(G$1:BH$1,3,$G300:$BH300)</f>
        <v>125</v>
      </c>
      <c r="G300" s="153">
        <v>0</v>
      </c>
      <c r="H300" s="153">
        <v>10</v>
      </c>
      <c r="I300" s="153">
        <v>1</v>
      </c>
      <c r="J300" s="153">
        <v>1</v>
      </c>
      <c r="K300" s="153">
        <v>0</v>
      </c>
      <c r="L300" s="153">
        <v>2</v>
      </c>
      <c r="M300" s="153">
        <v>0</v>
      </c>
      <c r="N300" s="153">
        <v>0</v>
      </c>
      <c r="O300" s="153">
        <v>79</v>
      </c>
      <c r="P300" s="153">
        <v>4</v>
      </c>
      <c r="Q300" s="153">
        <v>9</v>
      </c>
      <c r="R300" s="153">
        <v>3</v>
      </c>
      <c r="S300" s="153">
        <v>0</v>
      </c>
      <c r="T300" s="153">
        <v>0</v>
      </c>
      <c r="U300" s="153">
        <v>1</v>
      </c>
      <c r="V300" s="153">
        <v>4</v>
      </c>
      <c r="W300" s="153">
        <v>49</v>
      </c>
      <c r="X300" s="153">
        <v>3</v>
      </c>
      <c r="Y300" s="153">
        <v>4</v>
      </c>
      <c r="Z300" s="153">
        <v>3</v>
      </c>
      <c r="AA300" s="153">
        <v>0</v>
      </c>
      <c r="AB300" s="153">
        <v>0</v>
      </c>
      <c r="AC300" s="153">
        <v>1</v>
      </c>
      <c r="AD300" s="153">
        <v>2</v>
      </c>
      <c r="AE300" s="153">
        <v>1</v>
      </c>
      <c r="AF300" s="153">
        <v>12</v>
      </c>
      <c r="AG300" s="153">
        <v>1</v>
      </c>
      <c r="AH300" s="153">
        <v>4</v>
      </c>
      <c r="AI300" s="153">
        <v>10</v>
      </c>
      <c r="AJ300" s="153">
        <v>1</v>
      </c>
      <c r="AK300" s="153">
        <v>2</v>
      </c>
      <c r="AL300" s="153">
        <v>3</v>
      </c>
      <c r="AM300" s="153">
        <v>7</v>
      </c>
      <c r="AN300" s="153">
        <v>1</v>
      </c>
      <c r="AO300" s="153">
        <v>0</v>
      </c>
      <c r="AP300" s="153">
        <v>5</v>
      </c>
      <c r="AQ300" s="153">
        <v>4</v>
      </c>
      <c r="AR300" s="153">
        <v>0</v>
      </c>
      <c r="AS300" s="153">
        <v>2</v>
      </c>
      <c r="AT300" s="153">
        <v>0</v>
      </c>
      <c r="AU300" s="153">
        <v>3</v>
      </c>
      <c r="AV300" s="153">
        <v>0</v>
      </c>
      <c r="AW300" s="153">
        <v>1</v>
      </c>
      <c r="AX300" s="153">
        <v>3</v>
      </c>
      <c r="AY300" s="153">
        <v>0</v>
      </c>
      <c r="AZ300" s="153">
        <v>5</v>
      </c>
      <c r="BA300" s="153">
        <v>3</v>
      </c>
      <c r="BB300" s="153">
        <v>1</v>
      </c>
      <c r="BC300" s="153">
        <v>5</v>
      </c>
      <c r="BD300" s="153">
        <v>19</v>
      </c>
      <c r="BE300" s="153">
        <v>2</v>
      </c>
      <c r="BF300" s="153">
        <v>1</v>
      </c>
      <c r="BG300" s="153">
        <v>6</v>
      </c>
      <c r="BH300" s="152">
        <v>3</v>
      </c>
    </row>
    <row r="301" spans="1:60">
      <c r="A301" s="155" t="s">
        <v>1340</v>
      </c>
      <c r="B301" s="154">
        <v>13409</v>
      </c>
      <c r="C301" s="154">
        <f>SUM(G301:BH301)</f>
        <v>1823</v>
      </c>
      <c r="D301" s="154">
        <f>SUMIF(G$1:BH$1,1,$G301:$BH301)</f>
        <v>611</v>
      </c>
      <c r="E301" s="154">
        <f>SUMIF(G$1:BH$1,2,$G301:$BH301)</f>
        <v>577</v>
      </c>
      <c r="F301" s="154">
        <f>SUMIF(G$1:BH$1,3,$G301:$BH301)</f>
        <v>635</v>
      </c>
      <c r="G301" s="153">
        <v>2</v>
      </c>
      <c r="H301" s="153">
        <v>62</v>
      </c>
      <c r="I301" s="153">
        <v>4</v>
      </c>
      <c r="J301" s="153">
        <v>7</v>
      </c>
      <c r="K301" s="153">
        <v>1</v>
      </c>
      <c r="L301" s="153">
        <v>25</v>
      </c>
      <c r="M301" s="153">
        <v>4</v>
      </c>
      <c r="N301" s="153">
        <v>22</v>
      </c>
      <c r="O301" s="153">
        <v>380</v>
      </c>
      <c r="P301" s="153">
        <v>11</v>
      </c>
      <c r="Q301" s="153">
        <v>16</v>
      </c>
      <c r="R301" s="153">
        <v>19</v>
      </c>
      <c r="S301" s="153">
        <v>1</v>
      </c>
      <c r="T301" s="153">
        <v>5</v>
      </c>
      <c r="U301" s="153">
        <v>6</v>
      </c>
      <c r="V301" s="153">
        <v>9</v>
      </c>
      <c r="W301" s="153">
        <v>377</v>
      </c>
      <c r="X301" s="153">
        <v>39</v>
      </c>
      <c r="Y301" s="153">
        <v>22</v>
      </c>
      <c r="Z301" s="153">
        <v>5</v>
      </c>
      <c r="AA301" s="153">
        <v>1</v>
      </c>
      <c r="AB301" s="153">
        <v>2</v>
      </c>
      <c r="AC301" s="153">
        <v>15</v>
      </c>
      <c r="AD301" s="153">
        <v>10</v>
      </c>
      <c r="AE301" s="153">
        <v>1</v>
      </c>
      <c r="AF301" s="153">
        <v>97</v>
      </c>
      <c r="AG301" s="153">
        <v>3</v>
      </c>
      <c r="AH301" s="153">
        <v>27</v>
      </c>
      <c r="AI301" s="153">
        <v>64</v>
      </c>
      <c r="AJ301" s="153">
        <v>6</v>
      </c>
      <c r="AK301" s="153">
        <v>18</v>
      </c>
      <c r="AL301" s="153">
        <v>20</v>
      </c>
      <c r="AM301" s="153">
        <v>4</v>
      </c>
      <c r="AN301" s="153">
        <v>15</v>
      </c>
      <c r="AO301" s="153">
        <v>5</v>
      </c>
      <c r="AP301" s="153">
        <v>43</v>
      </c>
      <c r="AQ301" s="153">
        <v>11</v>
      </c>
      <c r="AR301" s="153">
        <v>6</v>
      </c>
      <c r="AS301" s="153">
        <v>45</v>
      </c>
      <c r="AT301" s="153">
        <v>4</v>
      </c>
      <c r="AU301" s="153">
        <v>37</v>
      </c>
      <c r="AV301" s="153">
        <v>3</v>
      </c>
      <c r="AW301" s="153">
        <v>8</v>
      </c>
      <c r="AX301" s="153">
        <v>28</v>
      </c>
      <c r="AY301" s="153">
        <v>6</v>
      </c>
      <c r="AZ301" s="153">
        <v>39</v>
      </c>
      <c r="BA301" s="153">
        <v>3</v>
      </c>
      <c r="BB301" s="153">
        <v>2</v>
      </c>
      <c r="BC301" s="153">
        <v>21</v>
      </c>
      <c r="BD301" s="153">
        <v>191</v>
      </c>
      <c r="BE301" s="153">
        <v>14</v>
      </c>
      <c r="BF301" s="153">
        <v>8</v>
      </c>
      <c r="BG301" s="153">
        <v>41</v>
      </c>
      <c r="BH301" s="152">
        <v>8</v>
      </c>
    </row>
    <row r="302" spans="1:60">
      <c r="A302" s="155" t="s">
        <v>1339</v>
      </c>
      <c r="B302" s="154">
        <v>2139</v>
      </c>
      <c r="C302" s="154">
        <f>SUM(G302:BH302)</f>
        <v>328</v>
      </c>
      <c r="D302" s="154">
        <f>SUMIF(G$1:BH$1,1,$G302:$BH302)</f>
        <v>117</v>
      </c>
      <c r="E302" s="154">
        <f>SUMIF(G$1:BH$1,2,$G302:$BH302)</f>
        <v>84</v>
      </c>
      <c r="F302" s="154">
        <f>SUMIF(G$1:BH$1,3,$G302:$BH302)</f>
        <v>127</v>
      </c>
      <c r="G302" s="153">
        <v>0</v>
      </c>
      <c r="H302" s="153">
        <v>7</v>
      </c>
      <c r="I302" s="153">
        <v>0</v>
      </c>
      <c r="J302" s="153">
        <v>0</v>
      </c>
      <c r="K302" s="153">
        <v>0</v>
      </c>
      <c r="L302" s="153">
        <v>6</v>
      </c>
      <c r="M302" s="153">
        <v>0</v>
      </c>
      <c r="N302" s="153">
        <v>4</v>
      </c>
      <c r="O302" s="153">
        <v>91</v>
      </c>
      <c r="P302" s="153">
        <v>0</v>
      </c>
      <c r="Q302" s="153">
        <v>1</v>
      </c>
      <c r="R302" s="153">
        <v>6</v>
      </c>
      <c r="S302" s="153">
        <v>0</v>
      </c>
      <c r="T302" s="153">
        <v>0</v>
      </c>
      <c r="U302" s="153">
        <v>0</v>
      </c>
      <c r="V302" s="153">
        <v>2</v>
      </c>
      <c r="W302" s="153">
        <v>72</v>
      </c>
      <c r="X302" s="153">
        <v>7</v>
      </c>
      <c r="Y302" s="153">
        <v>6</v>
      </c>
      <c r="Z302" s="153">
        <v>0</v>
      </c>
      <c r="AA302" s="153">
        <v>0</v>
      </c>
      <c r="AB302" s="153">
        <v>0</v>
      </c>
      <c r="AC302" s="153">
        <v>2</v>
      </c>
      <c r="AD302" s="153">
        <v>2</v>
      </c>
      <c r="AE302" s="153">
        <v>0</v>
      </c>
      <c r="AF302" s="153">
        <v>22</v>
      </c>
      <c r="AG302" s="153">
        <v>1</v>
      </c>
      <c r="AH302" s="153">
        <v>4</v>
      </c>
      <c r="AI302" s="153">
        <v>16</v>
      </c>
      <c r="AJ302" s="153">
        <v>0</v>
      </c>
      <c r="AK302" s="153">
        <v>4</v>
      </c>
      <c r="AL302" s="153">
        <v>2</v>
      </c>
      <c r="AM302" s="153">
        <v>0</v>
      </c>
      <c r="AN302" s="153">
        <v>1</v>
      </c>
      <c r="AO302" s="153">
        <v>0</v>
      </c>
      <c r="AP302" s="153">
        <v>7</v>
      </c>
      <c r="AQ302" s="153">
        <v>0</v>
      </c>
      <c r="AR302" s="153">
        <v>0</v>
      </c>
      <c r="AS302" s="153">
        <v>3</v>
      </c>
      <c r="AT302" s="153">
        <v>0</v>
      </c>
      <c r="AU302" s="153">
        <v>5</v>
      </c>
      <c r="AV302" s="153">
        <v>0</v>
      </c>
      <c r="AW302" s="153">
        <v>3</v>
      </c>
      <c r="AX302" s="153">
        <v>5</v>
      </c>
      <c r="AY302" s="153">
        <v>1</v>
      </c>
      <c r="AZ302" s="153">
        <v>9</v>
      </c>
      <c r="BA302" s="153">
        <v>0</v>
      </c>
      <c r="BB302" s="153">
        <v>0</v>
      </c>
      <c r="BC302" s="153">
        <v>4</v>
      </c>
      <c r="BD302" s="153">
        <v>27</v>
      </c>
      <c r="BE302" s="153">
        <v>1</v>
      </c>
      <c r="BF302" s="153">
        <v>1</v>
      </c>
      <c r="BG302" s="153">
        <v>6</v>
      </c>
      <c r="BH302" s="152">
        <v>0</v>
      </c>
    </row>
    <row r="303" spans="1:60" ht="30">
      <c r="A303" s="155" t="s">
        <v>1338</v>
      </c>
      <c r="B303" s="154">
        <v>7143</v>
      </c>
      <c r="C303" s="154">
        <f>SUM(G303:BH303)</f>
        <v>989</v>
      </c>
      <c r="D303" s="154">
        <f>SUMIF(G$1:BH$1,1,$G303:$BH303)</f>
        <v>310</v>
      </c>
      <c r="E303" s="154">
        <f>SUMIF(G$1:BH$1,2,$G303:$BH303)</f>
        <v>316</v>
      </c>
      <c r="F303" s="154">
        <f>SUMIF(G$1:BH$1,3,$G303:$BH303)</f>
        <v>363</v>
      </c>
      <c r="G303" s="153">
        <v>1</v>
      </c>
      <c r="H303" s="153">
        <v>35</v>
      </c>
      <c r="I303" s="153">
        <v>3</v>
      </c>
      <c r="J303" s="153">
        <v>2</v>
      </c>
      <c r="K303" s="153">
        <v>1</v>
      </c>
      <c r="L303" s="153">
        <v>11</v>
      </c>
      <c r="M303" s="153">
        <v>1</v>
      </c>
      <c r="N303" s="153">
        <v>16</v>
      </c>
      <c r="O303" s="153">
        <v>211</v>
      </c>
      <c r="P303" s="153">
        <v>3</v>
      </c>
      <c r="Q303" s="153">
        <v>7</v>
      </c>
      <c r="R303" s="153">
        <v>13</v>
      </c>
      <c r="S303" s="153">
        <v>4</v>
      </c>
      <c r="T303" s="153">
        <v>4</v>
      </c>
      <c r="U303" s="153">
        <v>3</v>
      </c>
      <c r="V303" s="153">
        <v>6</v>
      </c>
      <c r="W303" s="153">
        <v>190</v>
      </c>
      <c r="X303" s="153">
        <v>24</v>
      </c>
      <c r="Y303" s="153">
        <v>13</v>
      </c>
      <c r="Z303" s="153">
        <v>3</v>
      </c>
      <c r="AA303" s="153">
        <v>2</v>
      </c>
      <c r="AB303" s="153">
        <v>1</v>
      </c>
      <c r="AC303" s="153">
        <v>5</v>
      </c>
      <c r="AD303" s="153">
        <v>7</v>
      </c>
      <c r="AE303" s="153">
        <v>4</v>
      </c>
      <c r="AF303" s="153">
        <v>43</v>
      </c>
      <c r="AG303" s="153">
        <v>2</v>
      </c>
      <c r="AH303" s="153">
        <v>12</v>
      </c>
      <c r="AI303" s="153">
        <v>33</v>
      </c>
      <c r="AJ303" s="153">
        <v>3</v>
      </c>
      <c r="AK303" s="153">
        <v>13</v>
      </c>
      <c r="AL303" s="153">
        <v>8</v>
      </c>
      <c r="AM303" s="153">
        <v>5</v>
      </c>
      <c r="AN303" s="153">
        <v>6</v>
      </c>
      <c r="AO303" s="153">
        <v>2</v>
      </c>
      <c r="AP303" s="153">
        <v>22</v>
      </c>
      <c r="AQ303" s="153">
        <v>5</v>
      </c>
      <c r="AR303" s="153">
        <v>3</v>
      </c>
      <c r="AS303" s="153">
        <v>25</v>
      </c>
      <c r="AT303" s="153">
        <v>1</v>
      </c>
      <c r="AU303" s="153">
        <v>17</v>
      </c>
      <c r="AV303" s="153">
        <v>3</v>
      </c>
      <c r="AW303" s="153">
        <v>5</v>
      </c>
      <c r="AX303" s="153">
        <v>17</v>
      </c>
      <c r="AY303" s="153">
        <v>2</v>
      </c>
      <c r="AZ303" s="153">
        <v>19</v>
      </c>
      <c r="BA303" s="153">
        <v>5</v>
      </c>
      <c r="BB303" s="153">
        <v>3</v>
      </c>
      <c r="BC303" s="153">
        <v>16</v>
      </c>
      <c r="BD303" s="153">
        <v>106</v>
      </c>
      <c r="BE303" s="153">
        <v>9</v>
      </c>
      <c r="BF303" s="153">
        <v>7</v>
      </c>
      <c r="BG303" s="153">
        <v>22</v>
      </c>
      <c r="BH303" s="152">
        <v>5</v>
      </c>
    </row>
    <row r="304" spans="1:60" ht="30">
      <c r="A304" s="155" t="s">
        <v>1337</v>
      </c>
      <c r="B304" s="154">
        <v>2277</v>
      </c>
      <c r="C304" s="154">
        <f>SUM(G304:BH304)</f>
        <v>317</v>
      </c>
      <c r="D304" s="154">
        <f>SUMIF(G$1:BH$1,1,$G304:$BH304)</f>
        <v>87</v>
      </c>
      <c r="E304" s="154">
        <f>SUMIF(G$1:BH$1,2,$G304:$BH304)</f>
        <v>108</v>
      </c>
      <c r="F304" s="154">
        <f>SUMIF(G$1:BH$1,3,$G304:$BH304)</f>
        <v>122</v>
      </c>
      <c r="G304" s="153">
        <v>0</v>
      </c>
      <c r="H304" s="153">
        <v>9</v>
      </c>
      <c r="I304" s="153">
        <v>2</v>
      </c>
      <c r="J304" s="153">
        <v>0</v>
      </c>
      <c r="K304" s="153">
        <v>1</v>
      </c>
      <c r="L304" s="153">
        <v>7</v>
      </c>
      <c r="M304" s="153">
        <v>0</v>
      </c>
      <c r="N304" s="153">
        <v>3</v>
      </c>
      <c r="O304" s="153">
        <v>89</v>
      </c>
      <c r="P304" s="153">
        <v>0</v>
      </c>
      <c r="Q304" s="153">
        <v>0</v>
      </c>
      <c r="R304" s="153">
        <v>1</v>
      </c>
      <c r="S304" s="153">
        <v>0</v>
      </c>
      <c r="T304" s="153">
        <v>0</v>
      </c>
      <c r="U304" s="153">
        <v>5</v>
      </c>
      <c r="V304" s="153">
        <v>2</v>
      </c>
      <c r="W304" s="153">
        <v>56</v>
      </c>
      <c r="X304" s="153">
        <v>8</v>
      </c>
      <c r="Y304" s="153">
        <v>6</v>
      </c>
      <c r="Z304" s="153">
        <v>0</v>
      </c>
      <c r="AA304" s="153">
        <v>0</v>
      </c>
      <c r="AB304" s="153">
        <v>0</v>
      </c>
      <c r="AC304" s="153">
        <v>0</v>
      </c>
      <c r="AD304" s="153">
        <v>4</v>
      </c>
      <c r="AE304" s="153">
        <v>0</v>
      </c>
      <c r="AF304" s="153">
        <v>22</v>
      </c>
      <c r="AG304" s="153">
        <v>2</v>
      </c>
      <c r="AH304" s="153">
        <v>4</v>
      </c>
      <c r="AI304" s="153">
        <v>10</v>
      </c>
      <c r="AJ304" s="153">
        <v>2</v>
      </c>
      <c r="AK304" s="153">
        <v>5</v>
      </c>
      <c r="AL304" s="153">
        <v>1</v>
      </c>
      <c r="AM304" s="153">
        <v>1</v>
      </c>
      <c r="AN304" s="153">
        <v>3</v>
      </c>
      <c r="AO304" s="153">
        <v>1</v>
      </c>
      <c r="AP304" s="153">
        <v>11</v>
      </c>
      <c r="AQ304" s="153">
        <v>4</v>
      </c>
      <c r="AR304" s="153">
        <v>1</v>
      </c>
      <c r="AS304" s="153">
        <v>7</v>
      </c>
      <c r="AT304" s="153">
        <v>0</v>
      </c>
      <c r="AU304" s="153">
        <v>6</v>
      </c>
      <c r="AV304" s="153">
        <v>1</v>
      </c>
      <c r="AW304" s="153">
        <v>1</v>
      </c>
      <c r="AX304" s="153">
        <v>3</v>
      </c>
      <c r="AY304" s="153">
        <v>0</v>
      </c>
      <c r="AZ304" s="153">
        <v>3</v>
      </c>
      <c r="BA304" s="153">
        <v>0</v>
      </c>
      <c r="BB304" s="153">
        <v>0</v>
      </c>
      <c r="BC304" s="153">
        <v>2</v>
      </c>
      <c r="BD304" s="153">
        <v>29</v>
      </c>
      <c r="BE304" s="153">
        <v>2</v>
      </c>
      <c r="BF304" s="153">
        <v>1</v>
      </c>
      <c r="BG304" s="153">
        <v>2</v>
      </c>
      <c r="BH304" s="152">
        <v>0</v>
      </c>
    </row>
    <row r="305" spans="1:60" ht="30">
      <c r="A305" s="155" t="s">
        <v>1336</v>
      </c>
      <c r="B305" s="154">
        <v>5037</v>
      </c>
      <c r="C305" s="154">
        <f>SUM(G305:BH305)</f>
        <v>712</v>
      </c>
      <c r="D305" s="154">
        <f>SUMIF(G$1:BH$1,1,$G305:$BH305)</f>
        <v>249</v>
      </c>
      <c r="E305" s="154">
        <f>SUMIF(G$1:BH$1,2,$G305:$BH305)</f>
        <v>213</v>
      </c>
      <c r="F305" s="154">
        <f>SUMIF(G$1:BH$1,3,$G305:$BH305)</f>
        <v>250</v>
      </c>
      <c r="G305" s="153">
        <v>0</v>
      </c>
      <c r="H305" s="153">
        <v>17</v>
      </c>
      <c r="I305" s="153">
        <v>1</v>
      </c>
      <c r="J305" s="153">
        <v>2</v>
      </c>
      <c r="K305" s="153">
        <v>1</v>
      </c>
      <c r="L305" s="153">
        <v>11</v>
      </c>
      <c r="M305" s="153">
        <v>0</v>
      </c>
      <c r="N305" s="153">
        <v>7</v>
      </c>
      <c r="O305" s="153">
        <v>150</v>
      </c>
      <c r="P305" s="153">
        <v>3</v>
      </c>
      <c r="Q305" s="153">
        <v>7</v>
      </c>
      <c r="R305" s="153">
        <v>8</v>
      </c>
      <c r="S305" s="153">
        <v>1</v>
      </c>
      <c r="T305" s="153">
        <v>2</v>
      </c>
      <c r="U305" s="153">
        <v>1</v>
      </c>
      <c r="V305" s="153">
        <v>3</v>
      </c>
      <c r="W305" s="153">
        <v>149</v>
      </c>
      <c r="X305" s="153">
        <v>16</v>
      </c>
      <c r="Y305" s="153">
        <v>8</v>
      </c>
      <c r="Z305" s="153">
        <v>4</v>
      </c>
      <c r="AA305" s="153">
        <v>1</v>
      </c>
      <c r="AB305" s="153">
        <v>1</v>
      </c>
      <c r="AC305" s="153">
        <v>6</v>
      </c>
      <c r="AD305" s="153">
        <v>3</v>
      </c>
      <c r="AE305" s="153">
        <v>1</v>
      </c>
      <c r="AF305" s="153">
        <v>28</v>
      </c>
      <c r="AG305" s="153">
        <v>2</v>
      </c>
      <c r="AH305" s="153">
        <v>10</v>
      </c>
      <c r="AI305" s="153">
        <v>35</v>
      </c>
      <c r="AJ305" s="153">
        <v>4</v>
      </c>
      <c r="AK305" s="153">
        <v>8</v>
      </c>
      <c r="AL305" s="153">
        <v>5</v>
      </c>
      <c r="AM305" s="153">
        <v>1</v>
      </c>
      <c r="AN305" s="153">
        <v>3</v>
      </c>
      <c r="AO305" s="153">
        <v>2</v>
      </c>
      <c r="AP305" s="153">
        <v>13</v>
      </c>
      <c r="AQ305" s="153">
        <v>4</v>
      </c>
      <c r="AR305" s="153">
        <v>0</v>
      </c>
      <c r="AS305" s="153">
        <v>14</v>
      </c>
      <c r="AT305" s="153">
        <v>2</v>
      </c>
      <c r="AU305" s="153">
        <v>13</v>
      </c>
      <c r="AV305" s="153">
        <v>1</v>
      </c>
      <c r="AW305" s="153">
        <v>7</v>
      </c>
      <c r="AX305" s="153">
        <v>12</v>
      </c>
      <c r="AY305" s="153">
        <v>3</v>
      </c>
      <c r="AZ305" s="153">
        <v>12</v>
      </c>
      <c r="BA305" s="153">
        <v>3</v>
      </c>
      <c r="BB305" s="153">
        <v>2</v>
      </c>
      <c r="BC305" s="153">
        <v>11</v>
      </c>
      <c r="BD305" s="153">
        <v>83</v>
      </c>
      <c r="BE305" s="153">
        <v>5</v>
      </c>
      <c r="BF305" s="153">
        <v>3</v>
      </c>
      <c r="BG305" s="153">
        <v>18</v>
      </c>
      <c r="BH305" s="152">
        <v>5</v>
      </c>
    </row>
    <row r="306" spans="1:60" ht="30">
      <c r="A306" s="155" t="s">
        <v>1335</v>
      </c>
      <c r="B306" s="154">
        <v>10295</v>
      </c>
      <c r="C306" s="154">
        <f>SUM(G306:BH306)</f>
        <v>1327</v>
      </c>
      <c r="D306" s="154">
        <f>SUMIF(G$1:BH$1,1,$G306:$BH306)</f>
        <v>432</v>
      </c>
      <c r="E306" s="154">
        <f>SUMIF(G$1:BH$1,2,$G306:$BH306)</f>
        <v>386</v>
      </c>
      <c r="F306" s="154">
        <f>SUMIF(G$1:BH$1,3,$G306:$BH306)</f>
        <v>509</v>
      </c>
      <c r="G306" s="153">
        <v>4</v>
      </c>
      <c r="H306" s="153">
        <v>27</v>
      </c>
      <c r="I306" s="153">
        <v>2</v>
      </c>
      <c r="J306" s="153">
        <v>4</v>
      </c>
      <c r="K306" s="153">
        <v>1</v>
      </c>
      <c r="L306" s="153">
        <v>17</v>
      </c>
      <c r="M306" s="153">
        <v>5</v>
      </c>
      <c r="N306" s="153">
        <v>15</v>
      </c>
      <c r="O306" s="153">
        <v>344</v>
      </c>
      <c r="P306" s="153">
        <v>4</v>
      </c>
      <c r="Q306" s="153">
        <v>11</v>
      </c>
      <c r="R306" s="153">
        <v>11</v>
      </c>
      <c r="S306" s="153">
        <v>1</v>
      </c>
      <c r="T306" s="153">
        <v>2</v>
      </c>
      <c r="U306" s="153">
        <v>3</v>
      </c>
      <c r="V306" s="153">
        <v>4</v>
      </c>
      <c r="W306" s="153">
        <v>265</v>
      </c>
      <c r="X306" s="153">
        <v>31</v>
      </c>
      <c r="Y306" s="153">
        <v>10</v>
      </c>
      <c r="Z306" s="153">
        <v>10</v>
      </c>
      <c r="AA306" s="153">
        <v>1</v>
      </c>
      <c r="AB306" s="153">
        <v>1</v>
      </c>
      <c r="AC306" s="153">
        <v>6</v>
      </c>
      <c r="AD306" s="153">
        <v>4</v>
      </c>
      <c r="AE306" s="153">
        <v>4</v>
      </c>
      <c r="AF306" s="153">
        <v>63</v>
      </c>
      <c r="AG306" s="153">
        <v>6</v>
      </c>
      <c r="AH306" s="153">
        <v>12</v>
      </c>
      <c r="AI306" s="153">
        <v>58</v>
      </c>
      <c r="AJ306" s="153">
        <v>6</v>
      </c>
      <c r="AK306" s="153">
        <v>16</v>
      </c>
      <c r="AL306" s="153">
        <v>13</v>
      </c>
      <c r="AM306" s="153">
        <v>9</v>
      </c>
      <c r="AN306" s="153">
        <v>6</v>
      </c>
      <c r="AO306" s="153">
        <v>3</v>
      </c>
      <c r="AP306" s="153">
        <v>30</v>
      </c>
      <c r="AQ306" s="153">
        <v>8</v>
      </c>
      <c r="AR306" s="153">
        <v>5</v>
      </c>
      <c r="AS306" s="153">
        <v>18</v>
      </c>
      <c r="AT306" s="153">
        <v>2</v>
      </c>
      <c r="AU306" s="153">
        <v>25</v>
      </c>
      <c r="AV306" s="153">
        <v>2</v>
      </c>
      <c r="AW306" s="153">
        <v>14</v>
      </c>
      <c r="AX306" s="153">
        <v>14</v>
      </c>
      <c r="AY306" s="153">
        <v>5</v>
      </c>
      <c r="AZ306" s="153">
        <v>29</v>
      </c>
      <c r="BA306" s="153">
        <v>2</v>
      </c>
      <c r="BB306" s="153">
        <v>5</v>
      </c>
      <c r="BC306" s="153">
        <v>19</v>
      </c>
      <c r="BD306" s="153">
        <v>132</v>
      </c>
      <c r="BE306" s="153">
        <v>6</v>
      </c>
      <c r="BF306" s="153">
        <v>5</v>
      </c>
      <c r="BG306" s="153">
        <v>17</v>
      </c>
      <c r="BH306" s="152">
        <v>10</v>
      </c>
    </row>
    <row r="307" spans="1:60">
      <c r="A307" s="155" t="s">
        <v>1334</v>
      </c>
      <c r="B307" s="154">
        <v>3686</v>
      </c>
      <c r="C307" s="154">
        <f>SUM(G307:BH307)</f>
        <v>454</v>
      </c>
      <c r="D307" s="154">
        <f>SUMIF(G$1:BH$1,1,$G307:$BH307)</f>
        <v>128</v>
      </c>
      <c r="E307" s="154">
        <f>SUMIF(G$1:BH$1,2,$G307:$BH307)</f>
        <v>139</v>
      </c>
      <c r="F307" s="154">
        <f>SUMIF(G$1:BH$1,3,$G307:$BH307)</f>
        <v>187</v>
      </c>
      <c r="G307" s="153">
        <v>0</v>
      </c>
      <c r="H307" s="153">
        <v>11</v>
      </c>
      <c r="I307" s="153">
        <v>0</v>
      </c>
      <c r="J307" s="153">
        <v>1</v>
      </c>
      <c r="K307" s="153">
        <v>0</v>
      </c>
      <c r="L307" s="153">
        <v>3</v>
      </c>
      <c r="M307" s="153">
        <v>0</v>
      </c>
      <c r="N307" s="153">
        <v>5</v>
      </c>
      <c r="O307" s="153">
        <v>138</v>
      </c>
      <c r="P307" s="153">
        <v>3</v>
      </c>
      <c r="Q307" s="153">
        <v>4</v>
      </c>
      <c r="R307" s="153">
        <v>3</v>
      </c>
      <c r="S307" s="153">
        <v>0</v>
      </c>
      <c r="T307" s="153">
        <v>1</v>
      </c>
      <c r="U307" s="153">
        <v>1</v>
      </c>
      <c r="V307" s="153">
        <v>2</v>
      </c>
      <c r="W307" s="153">
        <v>71</v>
      </c>
      <c r="X307" s="153">
        <v>6</v>
      </c>
      <c r="Y307" s="153">
        <v>1</v>
      </c>
      <c r="Z307" s="153">
        <v>2</v>
      </c>
      <c r="AA307" s="153">
        <v>0</v>
      </c>
      <c r="AB307" s="153">
        <v>0</v>
      </c>
      <c r="AC307" s="153">
        <v>4</v>
      </c>
      <c r="AD307" s="153">
        <v>1</v>
      </c>
      <c r="AE307" s="153">
        <v>1</v>
      </c>
      <c r="AF307" s="153">
        <v>24</v>
      </c>
      <c r="AG307" s="153">
        <v>1</v>
      </c>
      <c r="AH307" s="153">
        <v>4</v>
      </c>
      <c r="AI307" s="153">
        <v>20</v>
      </c>
      <c r="AJ307" s="153">
        <v>1</v>
      </c>
      <c r="AK307" s="153">
        <v>5</v>
      </c>
      <c r="AL307" s="153">
        <v>3</v>
      </c>
      <c r="AM307" s="153">
        <v>1</v>
      </c>
      <c r="AN307" s="153">
        <v>4</v>
      </c>
      <c r="AO307" s="153">
        <v>0</v>
      </c>
      <c r="AP307" s="153">
        <v>12</v>
      </c>
      <c r="AQ307" s="153">
        <v>2</v>
      </c>
      <c r="AR307" s="153">
        <v>2</v>
      </c>
      <c r="AS307" s="153">
        <v>14</v>
      </c>
      <c r="AT307" s="153">
        <v>0</v>
      </c>
      <c r="AU307" s="153">
        <v>11</v>
      </c>
      <c r="AV307" s="153">
        <v>0</v>
      </c>
      <c r="AW307" s="153">
        <v>1</v>
      </c>
      <c r="AX307" s="153">
        <v>6</v>
      </c>
      <c r="AY307" s="153">
        <v>1</v>
      </c>
      <c r="AZ307" s="153">
        <v>5</v>
      </c>
      <c r="BA307" s="153">
        <v>1</v>
      </c>
      <c r="BB307" s="153">
        <v>2</v>
      </c>
      <c r="BC307" s="153">
        <v>2</v>
      </c>
      <c r="BD307" s="153">
        <v>62</v>
      </c>
      <c r="BE307" s="153">
        <v>1</v>
      </c>
      <c r="BF307" s="153">
        <v>0</v>
      </c>
      <c r="BG307" s="153">
        <v>9</v>
      </c>
      <c r="BH307" s="152">
        <v>2</v>
      </c>
    </row>
    <row r="308" spans="1:60">
      <c r="A308" s="155" t="s">
        <v>1333</v>
      </c>
      <c r="B308" s="154">
        <v>2454</v>
      </c>
      <c r="C308" s="154">
        <f>SUM(G308:BH308)</f>
        <v>276</v>
      </c>
      <c r="D308" s="154">
        <f>SUMIF(G$1:BH$1,1,$G308:$BH308)</f>
        <v>90</v>
      </c>
      <c r="E308" s="154">
        <f>SUMIF(G$1:BH$1,2,$G308:$BH308)</f>
        <v>77</v>
      </c>
      <c r="F308" s="154">
        <f>SUMIF(G$1:BH$1,3,$G308:$BH308)</f>
        <v>109</v>
      </c>
      <c r="G308" s="153">
        <v>1</v>
      </c>
      <c r="H308" s="153">
        <v>5</v>
      </c>
      <c r="I308" s="153">
        <v>3</v>
      </c>
      <c r="J308" s="153">
        <v>0</v>
      </c>
      <c r="K308" s="153">
        <v>0</v>
      </c>
      <c r="L308" s="153">
        <v>2</v>
      </c>
      <c r="M308" s="153">
        <v>1</v>
      </c>
      <c r="N308" s="153">
        <v>4</v>
      </c>
      <c r="O308" s="153">
        <v>70</v>
      </c>
      <c r="P308" s="153">
        <v>2</v>
      </c>
      <c r="Q308" s="153">
        <v>2</v>
      </c>
      <c r="R308" s="153">
        <v>2</v>
      </c>
      <c r="S308" s="153">
        <v>0</v>
      </c>
      <c r="T308" s="153">
        <v>1</v>
      </c>
      <c r="U308" s="153">
        <v>1</v>
      </c>
      <c r="V308" s="153">
        <v>7</v>
      </c>
      <c r="W308" s="153">
        <v>55</v>
      </c>
      <c r="X308" s="153">
        <v>8</v>
      </c>
      <c r="Y308" s="153">
        <v>3</v>
      </c>
      <c r="Z308" s="153">
        <v>1</v>
      </c>
      <c r="AA308" s="153">
        <v>1</v>
      </c>
      <c r="AB308" s="153">
        <v>0</v>
      </c>
      <c r="AC308" s="153">
        <v>2</v>
      </c>
      <c r="AD308" s="153">
        <v>1</v>
      </c>
      <c r="AE308" s="153">
        <v>0</v>
      </c>
      <c r="AF308" s="153">
        <v>14</v>
      </c>
      <c r="AG308" s="153">
        <v>0</v>
      </c>
      <c r="AH308" s="153">
        <v>4</v>
      </c>
      <c r="AI308" s="153">
        <v>9</v>
      </c>
      <c r="AJ308" s="153">
        <v>0</v>
      </c>
      <c r="AK308" s="153">
        <v>2</v>
      </c>
      <c r="AL308" s="153">
        <v>1</v>
      </c>
      <c r="AM308" s="153">
        <v>1</v>
      </c>
      <c r="AN308" s="153">
        <v>2</v>
      </c>
      <c r="AO308" s="153">
        <v>0</v>
      </c>
      <c r="AP308" s="153">
        <v>8</v>
      </c>
      <c r="AQ308" s="153">
        <v>2</v>
      </c>
      <c r="AR308" s="153">
        <v>0</v>
      </c>
      <c r="AS308" s="153">
        <v>5</v>
      </c>
      <c r="AT308" s="153">
        <v>1</v>
      </c>
      <c r="AU308" s="153">
        <v>5</v>
      </c>
      <c r="AV308" s="153">
        <v>0</v>
      </c>
      <c r="AW308" s="153">
        <v>3</v>
      </c>
      <c r="AX308" s="153">
        <v>3</v>
      </c>
      <c r="AY308" s="153">
        <v>0</v>
      </c>
      <c r="AZ308" s="153">
        <v>8</v>
      </c>
      <c r="BA308" s="153">
        <v>0</v>
      </c>
      <c r="BB308" s="153">
        <v>1</v>
      </c>
      <c r="BC308" s="153">
        <v>2</v>
      </c>
      <c r="BD308" s="153">
        <v>23</v>
      </c>
      <c r="BE308" s="153">
        <v>3</v>
      </c>
      <c r="BF308" s="153">
        <v>1</v>
      </c>
      <c r="BG308" s="153">
        <v>5</v>
      </c>
      <c r="BH308" s="152">
        <v>1</v>
      </c>
    </row>
    <row r="309" spans="1:60">
      <c r="A309" s="155" t="s">
        <v>1332</v>
      </c>
      <c r="B309" s="154">
        <v>1172</v>
      </c>
      <c r="C309" s="154">
        <f>SUM(G309:BH309)</f>
        <v>151</v>
      </c>
      <c r="D309" s="154">
        <f>SUMIF(G$1:BH$1,1,$G309:$BH309)</f>
        <v>43</v>
      </c>
      <c r="E309" s="154">
        <f>SUMIF(G$1:BH$1,2,$G309:$BH309)</f>
        <v>49</v>
      </c>
      <c r="F309" s="154">
        <f>SUMIF(G$1:BH$1,3,$G309:$BH309)</f>
        <v>59</v>
      </c>
      <c r="G309" s="153">
        <v>0</v>
      </c>
      <c r="H309" s="153">
        <v>5</v>
      </c>
      <c r="I309" s="153">
        <v>0</v>
      </c>
      <c r="J309" s="153">
        <v>0</v>
      </c>
      <c r="K309" s="153">
        <v>1</v>
      </c>
      <c r="L309" s="153">
        <v>2</v>
      </c>
      <c r="M309" s="153">
        <v>1</v>
      </c>
      <c r="N309" s="153">
        <v>2</v>
      </c>
      <c r="O309" s="153">
        <v>36</v>
      </c>
      <c r="P309" s="153">
        <v>1</v>
      </c>
      <c r="Q309" s="153">
        <v>1</v>
      </c>
      <c r="R309" s="153">
        <v>2</v>
      </c>
      <c r="S309" s="153">
        <v>0</v>
      </c>
      <c r="T309" s="153">
        <v>0</v>
      </c>
      <c r="U309" s="153">
        <v>0</v>
      </c>
      <c r="V309" s="153">
        <v>1</v>
      </c>
      <c r="W309" s="153">
        <v>29</v>
      </c>
      <c r="X309" s="153">
        <v>4</v>
      </c>
      <c r="Y309" s="153">
        <v>0</v>
      </c>
      <c r="Z309" s="153">
        <v>2</v>
      </c>
      <c r="AA309" s="153">
        <v>0</v>
      </c>
      <c r="AB309" s="153">
        <v>0</v>
      </c>
      <c r="AC309" s="153">
        <v>1</v>
      </c>
      <c r="AD309" s="153">
        <v>1</v>
      </c>
      <c r="AE309" s="153">
        <v>0</v>
      </c>
      <c r="AF309" s="153">
        <v>7</v>
      </c>
      <c r="AG309" s="153">
        <v>0</v>
      </c>
      <c r="AH309" s="153">
        <v>1</v>
      </c>
      <c r="AI309" s="153">
        <v>4</v>
      </c>
      <c r="AJ309" s="153">
        <v>2</v>
      </c>
      <c r="AK309" s="153">
        <v>1</v>
      </c>
      <c r="AL309" s="153">
        <v>1</v>
      </c>
      <c r="AM309" s="153">
        <v>1</v>
      </c>
      <c r="AN309" s="153">
        <v>2</v>
      </c>
      <c r="AO309" s="153">
        <v>1</v>
      </c>
      <c r="AP309" s="153">
        <v>4</v>
      </c>
      <c r="AQ309" s="153">
        <v>2</v>
      </c>
      <c r="AR309" s="153">
        <v>0</v>
      </c>
      <c r="AS309" s="153">
        <v>1</v>
      </c>
      <c r="AT309" s="153">
        <v>0</v>
      </c>
      <c r="AU309" s="153">
        <v>1</v>
      </c>
      <c r="AV309" s="153">
        <v>1</v>
      </c>
      <c r="AW309" s="153">
        <v>3</v>
      </c>
      <c r="AX309" s="153">
        <v>3</v>
      </c>
      <c r="AY309" s="153">
        <v>0</v>
      </c>
      <c r="AZ309" s="153">
        <v>3</v>
      </c>
      <c r="BA309" s="153">
        <v>0</v>
      </c>
      <c r="BB309" s="153">
        <v>0</v>
      </c>
      <c r="BC309" s="153">
        <v>2</v>
      </c>
      <c r="BD309" s="153">
        <v>15</v>
      </c>
      <c r="BE309" s="153">
        <v>1</v>
      </c>
      <c r="BF309" s="153">
        <v>1</v>
      </c>
      <c r="BG309" s="153">
        <v>5</v>
      </c>
      <c r="BH309" s="152">
        <v>0</v>
      </c>
    </row>
    <row r="310" spans="1:60" ht="30">
      <c r="A310" s="155" t="s">
        <v>1331</v>
      </c>
      <c r="B310" s="154">
        <v>12103</v>
      </c>
      <c r="C310" s="154">
        <f>SUM(G310:BH310)</f>
        <v>1590</v>
      </c>
      <c r="D310" s="154">
        <f>SUMIF(G$1:BH$1,1,$G310:$BH310)</f>
        <v>498</v>
      </c>
      <c r="E310" s="154">
        <f>SUMIF(G$1:BH$1,2,$G310:$BH310)</f>
        <v>527</v>
      </c>
      <c r="F310" s="154">
        <f>SUMIF(G$1:BH$1,3,$G310:$BH310)</f>
        <v>565</v>
      </c>
      <c r="G310" s="153">
        <v>0</v>
      </c>
      <c r="H310" s="153">
        <v>42</v>
      </c>
      <c r="I310" s="153">
        <v>1</v>
      </c>
      <c r="J310" s="153">
        <v>1</v>
      </c>
      <c r="K310" s="153">
        <v>1</v>
      </c>
      <c r="L310" s="153">
        <v>7</v>
      </c>
      <c r="M310" s="153">
        <v>0</v>
      </c>
      <c r="N310" s="153">
        <v>15</v>
      </c>
      <c r="O310" s="153">
        <v>432</v>
      </c>
      <c r="P310" s="153">
        <v>2</v>
      </c>
      <c r="Q310" s="153">
        <v>11</v>
      </c>
      <c r="R310" s="153">
        <v>14</v>
      </c>
      <c r="S310" s="153">
        <v>0</v>
      </c>
      <c r="T310" s="153">
        <v>3</v>
      </c>
      <c r="U310" s="153">
        <v>8</v>
      </c>
      <c r="V310" s="153">
        <v>10</v>
      </c>
      <c r="W310" s="153">
        <v>312</v>
      </c>
      <c r="X310" s="153">
        <v>31</v>
      </c>
      <c r="Y310" s="153">
        <v>12</v>
      </c>
      <c r="Z310" s="153">
        <v>5</v>
      </c>
      <c r="AA310" s="153">
        <v>0</v>
      </c>
      <c r="AB310" s="153">
        <v>0</v>
      </c>
      <c r="AC310" s="153">
        <v>10</v>
      </c>
      <c r="AD310" s="153">
        <v>5</v>
      </c>
      <c r="AE310" s="153">
        <v>2</v>
      </c>
      <c r="AF310" s="153">
        <v>96</v>
      </c>
      <c r="AG310" s="153">
        <v>7</v>
      </c>
      <c r="AH310" s="153">
        <v>17</v>
      </c>
      <c r="AI310" s="153">
        <v>62</v>
      </c>
      <c r="AJ310" s="153">
        <v>4</v>
      </c>
      <c r="AK310" s="153">
        <v>12</v>
      </c>
      <c r="AL310" s="153">
        <v>10</v>
      </c>
      <c r="AM310" s="153">
        <v>3</v>
      </c>
      <c r="AN310" s="153">
        <v>14</v>
      </c>
      <c r="AO310" s="153">
        <v>2</v>
      </c>
      <c r="AP310" s="153">
        <v>49</v>
      </c>
      <c r="AQ310" s="153">
        <v>17</v>
      </c>
      <c r="AR310" s="153">
        <v>7</v>
      </c>
      <c r="AS310" s="153">
        <v>19</v>
      </c>
      <c r="AT310" s="153">
        <v>1</v>
      </c>
      <c r="AU310" s="153">
        <v>33</v>
      </c>
      <c r="AV310" s="153">
        <v>1</v>
      </c>
      <c r="AW310" s="153">
        <v>4</v>
      </c>
      <c r="AX310" s="153">
        <v>16</v>
      </c>
      <c r="AY310" s="153">
        <v>2</v>
      </c>
      <c r="AZ310" s="153">
        <v>29</v>
      </c>
      <c r="BA310" s="153">
        <v>3</v>
      </c>
      <c r="BB310" s="153">
        <v>6</v>
      </c>
      <c r="BC310" s="153">
        <v>13</v>
      </c>
      <c r="BD310" s="153">
        <v>193</v>
      </c>
      <c r="BE310" s="153">
        <v>11</v>
      </c>
      <c r="BF310" s="153">
        <v>6</v>
      </c>
      <c r="BG310" s="153">
        <v>25</v>
      </c>
      <c r="BH310" s="152">
        <v>4</v>
      </c>
    </row>
    <row r="311" spans="1:60">
      <c r="A311" s="155" t="s">
        <v>1330</v>
      </c>
      <c r="B311" s="154">
        <v>202</v>
      </c>
      <c r="C311" s="154">
        <f>SUM(G311:BH311)</f>
        <v>33</v>
      </c>
      <c r="D311" s="154">
        <f>SUMIF(G$1:BH$1,1,$G311:$BH311)</f>
        <v>14</v>
      </c>
      <c r="E311" s="154">
        <f>SUMIF(G$1:BH$1,2,$G311:$BH311)</f>
        <v>5</v>
      </c>
      <c r="F311" s="154">
        <f>SUMIF(G$1:BH$1,3,$G311:$BH311)</f>
        <v>14</v>
      </c>
      <c r="G311" s="153">
        <v>0</v>
      </c>
      <c r="H311" s="153">
        <v>0</v>
      </c>
      <c r="I311" s="153">
        <v>0</v>
      </c>
      <c r="J311" s="153">
        <v>0</v>
      </c>
      <c r="K311" s="153">
        <v>0</v>
      </c>
      <c r="L311" s="153">
        <v>0</v>
      </c>
      <c r="M311" s="153">
        <v>0</v>
      </c>
      <c r="N311" s="153">
        <v>0</v>
      </c>
      <c r="O311" s="153">
        <v>13</v>
      </c>
      <c r="P311" s="153">
        <v>0</v>
      </c>
      <c r="Q311" s="153">
        <v>0</v>
      </c>
      <c r="R311" s="153">
        <v>0</v>
      </c>
      <c r="S311" s="153">
        <v>0</v>
      </c>
      <c r="T311" s="153">
        <v>0</v>
      </c>
      <c r="U311" s="153">
        <v>0</v>
      </c>
      <c r="V311" s="153">
        <v>0</v>
      </c>
      <c r="W311" s="153">
        <v>9</v>
      </c>
      <c r="X311" s="153">
        <v>0</v>
      </c>
      <c r="Y311" s="153">
        <v>0</v>
      </c>
      <c r="Z311" s="153">
        <v>0</v>
      </c>
      <c r="AA311" s="153">
        <v>0</v>
      </c>
      <c r="AB311" s="153">
        <v>0</v>
      </c>
      <c r="AC311" s="153">
        <v>0</v>
      </c>
      <c r="AD311" s="153">
        <v>0</v>
      </c>
      <c r="AE311" s="153">
        <v>0</v>
      </c>
      <c r="AF311" s="153">
        <v>4</v>
      </c>
      <c r="AG311" s="153">
        <v>0</v>
      </c>
      <c r="AH311" s="153">
        <v>1</v>
      </c>
      <c r="AI311" s="153">
        <v>2</v>
      </c>
      <c r="AJ311" s="153">
        <v>0</v>
      </c>
      <c r="AK311" s="153">
        <v>0</v>
      </c>
      <c r="AL311" s="153">
        <v>0</v>
      </c>
      <c r="AM311" s="153">
        <v>0</v>
      </c>
      <c r="AN311" s="153">
        <v>0</v>
      </c>
      <c r="AO311" s="153">
        <v>0</v>
      </c>
      <c r="AP311" s="153">
        <v>1</v>
      </c>
      <c r="AQ311" s="153">
        <v>0</v>
      </c>
      <c r="AR311" s="153">
        <v>0</v>
      </c>
      <c r="AS311" s="153">
        <v>1</v>
      </c>
      <c r="AT311" s="153">
        <v>0</v>
      </c>
      <c r="AU311" s="153">
        <v>0</v>
      </c>
      <c r="AV311" s="153">
        <v>0</v>
      </c>
      <c r="AW311" s="153">
        <v>0</v>
      </c>
      <c r="AX311" s="153">
        <v>1</v>
      </c>
      <c r="AY311" s="153">
        <v>0</v>
      </c>
      <c r="AZ311" s="153">
        <v>1</v>
      </c>
      <c r="BA311" s="153">
        <v>0</v>
      </c>
      <c r="BB311" s="153">
        <v>0</v>
      </c>
      <c r="BC311" s="153">
        <v>0</v>
      </c>
      <c r="BD311" s="153">
        <v>0</v>
      </c>
      <c r="BE311" s="153">
        <v>0</v>
      </c>
      <c r="BF311" s="153">
        <v>0</v>
      </c>
      <c r="BG311" s="153">
        <v>0</v>
      </c>
      <c r="BH311" s="152">
        <v>0</v>
      </c>
    </row>
    <row r="312" spans="1:60" ht="30">
      <c r="A312" s="155" t="s">
        <v>1329</v>
      </c>
      <c r="B312" s="154">
        <v>615</v>
      </c>
      <c r="C312" s="154">
        <f>SUM(G312:BH312)</f>
        <v>87</v>
      </c>
      <c r="D312" s="154">
        <f>SUMIF(G$1:BH$1,1,$G312:$BH312)</f>
        <v>32</v>
      </c>
      <c r="E312" s="154">
        <f>SUMIF(G$1:BH$1,2,$G312:$BH312)</f>
        <v>18</v>
      </c>
      <c r="F312" s="154">
        <f>SUMIF(G$1:BH$1,3,$G312:$BH312)</f>
        <v>37</v>
      </c>
      <c r="G312" s="153">
        <v>0</v>
      </c>
      <c r="H312" s="153">
        <v>2</v>
      </c>
      <c r="I312" s="153">
        <v>0</v>
      </c>
      <c r="J312" s="153">
        <v>0</v>
      </c>
      <c r="K312" s="153">
        <v>0</v>
      </c>
      <c r="L312" s="153">
        <v>2</v>
      </c>
      <c r="M312" s="153">
        <v>0</v>
      </c>
      <c r="N312" s="153">
        <v>3</v>
      </c>
      <c r="O312" s="153">
        <v>25</v>
      </c>
      <c r="P312" s="153">
        <v>0</v>
      </c>
      <c r="Q312" s="153">
        <v>0</v>
      </c>
      <c r="R312" s="153">
        <v>1</v>
      </c>
      <c r="S312" s="153">
        <v>0</v>
      </c>
      <c r="T312" s="153">
        <v>0</v>
      </c>
      <c r="U312" s="153">
        <v>0</v>
      </c>
      <c r="V312" s="153">
        <v>0</v>
      </c>
      <c r="W312" s="153">
        <v>15</v>
      </c>
      <c r="X312" s="153">
        <v>1</v>
      </c>
      <c r="Y312" s="153">
        <v>1</v>
      </c>
      <c r="Z312" s="153">
        <v>0</v>
      </c>
      <c r="AA312" s="153">
        <v>0</v>
      </c>
      <c r="AB312" s="153">
        <v>0</v>
      </c>
      <c r="AC312" s="153">
        <v>3</v>
      </c>
      <c r="AD312" s="153">
        <v>0</v>
      </c>
      <c r="AE312" s="153">
        <v>0</v>
      </c>
      <c r="AF312" s="153">
        <v>6</v>
      </c>
      <c r="AG312" s="153">
        <v>0</v>
      </c>
      <c r="AH312" s="153">
        <v>0</v>
      </c>
      <c r="AI312" s="153">
        <v>6</v>
      </c>
      <c r="AJ312" s="153">
        <v>1</v>
      </c>
      <c r="AK312" s="153">
        <v>1</v>
      </c>
      <c r="AL312" s="153">
        <v>0</v>
      </c>
      <c r="AM312" s="153">
        <v>0</v>
      </c>
      <c r="AN312" s="153">
        <v>0</v>
      </c>
      <c r="AO312" s="153">
        <v>0</v>
      </c>
      <c r="AP312" s="153">
        <v>2</v>
      </c>
      <c r="AQ312" s="153">
        <v>0</v>
      </c>
      <c r="AR312" s="153">
        <v>0</v>
      </c>
      <c r="AS312" s="153">
        <v>1</v>
      </c>
      <c r="AT312" s="153">
        <v>0</v>
      </c>
      <c r="AU312" s="153">
        <v>2</v>
      </c>
      <c r="AV312" s="153">
        <v>0</v>
      </c>
      <c r="AW312" s="153">
        <v>1</v>
      </c>
      <c r="AX312" s="153">
        <v>2</v>
      </c>
      <c r="AY312" s="153">
        <v>0</v>
      </c>
      <c r="AZ312" s="153">
        <v>3</v>
      </c>
      <c r="BA312" s="153">
        <v>0</v>
      </c>
      <c r="BB312" s="153">
        <v>0</v>
      </c>
      <c r="BC312" s="153">
        <v>1</v>
      </c>
      <c r="BD312" s="153">
        <v>5</v>
      </c>
      <c r="BE312" s="153">
        <v>0</v>
      </c>
      <c r="BF312" s="153">
        <v>0</v>
      </c>
      <c r="BG312" s="153">
        <v>3</v>
      </c>
      <c r="BH312" s="152">
        <v>0</v>
      </c>
    </row>
    <row r="313" spans="1:60">
      <c r="A313" s="155" t="s">
        <v>1328</v>
      </c>
      <c r="B313" s="154">
        <v>45</v>
      </c>
      <c r="C313" s="154">
        <f>SUM(G313:BH313)</f>
        <v>4</v>
      </c>
      <c r="D313" s="154">
        <f>SUMIF(G$1:BH$1,1,$G313:$BH313)</f>
        <v>1</v>
      </c>
      <c r="E313" s="154">
        <f>SUMIF(G$1:BH$1,2,$G313:$BH313)</f>
        <v>3</v>
      </c>
      <c r="F313" s="154">
        <f>SUMIF(G$1:BH$1,3,$G313:$BH313)</f>
        <v>0</v>
      </c>
      <c r="G313" s="153">
        <v>0</v>
      </c>
      <c r="H313" s="153">
        <v>1</v>
      </c>
      <c r="I313" s="153">
        <v>0</v>
      </c>
      <c r="J313" s="153">
        <v>0</v>
      </c>
      <c r="K313" s="153">
        <v>0</v>
      </c>
      <c r="L313" s="153">
        <v>0</v>
      </c>
      <c r="M313" s="153">
        <v>0</v>
      </c>
      <c r="N313" s="153">
        <v>0</v>
      </c>
      <c r="O313" s="153">
        <v>0</v>
      </c>
      <c r="P313" s="153">
        <v>0</v>
      </c>
      <c r="Q313" s="153">
        <v>0</v>
      </c>
      <c r="R313" s="153">
        <v>0</v>
      </c>
      <c r="S313" s="153">
        <v>0</v>
      </c>
      <c r="T313" s="153">
        <v>0</v>
      </c>
      <c r="U313" s="153">
        <v>0</v>
      </c>
      <c r="V313" s="153">
        <v>0</v>
      </c>
      <c r="W313" s="153">
        <v>1</v>
      </c>
      <c r="X313" s="153">
        <v>0</v>
      </c>
      <c r="Y313" s="153">
        <v>0</v>
      </c>
      <c r="Z313" s="153">
        <v>0</v>
      </c>
      <c r="AA313" s="153">
        <v>0</v>
      </c>
      <c r="AB313" s="153">
        <v>0</v>
      </c>
      <c r="AC313" s="153">
        <v>0</v>
      </c>
      <c r="AD313" s="153">
        <v>0</v>
      </c>
      <c r="AE313" s="153">
        <v>0</v>
      </c>
      <c r="AF313" s="153">
        <v>2</v>
      </c>
      <c r="AG313" s="153">
        <v>0</v>
      </c>
      <c r="AH313" s="153">
        <v>0</v>
      </c>
      <c r="AI313" s="153">
        <v>0</v>
      </c>
      <c r="AJ313" s="153">
        <v>0</v>
      </c>
      <c r="AK313" s="153">
        <v>0</v>
      </c>
      <c r="AL313" s="153">
        <v>0</v>
      </c>
      <c r="AM313" s="153">
        <v>0</v>
      </c>
      <c r="AN313" s="153">
        <v>0</v>
      </c>
      <c r="AO313" s="153">
        <v>0</v>
      </c>
      <c r="AP313" s="153">
        <v>0</v>
      </c>
      <c r="AQ313" s="153">
        <v>0</v>
      </c>
      <c r="AR313" s="153">
        <v>0</v>
      </c>
      <c r="AS313" s="153">
        <v>0</v>
      </c>
      <c r="AT313" s="153">
        <v>0</v>
      </c>
      <c r="AU313" s="153">
        <v>0</v>
      </c>
      <c r="AV313" s="153">
        <v>0</v>
      </c>
      <c r="AW313" s="153">
        <v>0</v>
      </c>
      <c r="AX313" s="153">
        <v>0</v>
      </c>
      <c r="AY313" s="153">
        <v>0</v>
      </c>
      <c r="AZ313" s="153">
        <v>0</v>
      </c>
      <c r="BA313" s="153">
        <v>0</v>
      </c>
      <c r="BB313" s="153">
        <v>0</v>
      </c>
      <c r="BC313" s="153">
        <v>0</v>
      </c>
      <c r="BD313" s="153">
        <v>0</v>
      </c>
      <c r="BE313" s="153">
        <v>0</v>
      </c>
      <c r="BF313" s="153">
        <v>0</v>
      </c>
      <c r="BG313" s="153">
        <v>0</v>
      </c>
      <c r="BH313" s="152">
        <v>0</v>
      </c>
    </row>
    <row r="314" spans="1:60">
      <c r="A314" s="155" t="s">
        <v>1327</v>
      </c>
      <c r="B314" s="154">
        <v>631</v>
      </c>
      <c r="C314" s="154">
        <f>SUM(G314:BH314)</f>
        <v>79</v>
      </c>
      <c r="D314" s="154">
        <f>SUMIF(G$1:BH$1,1,$G314:$BH314)</f>
        <v>25</v>
      </c>
      <c r="E314" s="154">
        <f>SUMIF(G$1:BH$1,2,$G314:$BH314)</f>
        <v>22</v>
      </c>
      <c r="F314" s="154">
        <f>SUMIF(G$1:BH$1,3,$G314:$BH314)</f>
        <v>32</v>
      </c>
      <c r="G314" s="153">
        <v>0</v>
      </c>
      <c r="H314" s="153">
        <v>2</v>
      </c>
      <c r="I314" s="153">
        <v>0</v>
      </c>
      <c r="J314" s="153">
        <v>0</v>
      </c>
      <c r="K314" s="153">
        <v>0</v>
      </c>
      <c r="L314" s="153">
        <v>1</v>
      </c>
      <c r="M314" s="153">
        <v>0</v>
      </c>
      <c r="N314" s="153">
        <v>1</v>
      </c>
      <c r="O314" s="153">
        <v>28</v>
      </c>
      <c r="P314" s="153">
        <v>0</v>
      </c>
      <c r="Q314" s="153">
        <v>0</v>
      </c>
      <c r="R314" s="153">
        <v>0</v>
      </c>
      <c r="S314" s="153">
        <v>0</v>
      </c>
      <c r="T314" s="153">
        <v>0</v>
      </c>
      <c r="U314" s="153">
        <v>0</v>
      </c>
      <c r="V314" s="153">
        <v>1</v>
      </c>
      <c r="W314" s="153">
        <v>19</v>
      </c>
      <c r="X314" s="153">
        <v>0</v>
      </c>
      <c r="Y314" s="153">
        <v>1</v>
      </c>
      <c r="Z314" s="153">
        <v>0</v>
      </c>
      <c r="AA314" s="153">
        <v>0</v>
      </c>
      <c r="AB314" s="153">
        <v>0</v>
      </c>
      <c r="AC314" s="153">
        <v>0</v>
      </c>
      <c r="AD314" s="153">
        <v>0</v>
      </c>
      <c r="AE314" s="153">
        <v>0</v>
      </c>
      <c r="AF314" s="153">
        <v>2</v>
      </c>
      <c r="AG314" s="153">
        <v>0</v>
      </c>
      <c r="AH314" s="153">
        <v>2</v>
      </c>
      <c r="AI314" s="153">
        <v>2</v>
      </c>
      <c r="AJ314" s="153">
        <v>0</v>
      </c>
      <c r="AK314" s="153">
        <v>0</v>
      </c>
      <c r="AL314" s="153">
        <v>2</v>
      </c>
      <c r="AM314" s="153">
        <v>0</v>
      </c>
      <c r="AN314" s="153">
        <v>0</v>
      </c>
      <c r="AO314" s="153">
        <v>0</v>
      </c>
      <c r="AP314" s="153">
        <v>5</v>
      </c>
      <c r="AQ314" s="153">
        <v>0</v>
      </c>
      <c r="AR314" s="153">
        <v>0</v>
      </c>
      <c r="AS314" s="153">
        <v>0</v>
      </c>
      <c r="AT314" s="153">
        <v>0</v>
      </c>
      <c r="AU314" s="153">
        <v>0</v>
      </c>
      <c r="AV314" s="153">
        <v>1</v>
      </c>
      <c r="AW314" s="153">
        <v>0</v>
      </c>
      <c r="AX314" s="153">
        <v>1</v>
      </c>
      <c r="AY314" s="153">
        <v>0</v>
      </c>
      <c r="AZ314" s="153">
        <v>1</v>
      </c>
      <c r="BA314" s="153">
        <v>0</v>
      </c>
      <c r="BB314" s="153">
        <v>0</v>
      </c>
      <c r="BC314" s="153">
        <v>0</v>
      </c>
      <c r="BD314" s="153">
        <v>10</v>
      </c>
      <c r="BE314" s="153">
        <v>0</v>
      </c>
      <c r="BF314" s="153">
        <v>0</v>
      </c>
      <c r="BG314" s="153">
        <v>0</v>
      </c>
      <c r="BH314" s="152">
        <v>0</v>
      </c>
    </row>
    <row r="315" spans="1:60">
      <c r="A315" s="155" t="s">
        <v>1326</v>
      </c>
      <c r="B315" s="154">
        <v>1498</v>
      </c>
      <c r="C315" s="154">
        <f>SUM(G315:BH315)</f>
        <v>310</v>
      </c>
      <c r="D315" s="154">
        <f>SUMIF(G$1:BH$1,1,$G315:$BH315)</f>
        <v>186</v>
      </c>
      <c r="E315" s="154">
        <f>SUMIF(G$1:BH$1,2,$G315:$BH315)</f>
        <v>51</v>
      </c>
      <c r="F315" s="154">
        <f>SUMIF(G$1:BH$1,3,$G315:$BH315)</f>
        <v>73</v>
      </c>
      <c r="G315" s="153">
        <v>0</v>
      </c>
      <c r="H315" s="153">
        <v>5</v>
      </c>
      <c r="I315" s="153">
        <v>0</v>
      </c>
      <c r="J315" s="153">
        <v>1</v>
      </c>
      <c r="K315" s="153">
        <v>0</v>
      </c>
      <c r="L315" s="153">
        <v>1</v>
      </c>
      <c r="M315" s="153">
        <v>0</v>
      </c>
      <c r="N315" s="153">
        <v>3</v>
      </c>
      <c r="O315" s="153">
        <v>49</v>
      </c>
      <c r="P315" s="153">
        <v>1</v>
      </c>
      <c r="Q315" s="153">
        <v>1</v>
      </c>
      <c r="R315" s="153">
        <v>3</v>
      </c>
      <c r="S315" s="153">
        <v>0</v>
      </c>
      <c r="T315" s="153">
        <v>0</v>
      </c>
      <c r="U315" s="153">
        <v>0</v>
      </c>
      <c r="V315" s="153">
        <v>0</v>
      </c>
      <c r="W315" s="153">
        <v>152</v>
      </c>
      <c r="X315" s="153">
        <v>7</v>
      </c>
      <c r="Y315" s="153">
        <v>2</v>
      </c>
      <c r="Z315" s="153">
        <v>0</v>
      </c>
      <c r="AA315" s="153">
        <v>0</v>
      </c>
      <c r="AB315" s="153">
        <v>0</v>
      </c>
      <c r="AC315" s="153">
        <v>2</v>
      </c>
      <c r="AD315" s="153">
        <v>2</v>
      </c>
      <c r="AE315" s="153">
        <v>0</v>
      </c>
      <c r="AF315" s="153">
        <v>6</v>
      </c>
      <c r="AG315" s="153">
        <v>1</v>
      </c>
      <c r="AH315" s="153">
        <v>3</v>
      </c>
      <c r="AI315" s="153">
        <v>10</v>
      </c>
      <c r="AJ315" s="153">
        <v>0</v>
      </c>
      <c r="AK315" s="153">
        <v>3</v>
      </c>
      <c r="AL315" s="153">
        <v>1</v>
      </c>
      <c r="AM315" s="153">
        <v>0</v>
      </c>
      <c r="AN315" s="153">
        <v>1</v>
      </c>
      <c r="AO315" s="153">
        <v>0</v>
      </c>
      <c r="AP315" s="153">
        <v>5</v>
      </c>
      <c r="AQ315" s="153">
        <v>1</v>
      </c>
      <c r="AR315" s="153">
        <v>0</v>
      </c>
      <c r="AS315" s="153">
        <v>8</v>
      </c>
      <c r="AT315" s="153">
        <v>0</v>
      </c>
      <c r="AU315" s="153">
        <v>7</v>
      </c>
      <c r="AV315" s="153">
        <v>0</v>
      </c>
      <c r="AW315" s="153">
        <v>3</v>
      </c>
      <c r="AX315" s="153">
        <v>3</v>
      </c>
      <c r="AY315" s="153">
        <v>0</v>
      </c>
      <c r="AZ315" s="153">
        <v>6</v>
      </c>
      <c r="BA315" s="153">
        <v>0</v>
      </c>
      <c r="BB315" s="153">
        <v>0</v>
      </c>
      <c r="BC315" s="153">
        <v>2</v>
      </c>
      <c r="BD315" s="153">
        <v>19</v>
      </c>
      <c r="BE315" s="153">
        <v>0</v>
      </c>
      <c r="BF315" s="153">
        <v>0</v>
      </c>
      <c r="BG315" s="153">
        <v>1</v>
      </c>
      <c r="BH315" s="152">
        <v>1</v>
      </c>
    </row>
    <row r="316" spans="1:60">
      <c r="A316" s="155" t="s">
        <v>1325</v>
      </c>
      <c r="B316" s="154">
        <v>185</v>
      </c>
      <c r="C316" s="154">
        <f>SUM(G316:BH316)</f>
        <v>21</v>
      </c>
      <c r="D316" s="154">
        <f>SUMIF(G$1:BH$1,1,$G316:$BH316)</f>
        <v>17</v>
      </c>
      <c r="E316" s="154">
        <f>SUMIF(G$1:BH$1,2,$G316:$BH316)</f>
        <v>1</v>
      </c>
      <c r="F316" s="154">
        <f>SUMIF(G$1:BH$1,3,$G316:$BH316)</f>
        <v>3</v>
      </c>
      <c r="G316" s="153">
        <v>0</v>
      </c>
      <c r="H316" s="153">
        <v>1</v>
      </c>
      <c r="I316" s="153">
        <v>0</v>
      </c>
      <c r="J316" s="153">
        <v>0</v>
      </c>
      <c r="K316" s="153">
        <v>0</v>
      </c>
      <c r="L316" s="153">
        <v>0</v>
      </c>
      <c r="M316" s="153">
        <v>0</v>
      </c>
      <c r="N316" s="153">
        <v>0</v>
      </c>
      <c r="O316" s="153">
        <v>2</v>
      </c>
      <c r="P316" s="153">
        <v>0</v>
      </c>
      <c r="Q316" s="153">
        <v>0</v>
      </c>
      <c r="R316" s="153">
        <v>0</v>
      </c>
      <c r="S316" s="153">
        <v>0</v>
      </c>
      <c r="T316" s="153">
        <v>0</v>
      </c>
      <c r="U316" s="153">
        <v>0</v>
      </c>
      <c r="V316" s="153">
        <v>0</v>
      </c>
      <c r="W316" s="153">
        <v>15</v>
      </c>
      <c r="X316" s="153">
        <v>0</v>
      </c>
      <c r="Y316" s="153">
        <v>0</v>
      </c>
      <c r="Z316" s="153">
        <v>0</v>
      </c>
      <c r="AA316" s="153">
        <v>0</v>
      </c>
      <c r="AB316" s="153">
        <v>0</v>
      </c>
      <c r="AC316" s="153">
        <v>0</v>
      </c>
      <c r="AD316" s="153">
        <v>0</v>
      </c>
      <c r="AE316" s="153">
        <v>0</v>
      </c>
      <c r="AF316" s="153">
        <v>0</v>
      </c>
      <c r="AG316" s="153">
        <v>0</v>
      </c>
      <c r="AH316" s="153">
        <v>0</v>
      </c>
      <c r="AI316" s="153">
        <v>2</v>
      </c>
      <c r="AJ316" s="153">
        <v>0</v>
      </c>
      <c r="AK316" s="153">
        <v>0</v>
      </c>
      <c r="AL316" s="153">
        <v>0</v>
      </c>
      <c r="AM316" s="153">
        <v>0</v>
      </c>
      <c r="AN316" s="153">
        <v>0</v>
      </c>
      <c r="AO316" s="153">
        <v>0</v>
      </c>
      <c r="AP316" s="153">
        <v>0</v>
      </c>
      <c r="AQ316" s="153">
        <v>0</v>
      </c>
      <c r="AR316" s="153">
        <v>0</v>
      </c>
      <c r="AS316" s="153">
        <v>0</v>
      </c>
      <c r="AT316" s="153">
        <v>0</v>
      </c>
      <c r="AU316" s="153">
        <v>0</v>
      </c>
      <c r="AV316" s="153">
        <v>0</v>
      </c>
      <c r="AW316" s="153">
        <v>0</v>
      </c>
      <c r="AX316" s="153">
        <v>0</v>
      </c>
      <c r="AY316" s="153">
        <v>0</v>
      </c>
      <c r="AZ316" s="153">
        <v>0</v>
      </c>
      <c r="BA316" s="153">
        <v>0</v>
      </c>
      <c r="BB316" s="153">
        <v>0</v>
      </c>
      <c r="BC316" s="153">
        <v>0</v>
      </c>
      <c r="BD316" s="153">
        <v>0</v>
      </c>
      <c r="BE316" s="153">
        <v>0</v>
      </c>
      <c r="BF316" s="153">
        <v>0</v>
      </c>
      <c r="BG316" s="153">
        <v>1</v>
      </c>
      <c r="BH316" s="152">
        <v>0</v>
      </c>
    </row>
    <row r="317" spans="1:60" ht="30">
      <c r="A317" s="155" t="s">
        <v>1324</v>
      </c>
      <c r="B317" s="154">
        <v>6528</v>
      </c>
      <c r="C317" s="154">
        <f>SUM(G317:BH317)</f>
        <v>781</v>
      </c>
      <c r="D317" s="154">
        <f>SUMIF(G$1:BH$1,1,$G317:$BH317)</f>
        <v>324</v>
      </c>
      <c r="E317" s="154">
        <f>SUMIF(G$1:BH$1,2,$G317:$BH317)</f>
        <v>164</v>
      </c>
      <c r="F317" s="154">
        <f>SUMIF(G$1:BH$1,3,$G317:$BH317)</f>
        <v>293</v>
      </c>
      <c r="G317" s="153">
        <v>1</v>
      </c>
      <c r="H317" s="153">
        <v>7</v>
      </c>
      <c r="I317" s="153">
        <v>2</v>
      </c>
      <c r="J317" s="153">
        <v>1</v>
      </c>
      <c r="K317" s="153">
        <v>1</v>
      </c>
      <c r="L317" s="153">
        <v>2</v>
      </c>
      <c r="M317" s="153">
        <v>0</v>
      </c>
      <c r="N317" s="153">
        <v>10</v>
      </c>
      <c r="O317" s="153">
        <v>225</v>
      </c>
      <c r="P317" s="153">
        <v>3</v>
      </c>
      <c r="Q317" s="153">
        <v>8</v>
      </c>
      <c r="R317" s="153">
        <v>5</v>
      </c>
      <c r="S317" s="153">
        <v>0</v>
      </c>
      <c r="T317" s="153">
        <v>0</v>
      </c>
      <c r="U317" s="153">
        <v>5</v>
      </c>
      <c r="V317" s="153">
        <v>0</v>
      </c>
      <c r="W317" s="153">
        <v>244</v>
      </c>
      <c r="X317" s="153">
        <v>22</v>
      </c>
      <c r="Y317" s="153">
        <v>8</v>
      </c>
      <c r="Z317" s="153">
        <v>0</v>
      </c>
      <c r="AA317" s="153">
        <v>1</v>
      </c>
      <c r="AB317" s="153">
        <v>1</v>
      </c>
      <c r="AC317" s="153">
        <v>3</v>
      </c>
      <c r="AD317" s="153">
        <v>1</v>
      </c>
      <c r="AE317" s="153">
        <v>1</v>
      </c>
      <c r="AF317" s="153">
        <v>24</v>
      </c>
      <c r="AG317" s="153">
        <v>2</v>
      </c>
      <c r="AH317" s="153">
        <v>9</v>
      </c>
      <c r="AI317" s="153">
        <v>25</v>
      </c>
      <c r="AJ317" s="153">
        <v>1</v>
      </c>
      <c r="AK317" s="153">
        <v>8</v>
      </c>
      <c r="AL317" s="153">
        <v>3</v>
      </c>
      <c r="AM317" s="153">
        <v>2</v>
      </c>
      <c r="AN317" s="153">
        <v>3</v>
      </c>
      <c r="AO317" s="153">
        <v>0</v>
      </c>
      <c r="AP317" s="153">
        <v>15</v>
      </c>
      <c r="AQ317" s="153">
        <v>3</v>
      </c>
      <c r="AR317" s="153">
        <v>2</v>
      </c>
      <c r="AS317" s="153">
        <v>10</v>
      </c>
      <c r="AT317" s="153">
        <v>1</v>
      </c>
      <c r="AU317" s="153">
        <v>10</v>
      </c>
      <c r="AV317" s="153">
        <v>1</v>
      </c>
      <c r="AW317" s="153">
        <v>4</v>
      </c>
      <c r="AX317" s="153">
        <v>8</v>
      </c>
      <c r="AY317" s="153">
        <v>0</v>
      </c>
      <c r="AZ317" s="153">
        <v>14</v>
      </c>
      <c r="BA317" s="153">
        <v>2</v>
      </c>
      <c r="BB317" s="153">
        <v>2</v>
      </c>
      <c r="BC317" s="153">
        <v>6</v>
      </c>
      <c r="BD317" s="153">
        <v>62</v>
      </c>
      <c r="BE317" s="153">
        <v>2</v>
      </c>
      <c r="BF317" s="153">
        <v>2</v>
      </c>
      <c r="BG317" s="153">
        <v>7</v>
      </c>
      <c r="BH317" s="152">
        <v>2</v>
      </c>
    </row>
    <row r="318" spans="1:60">
      <c r="A318" s="155" t="s">
        <v>1323</v>
      </c>
      <c r="B318" s="154">
        <v>5623</v>
      </c>
      <c r="C318" s="154">
        <f>SUM(G318:BH318)</f>
        <v>748</v>
      </c>
      <c r="D318" s="154">
        <f>SUMIF(G$1:BH$1,1,$G318:$BH318)</f>
        <v>236</v>
      </c>
      <c r="E318" s="154">
        <f>SUMIF(G$1:BH$1,2,$G318:$BH318)</f>
        <v>263</v>
      </c>
      <c r="F318" s="154">
        <f>SUMIF(G$1:BH$1,3,$G318:$BH318)</f>
        <v>249</v>
      </c>
      <c r="G318" s="153">
        <v>1</v>
      </c>
      <c r="H318" s="153">
        <v>31</v>
      </c>
      <c r="I318" s="153">
        <v>1</v>
      </c>
      <c r="J318" s="153">
        <v>1</v>
      </c>
      <c r="K318" s="153">
        <v>0</v>
      </c>
      <c r="L318" s="153">
        <v>11</v>
      </c>
      <c r="M318" s="153">
        <v>2</v>
      </c>
      <c r="N318" s="153">
        <v>10</v>
      </c>
      <c r="O318" s="153">
        <v>163</v>
      </c>
      <c r="P318" s="153">
        <v>3</v>
      </c>
      <c r="Q318" s="153">
        <v>5</v>
      </c>
      <c r="R318" s="153">
        <v>5</v>
      </c>
      <c r="S318" s="153">
        <v>0</v>
      </c>
      <c r="T318" s="153">
        <v>1</v>
      </c>
      <c r="U318" s="153">
        <v>2</v>
      </c>
      <c r="V318" s="153">
        <v>2</v>
      </c>
      <c r="W318" s="153">
        <v>155</v>
      </c>
      <c r="X318" s="153">
        <v>25</v>
      </c>
      <c r="Y318" s="153">
        <v>18</v>
      </c>
      <c r="Z318" s="153">
        <v>4</v>
      </c>
      <c r="AA318" s="153">
        <v>0</v>
      </c>
      <c r="AB318" s="153">
        <v>0</v>
      </c>
      <c r="AC318" s="153">
        <v>6</v>
      </c>
      <c r="AD318" s="153">
        <v>3</v>
      </c>
      <c r="AE318" s="153">
        <v>1</v>
      </c>
      <c r="AF318" s="153">
        <v>34</v>
      </c>
      <c r="AG318" s="153">
        <v>2</v>
      </c>
      <c r="AH318" s="153">
        <v>7</v>
      </c>
      <c r="AI318" s="153">
        <v>28</v>
      </c>
      <c r="AJ318" s="153">
        <v>2</v>
      </c>
      <c r="AK318" s="153">
        <v>3</v>
      </c>
      <c r="AL318" s="153">
        <v>6</v>
      </c>
      <c r="AM318" s="153">
        <v>1</v>
      </c>
      <c r="AN318" s="153">
        <v>8</v>
      </c>
      <c r="AO318" s="153">
        <v>5</v>
      </c>
      <c r="AP318" s="153">
        <v>32</v>
      </c>
      <c r="AQ318" s="153">
        <v>6</v>
      </c>
      <c r="AR318" s="153">
        <v>3</v>
      </c>
      <c r="AS318" s="153">
        <v>14</v>
      </c>
      <c r="AT318" s="153">
        <v>2</v>
      </c>
      <c r="AU318" s="153">
        <v>16</v>
      </c>
      <c r="AV318" s="153">
        <v>2</v>
      </c>
      <c r="AW318" s="153">
        <v>0</v>
      </c>
      <c r="AX318" s="153">
        <v>7</v>
      </c>
      <c r="AY318" s="153">
        <v>3</v>
      </c>
      <c r="AZ318" s="153">
        <v>12</v>
      </c>
      <c r="BA318" s="153">
        <v>3</v>
      </c>
      <c r="BB318" s="153">
        <v>0</v>
      </c>
      <c r="BC318" s="153">
        <v>5</v>
      </c>
      <c r="BD318" s="153">
        <v>85</v>
      </c>
      <c r="BE318" s="153">
        <v>1</v>
      </c>
      <c r="BF318" s="153">
        <v>2</v>
      </c>
      <c r="BG318" s="153">
        <v>6</v>
      </c>
      <c r="BH318" s="152">
        <v>3</v>
      </c>
    </row>
    <row r="319" spans="1:60">
      <c r="A319" s="155" t="s">
        <v>1322</v>
      </c>
      <c r="B319" s="154">
        <v>127</v>
      </c>
      <c r="C319" s="154">
        <f>SUM(G319:BH319)</f>
        <v>10</v>
      </c>
      <c r="D319" s="154">
        <f>SUMIF(G$1:BH$1,1,$G319:$BH319)</f>
        <v>4</v>
      </c>
      <c r="E319" s="154">
        <f>SUMIF(G$1:BH$1,2,$G319:$BH319)</f>
        <v>3</v>
      </c>
      <c r="F319" s="154">
        <f>SUMIF(G$1:BH$1,3,$G319:$BH319)</f>
        <v>3</v>
      </c>
      <c r="G319" s="153">
        <v>0</v>
      </c>
      <c r="H319" s="153">
        <v>0</v>
      </c>
      <c r="I319" s="153">
        <v>0</v>
      </c>
      <c r="J319" s="153">
        <v>0</v>
      </c>
      <c r="K319" s="153">
        <v>0</v>
      </c>
      <c r="L319" s="153">
        <v>0</v>
      </c>
      <c r="M319" s="153">
        <v>0</v>
      </c>
      <c r="N319" s="153">
        <v>0</v>
      </c>
      <c r="O319" s="153">
        <v>3</v>
      </c>
      <c r="P319" s="153">
        <v>0</v>
      </c>
      <c r="Q319" s="153">
        <v>0</v>
      </c>
      <c r="R319" s="153">
        <v>0</v>
      </c>
      <c r="S319" s="153">
        <v>0</v>
      </c>
      <c r="T319" s="153">
        <v>0</v>
      </c>
      <c r="U319" s="153">
        <v>0</v>
      </c>
      <c r="V319" s="153">
        <v>0</v>
      </c>
      <c r="W319" s="153">
        <v>4</v>
      </c>
      <c r="X319" s="153">
        <v>0</v>
      </c>
      <c r="Y319" s="153">
        <v>0</v>
      </c>
      <c r="Z319" s="153">
        <v>0</v>
      </c>
      <c r="AA319" s="153">
        <v>0</v>
      </c>
      <c r="AB319" s="153">
        <v>0</v>
      </c>
      <c r="AC319" s="153">
        <v>0</v>
      </c>
      <c r="AD319" s="153">
        <v>0</v>
      </c>
      <c r="AE319" s="153">
        <v>0</v>
      </c>
      <c r="AF319" s="153">
        <v>0</v>
      </c>
      <c r="AG319" s="153">
        <v>0</v>
      </c>
      <c r="AH319" s="153">
        <v>0</v>
      </c>
      <c r="AI319" s="153">
        <v>0</v>
      </c>
      <c r="AJ319" s="153">
        <v>0</v>
      </c>
      <c r="AK319" s="153">
        <v>0</v>
      </c>
      <c r="AL319" s="153">
        <v>1</v>
      </c>
      <c r="AM319" s="153">
        <v>0</v>
      </c>
      <c r="AN319" s="153">
        <v>0</v>
      </c>
      <c r="AO319" s="153">
        <v>0</v>
      </c>
      <c r="AP319" s="153">
        <v>0</v>
      </c>
      <c r="AQ319" s="153">
        <v>1</v>
      </c>
      <c r="AR319" s="153">
        <v>0</v>
      </c>
      <c r="AS319" s="153">
        <v>0</v>
      </c>
      <c r="AT319" s="153">
        <v>0</v>
      </c>
      <c r="AU319" s="153">
        <v>0</v>
      </c>
      <c r="AV319" s="153">
        <v>0</v>
      </c>
      <c r="AW319" s="153">
        <v>0</v>
      </c>
      <c r="AX319" s="153">
        <v>0</v>
      </c>
      <c r="AY319" s="153">
        <v>0</v>
      </c>
      <c r="AZ319" s="153">
        <v>0</v>
      </c>
      <c r="BA319" s="153">
        <v>0</v>
      </c>
      <c r="BB319" s="153">
        <v>0</v>
      </c>
      <c r="BC319" s="153">
        <v>0</v>
      </c>
      <c r="BD319" s="153">
        <v>1</v>
      </c>
      <c r="BE319" s="153">
        <v>0</v>
      </c>
      <c r="BF319" s="153">
        <v>0</v>
      </c>
      <c r="BG319" s="153">
        <v>0</v>
      </c>
      <c r="BH319" s="152">
        <v>0</v>
      </c>
    </row>
    <row r="320" spans="1:60">
      <c r="A320" s="155" t="s">
        <v>1321</v>
      </c>
      <c r="B320" s="154">
        <v>804</v>
      </c>
      <c r="C320" s="154">
        <f>SUM(G320:BH320)</f>
        <v>83</v>
      </c>
      <c r="D320" s="154">
        <f>SUMIF(G$1:BH$1,1,$G320:$BH320)</f>
        <v>23</v>
      </c>
      <c r="E320" s="154">
        <f>SUMIF(G$1:BH$1,2,$G320:$BH320)</f>
        <v>26</v>
      </c>
      <c r="F320" s="154">
        <f>SUMIF(G$1:BH$1,3,$G320:$BH320)</f>
        <v>34</v>
      </c>
      <c r="G320" s="153">
        <v>0</v>
      </c>
      <c r="H320" s="153">
        <v>0</v>
      </c>
      <c r="I320" s="153">
        <v>0</v>
      </c>
      <c r="J320" s="153">
        <v>0</v>
      </c>
      <c r="K320" s="153">
        <v>0</v>
      </c>
      <c r="L320" s="153">
        <v>1</v>
      </c>
      <c r="M320" s="153">
        <v>0</v>
      </c>
      <c r="N320" s="153">
        <v>0</v>
      </c>
      <c r="O320" s="153">
        <v>30</v>
      </c>
      <c r="P320" s="153">
        <v>1</v>
      </c>
      <c r="Q320" s="153">
        <v>0</v>
      </c>
      <c r="R320" s="153">
        <v>0</v>
      </c>
      <c r="S320" s="153">
        <v>0</v>
      </c>
      <c r="T320" s="153">
        <v>0</v>
      </c>
      <c r="U320" s="153">
        <v>0</v>
      </c>
      <c r="V320" s="153">
        <v>0</v>
      </c>
      <c r="W320" s="153">
        <v>18</v>
      </c>
      <c r="X320" s="153">
        <v>1</v>
      </c>
      <c r="Y320" s="153">
        <v>0</v>
      </c>
      <c r="Z320" s="153">
        <v>0</v>
      </c>
      <c r="AA320" s="153">
        <v>0</v>
      </c>
      <c r="AB320" s="153">
        <v>0</v>
      </c>
      <c r="AC320" s="153">
        <v>1</v>
      </c>
      <c r="AD320" s="153">
        <v>1</v>
      </c>
      <c r="AE320" s="153">
        <v>0</v>
      </c>
      <c r="AF320" s="153">
        <v>2</v>
      </c>
      <c r="AG320" s="153">
        <v>0</v>
      </c>
      <c r="AH320" s="153">
        <v>0</v>
      </c>
      <c r="AI320" s="153">
        <v>1</v>
      </c>
      <c r="AJ320" s="153">
        <v>0</v>
      </c>
      <c r="AK320" s="153">
        <v>0</v>
      </c>
      <c r="AL320" s="153">
        <v>0</v>
      </c>
      <c r="AM320" s="153">
        <v>0</v>
      </c>
      <c r="AN320" s="153">
        <v>1</v>
      </c>
      <c r="AO320" s="153">
        <v>0</v>
      </c>
      <c r="AP320" s="153">
        <v>2</v>
      </c>
      <c r="AQ320" s="153">
        <v>0</v>
      </c>
      <c r="AR320" s="153">
        <v>0</v>
      </c>
      <c r="AS320" s="153">
        <v>1</v>
      </c>
      <c r="AT320" s="153">
        <v>0</v>
      </c>
      <c r="AU320" s="153">
        <v>1</v>
      </c>
      <c r="AV320" s="153">
        <v>0</v>
      </c>
      <c r="AW320" s="153">
        <v>0</v>
      </c>
      <c r="AX320" s="153">
        <v>0</v>
      </c>
      <c r="AY320" s="153">
        <v>0</v>
      </c>
      <c r="AZ320" s="153">
        <v>1</v>
      </c>
      <c r="BA320" s="153">
        <v>0</v>
      </c>
      <c r="BB320" s="153">
        <v>1</v>
      </c>
      <c r="BC320" s="153">
        <v>0</v>
      </c>
      <c r="BD320" s="153">
        <v>19</v>
      </c>
      <c r="BE320" s="153">
        <v>0</v>
      </c>
      <c r="BF320" s="153">
        <v>0</v>
      </c>
      <c r="BG320" s="153">
        <v>1</v>
      </c>
      <c r="BH320" s="152">
        <v>0</v>
      </c>
    </row>
    <row r="321" spans="1:60">
      <c r="A321" s="155" t="s">
        <v>1320</v>
      </c>
      <c r="B321" s="154">
        <v>113</v>
      </c>
      <c r="C321" s="154">
        <f>SUM(G321:BH321)</f>
        <v>12</v>
      </c>
      <c r="D321" s="154">
        <f>SUMIF(G$1:BH$1,1,$G321:$BH321)</f>
        <v>1</v>
      </c>
      <c r="E321" s="154">
        <f>SUMIF(G$1:BH$1,2,$G321:$BH321)</f>
        <v>6</v>
      </c>
      <c r="F321" s="154">
        <f>SUMIF(G$1:BH$1,3,$G321:$BH321)</f>
        <v>5</v>
      </c>
      <c r="G321" s="153">
        <v>0</v>
      </c>
      <c r="H321" s="153">
        <v>0</v>
      </c>
      <c r="I321" s="153">
        <v>0</v>
      </c>
      <c r="J321" s="153">
        <v>0</v>
      </c>
      <c r="K321" s="153">
        <v>0</v>
      </c>
      <c r="L321" s="153">
        <v>0</v>
      </c>
      <c r="M321" s="153">
        <v>0</v>
      </c>
      <c r="N321" s="153">
        <v>0</v>
      </c>
      <c r="O321" s="153">
        <v>5</v>
      </c>
      <c r="P321" s="153">
        <v>0</v>
      </c>
      <c r="Q321" s="153">
        <v>0</v>
      </c>
      <c r="R321" s="153">
        <v>0</v>
      </c>
      <c r="S321" s="153">
        <v>0</v>
      </c>
      <c r="T321" s="153">
        <v>0</v>
      </c>
      <c r="U321" s="153">
        <v>0</v>
      </c>
      <c r="V321" s="153">
        <v>0</v>
      </c>
      <c r="W321" s="153">
        <v>1</v>
      </c>
      <c r="X321" s="153">
        <v>0</v>
      </c>
      <c r="Y321" s="153">
        <v>0</v>
      </c>
      <c r="Z321" s="153">
        <v>0</v>
      </c>
      <c r="AA321" s="153">
        <v>0</v>
      </c>
      <c r="AB321" s="153">
        <v>0</v>
      </c>
      <c r="AC321" s="153">
        <v>0</v>
      </c>
      <c r="AD321" s="153">
        <v>0</v>
      </c>
      <c r="AE321" s="153">
        <v>0</v>
      </c>
      <c r="AF321" s="153">
        <v>1</v>
      </c>
      <c r="AG321" s="153">
        <v>0</v>
      </c>
      <c r="AH321" s="153">
        <v>0</v>
      </c>
      <c r="AI321" s="153">
        <v>0</v>
      </c>
      <c r="AJ321" s="153">
        <v>0</v>
      </c>
      <c r="AK321" s="153">
        <v>0</v>
      </c>
      <c r="AL321" s="153">
        <v>0</v>
      </c>
      <c r="AM321" s="153">
        <v>0</v>
      </c>
      <c r="AN321" s="153">
        <v>0</v>
      </c>
      <c r="AO321" s="153">
        <v>0</v>
      </c>
      <c r="AP321" s="153">
        <v>0</v>
      </c>
      <c r="AQ321" s="153">
        <v>1</v>
      </c>
      <c r="AR321" s="153">
        <v>0</v>
      </c>
      <c r="AS321" s="153">
        <v>0</v>
      </c>
      <c r="AT321" s="153">
        <v>0</v>
      </c>
      <c r="AU321" s="153">
        <v>0</v>
      </c>
      <c r="AV321" s="153">
        <v>0</v>
      </c>
      <c r="AW321" s="153">
        <v>0</v>
      </c>
      <c r="AX321" s="153">
        <v>0</v>
      </c>
      <c r="AY321" s="153">
        <v>0</v>
      </c>
      <c r="AZ321" s="153">
        <v>0</v>
      </c>
      <c r="BA321" s="153">
        <v>0</v>
      </c>
      <c r="BB321" s="153">
        <v>0</v>
      </c>
      <c r="BC321" s="153">
        <v>0</v>
      </c>
      <c r="BD321" s="153">
        <v>4</v>
      </c>
      <c r="BE321" s="153">
        <v>0</v>
      </c>
      <c r="BF321" s="153">
        <v>0</v>
      </c>
      <c r="BG321" s="153">
        <v>0</v>
      </c>
      <c r="BH321" s="152">
        <v>0</v>
      </c>
    </row>
    <row r="322" spans="1:60">
      <c r="A322" s="155" t="s">
        <v>1319</v>
      </c>
      <c r="B322" s="154">
        <v>530</v>
      </c>
      <c r="C322" s="154">
        <f>SUM(G322:BH322)</f>
        <v>73</v>
      </c>
      <c r="D322" s="154">
        <f>SUMIF(G$1:BH$1,1,$G322:$BH322)</f>
        <v>25</v>
      </c>
      <c r="E322" s="154">
        <f>SUMIF(G$1:BH$1,2,$G322:$BH322)</f>
        <v>24</v>
      </c>
      <c r="F322" s="154">
        <f>SUMIF(G$1:BH$1,3,$G322:$BH322)</f>
        <v>24</v>
      </c>
      <c r="G322" s="153">
        <v>0</v>
      </c>
      <c r="H322" s="153">
        <v>1</v>
      </c>
      <c r="I322" s="153">
        <v>1</v>
      </c>
      <c r="J322" s="153">
        <v>0</v>
      </c>
      <c r="K322" s="153">
        <v>0</v>
      </c>
      <c r="L322" s="153">
        <v>0</v>
      </c>
      <c r="M322" s="153">
        <v>0</v>
      </c>
      <c r="N322" s="153">
        <v>0</v>
      </c>
      <c r="O322" s="153">
        <v>5</v>
      </c>
      <c r="P322" s="153">
        <v>0</v>
      </c>
      <c r="Q322" s="153">
        <v>1</v>
      </c>
      <c r="R322" s="153">
        <v>1</v>
      </c>
      <c r="S322" s="153">
        <v>0</v>
      </c>
      <c r="T322" s="153">
        <v>0</v>
      </c>
      <c r="U322" s="153">
        <v>1</v>
      </c>
      <c r="V322" s="153">
        <v>0</v>
      </c>
      <c r="W322" s="153">
        <v>7</v>
      </c>
      <c r="X322" s="153">
        <v>4</v>
      </c>
      <c r="Y322" s="153">
        <v>4</v>
      </c>
      <c r="Z322" s="153">
        <v>0</v>
      </c>
      <c r="AA322" s="153">
        <v>0</v>
      </c>
      <c r="AB322" s="153">
        <v>0</v>
      </c>
      <c r="AC322" s="153">
        <v>0</v>
      </c>
      <c r="AD322" s="153">
        <v>0</v>
      </c>
      <c r="AE322" s="153">
        <v>0</v>
      </c>
      <c r="AF322" s="153">
        <v>5</v>
      </c>
      <c r="AG322" s="153">
        <v>0</v>
      </c>
      <c r="AH322" s="153">
        <v>0</v>
      </c>
      <c r="AI322" s="153">
        <v>3</v>
      </c>
      <c r="AJ322" s="153">
        <v>1</v>
      </c>
      <c r="AK322" s="153">
        <v>2</v>
      </c>
      <c r="AL322" s="153">
        <v>0</v>
      </c>
      <c r="AM322" s="153">
        <v>0</v>
      </c>
      <c r="AN322" s="153">
        <v>0</v>
      </c>
      <c r="AO322" s="153">
        <v>0</v>
      </c>
      <c r="AP322" s="153">
        <v>2</v>
      </c>
      <c r="AQ322" s="153">
        <v>0</v>
      </c>
      <c r="AR322" s="153">
        <v>1</v>
      </c>
      <c r="AS322" s="153">
        <v>9</v>
      </c>
      <c r="AT322" s="153">
        <v>0</v>
      </c>
      <c r="AU322" s="153">
        <v>7</v>
      </c>
      <c r="AV322" s="153">
        <v>0</v>
      </c>
      <c r="AW322" s="153">
        <v>1</v>
      </c>
      <c r="AX322" s="153">
        <v>1</v>
      </c>
      <c r="AY322" s="153">
        <v>0</v>
      </c>
      <c r="AZ322" s="153">
        <v>3</v>
      </c>
      <c r="BA322" s="153">
        <v>0</v>
      </c>
      <c r="BB322" s="153">
        <v>2</v>
      </c>
      <c r="BC322" s="153">
        <v>4</v>
      </c>
      <c r="BD322" s="153">
        <v>5</v>
      </c>
      <c r="BE322" s="153">
        <v>1</v>
      </c>
      <c r="BF322" s="153">
        <v>0</v>
      </c>
      <c r="BG322" s="153">
        <v>1</v>
      </c>
      <c r="BH322" s="152">
        <v>0</v>
      </c>
    </row>
    <row r="323" spans="1:60">
      <c r="A323" s="155" t="s">
        <v>1318</v>
      </c>
      <c r="B323" s="154">
        <v>367</v>
      </c>
      <c r="C323" s="154">
        <f>SUM(G323:BH323)</f>
        <v>67</v>
      </c>
      <c r="D323" s="154">
        <f>SUMIF(G$1:BH$1,1,$G323:$BH323)</f>
        <v>25</v>
      </c>
      <c r="E323" s="154">
        <f>SUMIF(G$1:BH$1,2,$G323:$BH323)</f>
        <v>13</v>
      </c>
      <c r="F323" s="154">
        <f>SUMIF(G$1:BH$1,3,$G323:$BH323)</f>
        <v>29</v>
      </c>
      <c r="G323" s="153">
        <v>0</v>
      </c>
      <c r="H323" s="153">
        <v>0</v>
      </c>
      <c r="I323" s="153">
        <v>1</v>
      </c>
      <c r="J323" s="153">
        <v>0</v>
      </c>
      <c r="K323" s="153">
        <v>1</v>
      </c>
      <c r="L323" s="153">
        <v>0</v>
      </c>
      <c r="M323" s="153">
        <v>0</v>
      </c>
      <c r="N323" s="153">
        <v>0</v>
      </c>
      <c r="O323" s="153">
        <v>21</v>
      </c>
      <c r="P323" s="153">
        <v>0</v>
      </c>
      <c r="Q323" s="153">
        <v>1</v>
      </c>
      <c r="R323" s="153">
        <v>1</v>
      </c>
      <c r="S323" s="153">
        <v>0</v>
      </c>
      <c r="T323" s="153">
        <v>0</v>
      </c>
      <c r="U323" s="153">
        <v>0</v>
      </c>
      <c r="V323" s="153">
        <v>0</v>
      </c>
      <c r="W323" s="153">
        <v>20</v>
      </c>
      <c r="X323" s="153">
        <v>3</v>
      </c>
      <c r="Y323" s="153">
        <v>2</v>
      </c>
      <c r="Z323" s="153">
        <v>0</v>
      </c>
      <c r="AA323" s="153">
        <v>0</v>
      </c>
      <c r="AB323" s="153">
        <v>0</v>
      </c>
      <c r="AC323" s="153">
        <v>0</v>
      </c>
      <c r="AD323" s="153">
        <v>0</v>
      </c>
      <c r="AE323" s="153">
        <v>1</v>
      </c>
      <c r="AF323" s="153">
        <v>2</v>
      </c>
      <c r="AG323" s="153">
        <v>1</v>
      </c>
      <c r="AH323" s="153">
        <v>0</v>
      </c>
      <c r="AI323" s="153">
        <v>1</v>
      </c>
      <c r="AJ323" s="153">
        <v>0</v>
      </c>
      <c r="AK323" s="153">
        <v>0</v>
      </c>
      <c r="AL323" s="153">
        <v>0</v>
      </c>
      <c r="AM323" s="153">
        <v>0</v>
      </c>
      <c r="AN323" s="153">
        <v>2</v>
      </c>
      <c r="AO323" s="153">
        <v>0</v>
      </c>
      <c r="AP323" s="153">
        <v>0</v>
      </c>
      <c r="AQ323" s="153">
        <v>0</v>
      </c>
      <c r="AR323" s="153">
        <v>0</v>
      </c>
      <c r="AS323" s="153">
        <v>1</v>
      </c>
      <c r="AT323" s="153">
        <v>0</v>
      </c>
      <c r="AU323" s="153">
        <v>4</v>
      </c>
      <c r="AV323" s="153">
        <v>0</v>
      </c>
      <c r="AW323" s="153">
        <v>0</v>
      </c>
      <c r="AX323" s="153">
        <v>0</v>
      </c>
      <c r="AY323" s="153">
        <v>0</v>
      </c>
      <c r="AZ323" s="153">
        <v>0</v>
      </c>
      <c r="BA323" s="153">
        <v>1</v>
      </c>
      <c r="BB323" s="153">
        <v>0</v>
      </c>
      <c r="BC323" s="153">
        <v>0</v>
      </c>
      <c r="BD323" s="153">
        <v>3</v>
      </c>
      <c r="BE323" s="153">
        <v>0</v>
      </c>
      <c r="BF323" s="153">
        <v>0</v>
      </c>
      <c r="BG323" s="153">
        <v>1</v>
      </c>
      <c r="BH323" s="152">
        <v>0</v>
      </c>
    </row>
    <row r="324" spans="1:60">
      <c r="A324" s="155" t="s">
        <v>1317</v>
      </c>
      <c r="B324" s="154">
        <v>1111</v>
      </c>
      <c r="C324" s="154">
        <f>SUM(G324:BH324)</f>
        <v>150</v>
      </c>
      <c r="D324" s="154">
        <f>SUMIF(G$1:BH$1,1,$G324:$BH324)</f>
        <v>77</v>
      </c>
      <c r="E324" s="154">
        <f>SUMIF(G$1:BH$1,2,$G324:$BH324)</f>
        <v>28</v>
      </c>
      <c r="F324" s="154">
        <f>SUMIF(G$1:BH$1,3,$G324:$BH324)</f>
        <v>45</v>
      </c>
      <c r="G324" s="153">
        <v>0</v>
      </c>
      <c r="H324" s="153">
        <v>1</v>
      </c>
      <c r="I324" s="153">
        <v>0</v>
      </c>
      <c r="J324" s="153">
        <v>1</v>
      </c>
      <c r="K324" s="153">
        <v>0</v>
      </c>
      <c r="L324" s="153">
        <v>1</v>
      </c>
      <c r="M324" s="153">
        <v>1</v>
      </c>
      <c r="N324" s="153">
        <v>1</v>
      </c>
      <c r="O324" s="153">
        <v>13</v>
      </c>
      <c r="P324" s="153">
        <v>1</v>
      </c>
      <c r="Q324" s="153">
        <v>4</v>
      </c>
      <c r="R324" s="153">
        <v>1</v>
      </c>
      <c r="S324" s="153">
        <v>1</v>
      </c>
      <c r="T324" s="153">
        <v>1</v>
      </c>
      <c r="U324" s="153">
        <v>1</v>
      </c>
      <c r="V324" s="153">
        <v>1</v>
      </c>
      <c r="W324" s="153">
        <v>40</v>
      </c>
      <c r="X324" s="153">
        <v>3</v>
      </c>
      <c r="Y324" s="153">
        <v>6</v>
      </c>
      <c r="Z324" s="153">
        <v>1</v>
      </c>
      <c r="AA324" s="153">
        <v>0</v>
      </c>
      <c r="AB324" s="153">
        <v>0</v>
      </c>
      <c r="AC324" s="153">
        <v>0</v>
      </c>
      <c r="AD324" s="153">
        <v>0</v>
      </c>
      <c r="AE324" s="153">
        <v>2</v>
      </c>
      <c r="AF324" s="153">
        <v>6</v>
      </c>
      <c r="AG324" s="153">
        <v>0</v>
      </c>
      <c r="AH324" s="153">
        <v>2</v>
      </c>
      <c r="AI324" s="153">
        <v>6</v>
      </c>
      <c r="AJ324" s="153">
        <v>1</v>
      </c>
      <c r="AK324" s="153">
        <v>5</v>
      </c>
      <c r="AL324" s="153">
        <v>0</v>
      </c>
      <c r="AM324" s="153">
        <v>1</v>
      </c>
      <c r="AN324" s="153">
        <v>0</v>
      </c>
      <c r="AO324" s="153">
        <v>0</v>
      </c>
      <c r="AP324" s="153">
        <v>2</v>
      </c>
      <c r="AQ324" s="153">
        <v>1</v>
      </c>
      <c r="AR324" s="153">
        <v>0</v>
      </c>
      <c r="AS324" s="153">
        <v>7</v>
      </c>
      <c r="AT324" s="153">
        <v>0</v>
      </c>
      <c r="AU324" s="153">
        <v>13</v>
      </c>
      <c r="AV324" s="153">
        <v>0</v>
      </c>
      <c r="AW324" s="153">
        <v>2</v>
      </c>
      <c r="AX324" s="153">
        <v>2</v>
      </c>
      <c r="AY324" s="153">
        <v>1</v>
      </c>
      <c r="AZ324" s="153">
        <v>8</v>
      </c>
      <c r="BA324" s="153">
        <v>0</v>
      </c>
      <c r="BB324" s="153">
        <v>1</v>
      </c>
      <c r="BC324" s="153">
        <v>0</v>
      </c>
      <c r="BD324" s="153">
        <v>9</v>
      </c>
      <c r="BE324" s="153">
        <v>0</v>
      </c>
      <c r="BF324" s="153">
        <v>1</v>
      </c>
      <c r="BG324" s="153">
        <v>2</v>
      </c>
      <c r="BH324" s="152">
        <v>0</v>
      </c>
    </row>
    <row r="325" spans="1:60">
      <c r="A325" s="155" t="s">
        <v>1316</v>
      </c>
      <c r="B325" s="154">
        <v>9375</v>
      </c>
      <c r="C325" s="154">
        <f>SUM(G325:BH325)</f>
        <v>1515</v>
      </c>
      <c r="D325" s="154">
        <f>SUMIF(G$1:BH$1,1,$G325:$BH325)</f>
        <v>422</v>
      </c>
      <c r="E325" s="154">
        <f>SUMIF(G$1:BH$1,2,$G325:$BH325)</f>
        <v>537</v>
      </c>
      <c r="F325" s="154">
        <f>SUMIF(G$1:BH$1,3,$G325:$BH325)</f>
        <v>556</v>
      </c>
      <c r="G325" s="153">
        <v>0</v>
      </c>
      <c r="H325" s="153">
        <v>26</v>
      </c>
      <c r="I325" s="153">
        <v>2</v>
      </c>
      <c r="J325" s="153">
        <v>0</v>
      </c>
      <c r="K325" s="153">
        <v>0</v>
      </c>
      <c r="L325" s="153">
        <v>53</v>
      </c>
      <c r="M325" s="153">
        <v>2</v>
      </c>
      <c r="N325" s="153">
        <v>8</v>
      </c>
      <c r="O325" s="153">
        <v>315</v>
      </c>
      <c r="P325" s="153">
        <v>8</v>
      </c>
      <c r="Q325" s="153">
        <v>44</v>
      </c>
      <c r="R325" s="153">
        <v>9</v>
      </c>
      <c r="S325" s="153">
        <v>1</v>
      </c>
      <c r="T325" s="153">
        <v>1</v>
      </c>
      <c r="U325" s="153">
        <v>6</v>
      </c>
      <c r="V325" s="153">
        <v>1</v>
      </c>
      <c r="W325" s="153">
        <v>164</v>
      </c>
      <c r="X325" s="153">
        <v>25</v>
      </c>
      <c r="Y325" s="153">
        <v>24</v>
      </c>
      <c r="Z325" s="153">
        <v>0</v>
      </c>
      <c r="AA325" s="153">
        <v>0</v>
      </c>
      <c r="AB325" s="153">
        <v>0</v>
      </c>
      <c r="AC325" s="153">
        <v>15</v>
      </c>
      <c r="AD325" s="153">
        <v>1</v>
      </c>
      <c r="AE325" s="153">
        <v>5</v>
      </c>
      <c r="AF325" s="153">
        <v>111</v>
      </c>
      <c r="AG325" s="153">
        <v>7</v>
      </c>
      <c r="AH325" s="153">
        <v>36</v>
      </c>
      <c r="AI325" s="153">
        <v>119</v>
      </c>
      <c r="AJ325" s="153">
        <v>7</v>
      </c>
      <c r="AK325" s="153">
        <v>21</v>
      </c>
      <c r="AL325" s="153">
        <v>20</v>
      </c>
      <c r="AM325" s="153">
        <v>3</v>
      </c>
      <c r="AN325" s="153">
        <v>8</v>
      </c>
      <c r="AO325" s="153">
        <v>2</v>
      </c>
      <c r="AP325" s="153">
        <v>56</v>
      </c>
      <c r="AQ325" s="153">
        <v>9</v>
      </c>
      <c r="AR325" s="153">
        <v>26</v>
      </c>
      <c r="AS325" s="153">
        <v>24</v>
      </c>
      <c r="AT325" s="153">
        <v>2</v>
      </c>
      <c r="AU325" s="153">
        <v>15</v>
      </c>
      <c r="AV325" s="153">
        <v>3</v>
      </c>
      <c r="AW325" s="153">
        <v>6</v>
      </c>
      <c r="AX325" s="153">
        <v>19</v>
      </c>
      <c r="AY325" s="153">
        <v>1</v>
      </c>
      <c r="AZ325" s="153">
        <v>24</v>
      </c>
      <c r="BA325" s="153">
        <v>6</v>
      </c>
      <c r="BB325" s="153">
        <v>7</v>
      </c>
      <c r="BC325" s="153">
        <v>6</v>
      </c>
      <c r="BD325" s="153">
        <v>200</v>
      </c>
      <c r="BE325" s="153">
        <v>19</v>
      </c>
      <c r="BF325" s="153">
        <v>4</v>
      </c>
      <c r="BG325" s="153">
        <v>30</v>
      </c>
      <c r="BH325" s="152">
        <v>14</v>
      </c>
    </row>
    <row r="326" spans="1:60">
      <c r="A326" s="155" t="s">
        <v>1315</v>
      </c>
      <c r="B326" s="154">
        <v>298</v>
      </c>
      <c r="C326" s="154">
        <f>SUM(G326:BH326)</f>
        <v>38</v>
      </c>
      <c r="D326" s="154">
        <f>SUMIF(G$1:BH$1,1,$G326:$BH326)</f>
        <v>9</v>
      </c>
      <c r="E326" s="154">
        <f>SUMIF(G$1:BH$1,2,$G326:$BH326)</f>
        <v>8</v>
      </c>
      <c r="F326" s="154">
        <f>SUMIF(G$1:BH$1,3,$G326:$BH326)</f>
        <v>21</v>
      </c>
      <c r="G326" s="153">
        <v>0</v>
      </c>
      <c r="H326" s="153">
        <v>1</v>
      </c>
      <c r="I326" s="153">
        <v>0</v>
      </c>
      <c r="J326" s="153">
        <v>0</v>
      </c>
      <c r="K326" s="153">
        <v>0</v>
      </c>
      <c r="L326" s="153">
        <v>0</v>
      </c>
      <c r="M326" s="153">
        <v>0</v>
      </c>
      <c r="N326" s="153">
        <v>1</v>
      </c>
      <c r="O326" s="153">
        <v>18</v>
      </c>
      <c r="P326" s="153">
        <v>0</v>
      </c>
      <c r="Q326" s="153">
        <v>0</v>
      </c>
      <c r="R326" s="153">
        <v>0</v>
      </c>
      <c r="S326" s="153">
        <v>0</v>
      </c>
      <c r="T326" s="153">
        <v>0</v>
      </c>
      <c r="U326" s="153">
        <v>0</v>
      </c>
      <c r="V326" s="153">
        <v>0</v>
      </c>
      <c r="W326" s="153">
        <v>3</v>
      </c>
      <c r="X326" s="153">
        <v>1</v>
      </c>
      <c r="Y326" s="153">
        <v>0</v>
      </c>
      <c r="Z326" s="153">
        <v>1</v>
      </c>
      <c r="AA326" s="153">
        <v>0</v>
      </c>
      <c r="AB326" s="153">
        <v>0</v>
      </c>
      <c r="AC326" s="153">
        <v>0</v>
      </c>
      <c r="AD326" s="153">
        <v>0</v>
      </c>
      <c r="AE326" s="153">
        <v>0</v>
      </c>
      <c r="AF326" s="153">
        <v>0</v>
      </c>
      <c r="AG326" s="153">
        <v>0</v>
      </c>
      <c r="AH326" s="153">
        <v>0</v>
      </c>
      <c r="AI326" s="153">
        <v>0</v>
      </c>
      <c r="AJ326" s="153">
        <v>0</v>
      </c>
      <c r="AK326" s="153">
        <v>0</v>
      </c>
      <c r="AL326" s="153">
        <v>0</v>
      </c>
      <c r="AM326" s="153">
        <v>0</v>
      </c>
      <c r="AN326" s="153">
        <v>0</v>
      </c>
      <c r="AO326" s="153">
        <v>0</v>
      </c>
      <c r="AP326" s="153">
        <v>2</v>
      </c>
      <c r="AQ326" s="153">
        <v>0</v>
      </c>
      <c r="AR326" s="153">
        <v>0</v>
      </c>
      <c r="AS326" s="153">
        <v>0</v>
      </c>
      <c r="AT326" s="153">
        <v>0</v>
      </c>
      <c r="AU326" s="153">
        <v>0</v>
      </c>
      <c r="AV326" s="153">
        <v>0</v>
      </c>
      <c r="AW326" s="153">
        <v>1</v>
      </c>
      <c r="AX326" s="153">
        <v>2</v>
      </c>
      <c r="AY326" s="153">
        <v>0</v>
      </c>
      <c r="AZ326" s="153">
        <v>4</v>
      </c>
      <c r="BA326" s="153">
        <v>0</v>
      </c>
      <c r="BB326" s="153">
        <v>0</v>
      </c>
      <c r="BC326" s="153">
        <v>0</v>
      </c>
      <c r="BD326" s="153">
        <v>4</v>
      </c>
      <c r="BE326" s="153">
        <v>0</v>
      </c>
      <c r="BF326" s="153">
        <v>0</v>
      </c>
      <c r="BG326" s="153">
        <v>0</v>
      </c>
      <c r="BH326" s="152">
        <v>0</v>
      </c>
    </row>
    <row r="327" spans="1:60">
      <c r="A327" s="155" t="s">
        <v>1314</v>
      </c>
      <c r="B327" s="154">
        <v>99</v>
      </c>
      <c r="C327" s="154">
        <f>SUM(G327:BH327)</f>
        <v>18</v>
      </c>
      <c r="D327" s="154">
        <f>SUMIF(G$1:BH$1,1,$G327:$BH327)</f>
        <v>4</v>
      </c>
      <c r="E327" s="154">
        <f>SUMIF(G$1:BH$1,2,$G327:$BH327)</f>
        <v>4</v>
      </c>
      <c r="F327" s="154">
        <f>SUMIF(G$1:BH$1,3,$G327:$BH327)</f>
        <v>10</v>
      </c>
      <c r="G327" s="153">
        <v>0</v>
      </c>
      <c r="H327" s="153">
        <v>0</v>
      </c>
      <c r="I327" s="153">
        <v>0</v>
      </c>
      <c r="J327" s="153">
        <v>0</v>
      </c>
      <c r="K327" s="153">
        <v>0</v>
      </c>
      <c r="L327" s="153">
        <v>0</v>
      </c>
      <c r="M327" s="153">
        <v>0</v>
      </c>
      <c r="N327" s="153">
        <v>0</v>
      </c>
      <c r="O327" s="153">
        <v>7</v>
      </c>
      <c r="P327" s="153">
        <v>0</v>
      </c>
      <c r="Q327" s="153">
        <v>0</v>
      </c>
      <c r="R327" s="153">
        <v>2</v>
      </c>
      <c r="S327" s="153">
        <v>0</v>
      </c>
      <c r="T327" s="153">
        <v>0</v>
      </c>
      <c r="U327" s="153">
        <v>0</v>
      </c>
      <c r="V327" s="153">
        <v>0</v>
      </c>
      <c r="W327" s="153">
        <v>3</v>
      </c>
      <c r="X327" s="153">
        <v>1</v>
      </c>
      <c r="Y327" s="153">
        <v>0</v>
      </c>
      <c r="Z327" s="153">
        <v>0</v>
      </c>
      <c r="AA327" s="153">
        <v>0</v>
      </c>
      <c r="AB327" s="153">
        <v>0</v>
      </c>
      <c r="AC327" s="153">
        <v>0</v>
      </c>
      <c r="AD327" s="153">
        <v>0</v>
      </c>
      <c r="AE327" s="153">
        <v>0</v>
      </c>
      <c r="AF327" s="153">
        <v>1</v>
      </c>
      <c r="AG327" s="153">
        <v>0</v>
      </c>
      <c r="AH327" s="153">
        <v>0</v>
      </c>
      <c r="AI327" s="153">
        <v>1</v>
      </c>
      <c r="AJ327" s="153">
        <v>0</v>
      </c>
      <c r="AK327" s="153">
        <v>0</v>
      </c>
      <c r="AL327" s="153">
        <v>0</v>
      </c>
      <c r="AM327" s="153">
        <v>0</v>
      </c>
      <c r="AN327" s="153">
        <v>0</v>
      </c>
      <c r="AO327" s="153">
        <v>0</v>
      </c>
      <c r="AP327" s="153">
        <v>1</v>
      </c>
      <c r="AQ327" s="153">
        <v>0</v>
      </c>
      <c r="AR327" s="153">
        <v>0</v>
      </c>
      <c r="AS327" s="153">
        <v>0</v>
      </c>
      <c r="AT327" s="153">
        <v>0</v>
      </c>
      <c r="AU327" s="153">
        <v>0</v>
      </c>
      <c r="AV327" s="153">
        <v>0</v>
      </c>
      <c r="AW327" s="153">
        <v>0</v>
      </c>
      <c r="AX327" s="153">
        <v>0</v>
      </c>
      <c r="AY327" s="153">
        <v>0</v>
      </c>
      <c r="AZ327" s="153">
        <v>0</v>
      </c>
      <c r="BA327" s="153">
        <v>0</v>
      </c>
      <c r="BB327" s="153">
        <v>0</v>
      </c>
      <c r="BC327" s="153">
        <v>0</v>
      </c>
      <c r="BD327" s="153">
        <v>1</v>
      </c>
      <c r="BE327" s="153">
        <v>0</v>
      </c>
      <c r="BF327" s="153">
        <v>0</v>
      </c>
      <c r="BG327" s="153">
        <v>1</v>
      </c>
      <c r="BH327" s="152">
        <v>0</v>
      </c>
    </row>
    <row r="328" spans="1:60">
      <c r="A328" s="155" t="s">
        <v>1313</v>
      </c>
      <c r="B328" s="154">
        <v>6</v>
      </c>
      <c r="C328" s="154">
        <f>SUM(G328:BH328)</f>
        <v>1</v>
      </c>
      <c r="D328" s="154">
        <f>SUMIF(G$1:BH$1,1,$G328:$BH328)</f>
        <v>0</v>
      </c>
      <c r="E328" s="154">
        <f>SUMIF(G$1:BH$1,2,$G328:$BH328)</f>
        <v>1</v>
      </c>
      <c r="F328" s="154">
        <f>SUMIF(G$1:BH$1,3,$G328:$BH328)</f>
        <v>0</v>
      </c>
      <c r="G328" s="153">
        <v>0</v>
      </c>
      <c r="H328" s="153">
        <v>0</v>
      </c>
      <c r="I328" s="153">
        <v>0</v>
      </c>
      <c r="J328" s="153">
        <v>0</v>
      </c>
      <c r="K328" s="153">
        <v>0</v>
      </c>
      <c r="L328" s="153">
        <v>0</v>
      </c>
      <c r="M328" s="153">
        <v>0</v>
      </c>
      <c r="N328" s="153">
        <v>0</v>
      </c>
      <c r="O328" s="153">
        <v>0</v>
      </c>
      <c r="P328" s="153">
        <v>0</v>
      </c>
      <c r="Q328" s="153">
        <v>0</v>
      </c>
      <c r="R328" s="153">
        <v>0</v>
      </c>
      <c r="S328" s="153">
        <v>0</v>
      </c>
      <c r="T328" s="153">
        <v>0</v>
      </c>
      <c r="U328" s="153">
        <v>0</v>
      </c>
      <c r="V328" s="153">
        <v>0</v>
      </c>
      <c r="W328" s="153">
        <v>0</v>
      </c>
      <c r="X328" s="153">
        <v>1</v>
      </c>
      <c r="Y328" s="153">
        <v>0</v>
      </c>
      <c r="Z328" s="153">
        <v>0</v>
      </c>
      <c r="AA328" s="153">
        <v>0</v>
      </c>
      <c r="AB328" s="153">
        <v>0</v>
      </c>
      <c r="AC328" s="153">
        <v>0</v>
      </c>
      <c r="AD328" s="153">
        <v>0</v>
      </c>
      <c r="AE328" s="153">
        <v>0</v>
      </c>
      <c r="AF328" s="153">
        <v>0</v>
      </c>
      <c r="AG328" s="153">
        <v>0</v>
      </c>
      <c r="AH328" s="153">
        <v>0</v>
      </c>
      <c r="AI328" s="153">
        <v>0</v>
      </c>
      <c r="AJ328" s="153">
        <v>0</v>
      </c>
      <c r="AK328" s="153">
        <v>0</v>
      </c>
      <c r="AL328" s="153">
        <v>0</v>
      </c>
      <c r="AM328" s="153">
        <v>0</v>
      </c>
      <c r="AN328" s="153">
        <v>0</v>
      </c>
      <c r="AO328" s="153">
        <v>0</v>
      </c>
      <c r="AP328" s="153">
        <v>0</v>
      </c>
      <c r="AQ328" s="153">
        <v>0</v>
      </c>
      <c r="AR328" s="153">
        <v>0</v>
      </c>
      <c r="AS328" s="153">
        <v>0</v>
      </c>
      <c r="AT328" s="153">
        <v>0</v>
      </c>
      <c r="AU328" s="153">
        <v>0</v>
      </c>
      <c r="AV328" s="153">
        <v>0</v>
      </c>
      <c r="AW328" s="153">
        <v>0</v>
      </c>
      <c r="AX328" s="153">
        <v>0</v>
      </c>
      <c r="AY328" s="153">
        <v>0</v>
      </c>
      <c r="AZ328" s="153">
        <v>0</v>
      </c>
      <c r="BA328" s="153">
        <v>0</v>
      </c>
      <c r="BB328" s="153">
        <v>0</v>
      </c>
      <c r="BC328" s="153">
        <v>0</v>
      </c>
      <c r="BD328" s="153">
        <v>0</v>
      </c>
      <c r="BE328" s="153">
        <v>0</v>
      </c>
      <c r="BF328" s="153">
        <v>0</v>
      </c>
      <c r="BG328" s="153">
        <v>0</v>
      </c>
      <c r="BH328" s="152">
        <v>0</v>
      </c>
    </row>
    <row r="329" spans="1:60">
      <c r="A329" s="155" t="s">
        <v>1312</v>
      </c>
      <c r="B329" s="154">
        <v>19</v>
      </c>
      <c r="C329" s="154">
        <f>SUM(G329:BH329)</f>
        <v>2</v>
      </c>
      <c r="D329" s="154">
        <f>SUMIF(G$1:BH$1,1,$G329:$BH329)</f>
        <v>0</v>
      </c>
      <c r="E329" s="154">
        <f>SUMIF(G$1:BH$1,2,$G329:$BH329)</f>
        <v>2</v>
      </c>
      <c r="F329" s="154">
        <f>SUMIF(G$1:BH$1,3,$G329:$BH329)</f>
        <v>0</v>
      </c>
      <c r="G329" s="153">
        <v>0</v>
      </c>
      <c r="H329" s="153">
        <v>0</v>
      </c>
      <c r="I329" s="153">
        <v>0</v>
      </c>
      <c r="J329" s="153">
        <v>0</v>
      </c>
      <c r="K329" s="153">
        <v>0</v>
      </c>
      <c r="L329" s="153">
        <v>0</v>
      </c>
      <c r="M329" s="153">
        <v>0</v>
      </c>
      <c r="N329" s="153">
        <v>0</v>
      </c>
      <c r="O329" s="153">
        <v>0</v>
      </c>
      <c r="P329" s="153">
        <v>0</v>
      </c>
      <c r="Q329" s="153">
        <v>0</v>
      </c>
      <c r="R329" s="153">
        <v>0</v>
      </c>
      <c r="S329" s="153">
        <v>0</v>
      </c>
      <c r="T329" s="153">
        <v>0</v>
      </c>
      <c r="U329" s="153">
        <v>0</v>
      </c>
      <c r="V329" s="153">
        <v>0</v>
      </c>
      <c r="W329" s="153">
        <v>0</v>
      </c>
      <c r="X329" s="153">
        <v>1</v>
      </c>
      <c r="Y329" s="153">
        <v>0</v>
      </c>
      <c r="Z329" s="153">
        <v>0</v>
      </c>
      <c r="AA329" s="153">
        <v>0</v>
      </c>
      <c r="AB329" s="153">
        <v>0</v>
      </c>
      <c r="AC329" s="153">
        <v>0</v>
      </c>
      <c r="AD329" s="153">
        <v>0</v>
      </c>
      <c r="AE329" s="153">
        <v>0</v>
      </c>
      <c r="AF329" s="153">
        <v>1</v>
      </c>
      <c r="AG329" s="153">
        <v>0</v>
      </c>
      <c r="AH329" s="153">
        <v>0</v>
      </c>
      <c r="AI329" s="153">
        <v>0</v>
      </c>
      <c r="AJ329" s="153">
        <v>0</v>
      </c>
      <c r="AK329" s="153">
        <v>0</v>
      </c>
      <c r="AL329" s="153">
        <v>0</v>
      </c>
      <c r="AM329" s="153">
        <v>0</v>
      </c>
      <c r="AN329" s="153">
        <v>0</v>
      </c>
      <c r="AO329" s="153">
        <v>0</v>
      </c>
      <c r="AP329" s="153">
        <v>0</v>
      </c>
      <c r="AQ329" s="153">
        <v>0</v>
      </c>
      <c r="AR329" s="153">
        <v>0</v>
      </c>
      <c r="AS329" s="153">
        <v>0</v>
      </c>
      <c r="AT329" s="153">
        <v>0</v>
      </c>
      <c r="AU329" s="153">
        <v>0</v>
      </c>
      <c r="AV329" s="153">
        <v>0</v>
      </c>
      <c r="AW329" s="153">
        <v>0</v>
      </c>
      <c r="AX329" s="153">
        <v>0</v>
      </c>
      <c r="AY329" s="153">
        <v>0</v>
      </c>
      <c r="AZ329" s="153">
        <v>0</v>
      </c>
      <c r="BA329" s="153">
        <v>0</v>
      </c>
      <c r="BB329" s="153">
        <v>0</v>
      </c>
      <c r="BC329" s="153">
        <v>0</v>
      </c>
      <c r="BD329" s="153">
        <v>0</v>
      </c>
      <c r="BE329" s="153">
        <v>0</v>
      </c>
      <c r="BF329" s="153">
        <v>0</v>
      </c>
      <c r="BG329" s="153">
        <v>0</v>
      </c>
      <c r="BH329" s="152">
        <v>0</v>
      </c>
    </row>
    <row r="330" spans="1:60">
      <c r="A330" s="155" t="s">
        <v>1311</v>
      </c>
      <c r="B330" s="154">
        <v>16</v>
      </c>
      <c r="C330" s="154">
        <f>SUM(G330:BH330)</f>
        <v>5</v>
      </c>
      <c r="D330" s="154">
        <f>SUMIF(G$1:BH$1,1,$G330:$BH330)</f>
        <v>2</v>
      </c>
      <c r="E330" s="154">
        <f>SUMIF(G$1:BH$1,2,$G330:$BH330)</f>
        <v>3</v>
      </c>
      <c r="F330" s="154">
        <f>SUMIF(G$1:BH$1,3,$G330:$BH330)</f>
        <v>0</v>
      </c>
      <c r="G330" s="153">
        <v>0</v>
      </c>
      <c r="H330" s="153">
        <v>0</v>
      </c>
      <c r="I330" s="153">
        <v>0</v>
      </c>
      <c r="J330" s="153">
        <v>0</v>
      </c>
      <c r="K330" s="153">
        <v>0</v>
      </c>
      <c r="L330" s="153">
        <v>0</v>
      </c>
      <c r="M330" s="153">
        <v>0</v>
      </c>
      <c r="N330" s="153">
        <v>0</v>
      </c>
      <c r="O330" s="153">
        <v>0</v>
      </c>
      <c r="P330" s="153">
        <v>0</v>
      </c>
      <c r="Q330" s="153">
        <v>0</v>
      </c>
      <c r="R330" s="153">
        <v>0</v>
      </c>
      <c r="S330" s="153">
        <v>0</v>
      </c>
      <c r="T330" s="153">
        <v>0</v>
      </c>
      <c r="U330" s="153">
        <v>0</v>
      </c>
      <c r="V330" s="153">
        <v>0</v>
      </c>
      <c r="W330" s="153">
        <v>0</v>
      </c>
      <c r="X330" s="153">
        <v>2</v>
      </c>
      <c r="Y330" s="153">
        <v>0</v>
      </c>
      <c r="Z330" s="153">
        <v>0</v>
      </c>
      <c r="AA330" s="153">
        <v>0</v>
      </c>
      <c r="AB330" s="153">
        <v>0</v>
      </c>
      <c r="AC330" s="153">
        <v>0</v>
      </c>
      <c r="AD330" s="153">
        <v>0</v>
      </c>
      <c r="AE330" s="153">
        <v>0</v>
      </c>
      <c r="AF330" s="153">
        <v>1</v>
      </c>
      <c r="AG330" s="153">
        <v>0</v>
      </c>
      <c r="AH330" s="153">
        <v>0</v>
      </c>
      <c r="AI330" s="153">
        <v>0</v>
      </c>
      <c r="AJ330" s="153">
        <v>0</v>
      </c>
      <c r="AK330" s="153">
        <v>0</v>
      </c>
      <c r="AL330" s="153">
        <v>0</v>
      </c>
      <c r="AM330" s="153">
        <v>0</v>
      </c>
      <c r="AN330" s="153">
        <v>0</v>
      </c>
      <c r="AO330" s="153">
        <v>0</v>
      </c>
      <c r="AP330" s="153">
        <v>0</v>
      </c>
      <c r="AQ330" s="153">
        <v>0</v>
      </c>
      <c r="AR330" s="153">
        <v>0</v>
      </c>
      <c r="AS330" s="153">
        <v>0</v>
      </c>
      <c r="AT330" s="153">
        <v>0</v>
      </c>
      <c r="AU330" s="153">
        <v>0</v>
      </c>
      <c r="AV330" s="153">
        <v>0</v>
      </c>
      <c r="AW330" s="153">
        <v>0</v>
      </c>
      <c r="AX330" s="153">
        <v>1</v>
      </c>
      <c r="AY330" s="153">
        <v>0</v>
      </c>
      <c r="AZ330" s="153">
        <v>1</v>
      </c>
      <c r="BA330" s="153">
        <v>0</v>
      </c>
      <c r="BB330" s="153">
        <v>0</v>
      </c>
      <c r="BC330" s="153">
        <v>0</v>
      </c>
      <c r="BD330" s="153">
        <v>0</v>
      </c>
      <c r="BE330" s="153">
        <v>0</v>
      </c>
      <c r="BF330" s="153">
        <v>0</v>
      </c>
      <c r="BG330" s="153">
        <v>0</v>
      </c>
      <c r="BH330" s="152">
        <v>0</v>
      </c>
    </row>
    <row r="331" spans="1:60">
      <c r="A331" s="155" t="s">
        <v>1310</v>
      </c>
      <c r="B331" s="154">
        <v>6</v>
      </c>
      <c r="C331" s="154">
        <f>SUM(G331:BH331)</f>
        <v>1</v>
      </c>
      <c r="D331" s="154">
        <f>SUMIF(G$1:BH$1,1,$G331:$BH331)</f>
        <v>0</v>
      </c>
      <c r="E331" s="154">
        <f>SUMIF(G$1:BH$1,2,$G331:$BH331)</f>
        <v>0</v>
      </c>
      <c r="F331" s="154">
        <f>SUMIF(G$1:BH$1,3,$G331:$BH331)</f>
        <v>1</v>
      </c>
      <c r="G331" s="153">
        <v>0</v>
      </c>
      <c r="H331" s="153">
        <v>0</v>
      </c>
      <c r="I331" s="153">
        <v>0</v>
      </c>
      <c r="J331" s="153">
        <v>0</v>
      </c>
      <c r="K331" s="153">
        <v>0</v>
      </c>
      <c r="L331" s="153">
        <v>0</v>
      </c>
      <c r="M331" s="153">
        <v>0</v>
      </c>
      <c r="N331" s="153">
        <v>0</v>
      </c>
      <c r="O331" s="153">
        <v>0</v>
      </c>
      <c r="P331" s="153">
        <v>0</v>
      </c>
      <c r="Q331" s="153">
        <v>0</v>
      </c>
      <c r="R331" s="153">
        <v>0</v>
      </c>
      <c r="S331" s="153">
        <v>0</v>
      </c>
      <c r="T331" s="153">
        <v>0</v>
      </c>
      <c r="U331" s="153">
        <v>0</v>
      </c>
      <c r="V331" s="153">
        <v>0</v>
      </c>
      <c r="W331" s="153">
        <v>0</v>
      </c>
      <c r="X331" s="153">
        <v>0</v>
      </c>
      <c r="Y331" s="153">
        <v>0</v>
      </c>
      <c r="Z331" s="153">
        <v>0</v>
      </c>
      <c r="AA331" s="153">
        <v>0</v>
      </c>
      <c r="AB331" s="153">
        <v>0</v>
      </c>
      <c r="AC331" s="153">
        <v>0</v>
      </c>
      <c r="AD331" s="153">
        <v>0</v>
      </c>
      <c r="AE331" s="153">
        <v>0</v>
      </c>
      <c r="AF331" s="153">
        <v>0</v>
      </c>
      <c r="AG331" s="153">
        <v>0</v>
      </c>
      <c r="AH331" s="153">
        <v>0</v>
      </c>
      <c r="AI331" s="153">
        <v>0</v>
      </c>
      <c r="AJ331" s="153">
        <v>0</v>
      </c>
      <c r="AK331" s="153">
        <v>0</v>
      </c>
      <c r="AL331" s="153">
        <v>0</v>
      </c>
      <c r="AM331" s="153">
        <v>0</v>
      </c>
      <c r="AN331" s="153">
        <v>0</v>
      </c>
      <c r="AO331" s="153">
        <v>0</v>
      </c>
      <c r="AP331" s="153">
        <v>0</v>
      </c>
      <c r="AQ331" s="153">
        <v>0</v>
      </c>
      <c r="AR331" s="153">
        <v>0</v>
      </c>
      <c r="AS331" s="153">
        <v>0</v>
      </c>
      <c r="AT331" s="153">
        <v>0</v>
      </c>
      <c r="AU331" s="153">
        <v>0</v>
      </c>
      <c r="AV331" s="153">
        <v>0</v>
      </c>
      <c r="AW331" s="153">
        <v>0</v>
      </c>
      <c r="AX331" s="153">
        <v>0</v>
      </c>
      <c r="AY331" s="153">
        <v>0</v>
      </c>
      <c r="AZ331" s="153">
        <v>0</v>
      </c>
      <c r="BA331" s="153">
        <v>0</v>
      </c>
      <c r="BB331" s="153">
        <v>0</v>
      </c>
      <c r="BC331" s="153">
        <v>0</v>
      </c>
      <c r="BD331" s="153">
        <v>0</v>
      </c>
      <c r="BE331" s="153">
        <v>1</v>
      </c>
      <c r="BF331" s="153">
        <v>0</v>
      </c>
      <c r="BG331" s="153">
        <v>0</v>
      </c>
      <c r="BH331" s="152">
        <v>0</v>
      </c>
    </row>
    <row r="332" spans="1:60">
      <c r="A332" s="155" t="s">
        <v>1309</v>
      </c>
      <c r="B332" s="154">
        <v>28</v>
      </c>
      <c r="C332" s="154">
        <f>SUM(G332:BH332)</f>
        <v>6</v>
      </c>
      <c r="D332" s="154">
        <f>SUMIF(G$1:BH$1,1,$G332:$BH332)</f>
        <v>5</v>
      </c>
      <c r="E332" s="154">
        <f>SUMIF(G$1:BH$1,2,$G332:$BH332)</f>
        <v>0</v>
      </c>
      <c r="F332" s="154">
        <f>SUMIF(G$1:BH$1,3,$G332:$BH332)</f>
        <v>1</v>
      </c>
      <c r="G332" s="153">
        <v>0</v>
      </c>
      <c r="H332" s="153">
        <v>0</v>
      </c>
      <c r="I332" s="153">
        <v>0</v>
      </c>
      <c r="J332" s="153">
        <v>0</v>
      </c>
      <c r="K332" s="153">
        <v>0</v>
      </c>
      <c r="L332" s="153">
        <v>0</v>
      </c>
      <c r="M332" s="153">
        <v>0</v>
      </c>
      <c r="N332" s="153">
        <v>0</v>
      </c>
      <c r="O332" s="153">
        <v>1</v>
      </c>
      <c r="P332" s="153">
        <v>0</v>
      </c>
      <c r="Q332" s="153">
        <v>0</v>
      </c>
      <c r="R332" s="153">
        <v>0</v>
      </c>
      <c r="S332" s="153">
        <v>0</v>
      </c>
      <c r="T332" s="153">
        <v>0</v>
      </c>
      <c r="U332" s="153">
        <v>0</v>
      </c>
      <c r="V332" s="153">
        <v>0</v>
      </c>
      <c r="W332" s="153">
        <v>5</v>
      </c>
      <c r="X332" s="153">
        <v>0</v>
      </c>
      <c r="Y332" s="153">
        <v>0</v>
      </c>
      <c r="Z332" s="153">
        <v>0</v>
      </c>
      <c r="AA332" s="153">
        <v>0</v>
      </c>
      <c r="AB332" s="153">
        <v>0</v>
      </c>
      <c r="AC332" s="153">
        <v>0</v>
      </c>
      <c r="AD332" s="153">
        <v>0</v>
      </c>
      <c r="AE332" s="153">
        <v>0</v>
      </c>
      <c r="AF332" s="153">
        <v>0</v>
      </c>
      <c r="AG332" s="153">
        <v>0</v>
      </c>
      <c r="AH332" s="153">
        <v>0</v>
      </c>
      <c r="AI332" s="153">
        <v>0</v>
      </c>
      <c r="AJ332" s="153">
        <v>0</v>
      </c>
      <c r="AK332" s="153">
        <v>0</v>
      </c>
      <c r="AL332" s="153">
        <v>0</v>
      </c>
      <c r="AM332" s="153">
        <v>0</v>
      </c>
      <c r="AN332" s="153">
        <v>0</v>
      </c>
      <c r="AO332" s="153">
        <v>0</v>
      </c>
      <c r="AP332" s="153">
        <v>0</v>
      </c>
      <c r="AQ332" s="153">
        <v>0</v>
      </c>
      <c r="AR332" s="153">
        <v>0</v>
      </c>
      <c r="AS332" s="153">
        <v>0</v>
      </c>
      <c r="AT332" s="153">
        <v>0</v>
      </c>
      <c r="AU332" s="153">
        <v>0</v>
      </c>
      <c r="AV332" s="153">
        <v>0</v>
      </c>
      <c r="AW332" s="153">
        <v>0</v>
      </c>
      <c r="AX332" s="153">
        <v>0</v>
      </c>
      <c r="AY332" s="153">
        <v>0</v>
      </c>
      <c r="AZ332" s="153">
        <v>0</v>
      </c>
      <c r="BA332" s="153">
        <v>0</v>
      </c>
      <c r="BB332" s="153">
        <v>0</v>
      </c>
      <c r="BC332" s="153">
        <v>0</v>
      </c>
      <c r="BD332" s="153">
        <v>0</v>
      </c>
      <c r="BE332" s="153">
        <v>0</v>
      </c>
      <c r="BF332" s="153">
        <v>0</v>
      </c>
      <c r="BG332" s="153">
        <v>0</v>
      </c>
      <c r="BH332" s="152">
        <v>0</v>
      </c>
    </row>
    <row r="333" spans="1:60">
      <c r="A333" s="155" t="s">
        <v>1308</v>
      </c>
      <c r="B333" s="154">
        <v>21</v>
      </c>
      <c r="C333" s="154">
        <f>SUM(G333:BH333)</f>
        <v>4</v>
      </c>
      <c r="D333" s="154">
        <f>SUMIF(G$1:BH$1,1,$G333:$BH333)</f>
        <v>2</v>
      </c>
      <c r="E333" s="154">
        <f>SUMIF(G$1:BH$1,2,$G333:$BH333)</f>
        <v>2</v>
      </c>
      <c r="F333" s="154">
        <f>SUMIF(G$1:BH$1,3,$G333:$BH333)</f>
        <v>0</v>
      </c>
      <c r="G333" s="153">
        <v>0</v>
      </c>
      <c r="H333" s="153">
        <v>0</v>
      </c>
      <c r="I333" s="153">
        <v>0</v>
      </c>
      <c r="J333" s="153">
        <v>0</v>
      </c>
      <c r="K333" s="153">
        <v>0</v>
      </c>
      <c r="L333" s="153">
        <v>0</v>
      </c>
      <c r="M333" s="153">
        <v>0</v>
      </c>
      <c r="N333" s="153">
        <v>0</v>
      </c>
      <c r="O333" s="153">
        <v>0</v>
      </c>
      <c r="P333" s="153">
        <v>0</v>
      </c>
      <c r="Q333" s="153">
        <v>0</v>
      </c>
      <c r="R333" s="153">
        <v>0</v>
      </c>
      <c r="S333" s="153">
        <v>0</v>
      </c>
      <c r="T333" s="153">
        <v>0</v>
      </c>
      <c r="U333" s="153">
        <v>0</v>
      </c>
      <c r="V333" s="153">
        <v>0</v>
      </c>
      <c r="W333" s="153">
        <v>2</v>
      </c>
      <c r="X333" s="153">
        <v>0</v>
      </c>
      <c r="Y333" s="153">
        <v>0</v>
      </c>
      <c r="Z333" s="153">
        <v>0</v>
      </c>
      <c r="AA333" s="153">
        <v>0</v>
      </c>
      <c r="AB333" s="153">
        <v>0</v>
      </c>
      <c r="AC333" s="153">
        <v>0</v>
      </c>
      <c r="AD333" s="153">
        <v>0</v>
      </c>
      <c r="AE333" s="153">
        <v>0</v>
      </c>
      <c r="AF333" s="153">
        <v>0</v>
      </c>
      <c r="AG333" s="153">
        <v>0</v>
      </c>
      <c r="AH333" s="153">
        <v>0</v>
      </c>
      <c r="AI333" s="153">
        <v>0</v>
      </c>
      <c r="AJ333" s="153">
        <v>0</v>
      </c>
      <c r="AK333" s="153">
        <v>0</v>
      </c>
      <c r="AL333" s="153">
        <v>0</v>
      </c>
      <c r="AM333" s="153">
        <v>0</v>
      </c>
      <c r="AN333" s="153">
        <v>0</v>
      </c>
      <c r="AO333" s="153">
        <v>0</v>
      </c>
      <c r="AP333" s="153">
        <v>1</v>
      </c>
      <c r="AQ333" s="153">
        <v>0</v>
      </c>
      <c r="AR333" s="153">
        <v>0</v>
      </c>
      <c r="AS333" s="153">
        <v>0</v>
      </c>
      <c r="AT333" s="153">
        <v>0</v>
      </c>
      <c r="AU333" s="153">
        <v>0</v>
      </c>
      <c r="AV333" s="153">
        <v>0</v>
      </c>
      <c r="AW333" s="153">
        <v>0</v>
      </c>
      <c r="AX333" s="153">
        <v>0</v>
      </c>
      <c r="AY333" s="153">
        <v>0</v>
      </c>
      <c r="AZ333" s="153">
        <v>0</v>
      </c>
      <c r="BA333" s="153">
        <v>0</v>
      </c>
      <c r="BB333" s="153">
        <v>0</v>
      </c>
      <c r="BC333" s="153">
        <v>0</v>
      </c>
      <c r="BD333" s="153">
        <v>1</v>
      </c>
      <c r="BE333" s="153">
        <v>0</v>
      </c>
      <c r="BF333" s="153">
        <v>0</v>
      </c>
      <c r="BG333" s="153">
        <v>0</v>
      </c>
      <c r="BH333" s="152">
        <v>0</v>
      </c>
    </row>
    <row r="334" spans="1:60">
      <c r="A334" s="155" t="s">
        <v>1307</v>
      </c>
      <c r="B334" s="154">
        <v>1</v>
      </c>
      <c r="C334" s="154">
        <f>SUM(G334:BH334)</f>
        <v>1</v>
      </c>
      <c r="D334" s="154">
        <f>SUMIF(G$1:BH$1,1,$G334:$BH334)</f>
        <v>1</v>
      </c>
      <c r="E334" s="154">
        <f>SUMIF(G$1:BH$1,2,$G334:$BH334)</f>
        <v>0</v>
      </c>
      <c r="F334" s="154">
        <f>SUMIF(G$1:BH$1,3,$G334:$BH334)</f>
        <v>0</v>
      </c>
      <c r="G334" s="153">
        <v>0</v>
      </c>
      <c r="H334" s="153">
        <v>0</v>
      </c>
      <c r="I334" s="153">
        <v>0</v>
      </c>
      <c r="J334" s="153">
        <v>0</v>
      </c>
      <c r="K334" s="153">
        <v>0</v>
      </c>
      <c r="L334" s="153">
        <v>0</v>
      </c>
      <c r="M334" s="153">
        <v>0</v>
      </c>
      <c r="N334" s="153">
        <v>0</v>
      </c>
      <c r="O334" s="153">
        <v>0</v>
      </c>
      <c r="P334" s="153">
        <v>0</v>
      </c>
      <c r="Q334" s="153">
        <v>0</v>
      </c>
      <c r="R334" s="153">
        <v>0</v>
      </c>
      <c r="S334" s="153">
        <v>0</v>
      </c>
      <c r="T334" s="153">
        <v>0</v>
      </c>
      <c r="U334" s="153">
        <v>0</v>
      </c>
      <c r="V334" s="153">
        <v>0</v>
      </c>
      <c r="W334" s="153">
        <v>1</v>
      </c>
      <c r="X334" s="153">
        <v>0</v>
      </c>
      <c r="Y334" s="153">
        <v>0</v>
      </c>
      <c r="Z334" s="153">
        <v>0</v>
      </c>
      <c r="AA334" s="153">
        <v>0</v>
      </c>
      <c r="AB334" s="153">
        <v>0</v>
      </c>
      <c r="AC334" s="153">
        <v>0</v>
      </c>
      <c r="AD334" s="153">
        <v>0</v>
      </c>
      <c r="AE334" s="153">
        <v>0</v>
      </c>
      <c r="AF334" s="153">
        <v>0</v>
      </c>
      <c r="AG334" s="153">
        <v>0</v>
      </c>
      <c r="AH334" s="153">
        <v>0</v>
      </c>
      <c r="AI334" s="153">
        <v>0</v>
      </c>
      <c r="AJ334" s="153">
        <v>0</v>
      </c>
      <c r="AK334" s="153">
        <v>0</v>
      </c>
      <c r="AL334" s="153">
        <v>0</v>
      </c>
      <c r="AM334" s="153">
        <v>0</v>
      </c>
      <c r="AN334" s="153">
        <v>0</v>
      </c>
      <c r="AO334" s="153">
        <v>0</v>
      </c>
      <c r="AP334" s="153">
        <v>0</v>
      </c>
      <c r="AQ334" s="153">
        <v>0</v>
      </c>
      <c r="AR334" s="153">
        <v>0</v>
      </c>
      <c r="AS334" s="153">
        <v>0</v>
      </c>
      <c r="AT334" s="153">
        <v>0</v>
      </c>
      <c r="AU334" s="153">
        <v>0</v>
      </c>
      <c r="AV334" s="153">
        <v>0</v>
      </c>
      <c r="AW334" s="153">
        <v>0</v>
      </c>
      <c r="AX334" s="153">
        <v>0</v>
      </c>
      <c r="AY334" s="153">
        <v>0</v>
      </c>
      <c r="AZ334" s="153">
        <v>0</v>
      </c>
      <c r="BA334" s="153">
        <v>0</v>
      </c>
      <c r="BB334" s="153">
        <v>0</v>
      </c>
      <c r="BC334" s="153">
        <v>0</v>
      </c>
      <c r="BD334" s="153">
        <v>0</v>
      </c>
      <c r="BE334" s="153">
        <v>0</v>
      </c>
      <c r="BF334" s="153">
        <v>0</v>
      </c>
      <c r="BG334" s="153">
        <v>0</v>
      </c>
      <c r="BH334" s="152">
        <v>0</v>
      </c>
    </row>
    <row r="335" spans="1:60">
      <c r="A335" s="155" t="s">
        <v>1306</v>
      </c>
      <c r="B335" s="154">
        <v>167</v>
      </c>
      <c r="C335" s="154">
        <f>SUM(G335:BH335)</f>
        <v>29</v>
      </c>
      <c r="D335" s="154">
        <f>SUMIF(G$1:BH$1,1,$G335:$BH335)</f>
        <v>8</v>
      </c>
      <c r="E335" s="154">
        <f>SUMIF(G$1:BH$1,2,$G335:$BH335)</f>
        <v>8</v>
      </c>
      <c r="F335" s="154">
        <f>SUMIF(G$1:BH$1,3,$G335:$BH335)</f>
        <v>13</v>
      </c>
      <c r="G335" s="153">
        <v>0</v>
      </c>
      <c r="H335" s="153">
        <v>0</v>
      </c>
      <c r="I335" s="153">
        <v>0</v>
      </c>
      <c r="J335" s="153">
        <v>0</v>
      </c>
      <c r="K335" s="153">
        <v>0</v>
      </c>
      <c r="L335" s="153">
        <v>0</v>
      </c>
      <c r="M335" s="153">
        <v>0</v>
      </c>
      <c r="N335" s="153">
        <v>1</v>
      </c>
      <c r="O335" s="153">
        <v>11</v>
      </c>
      <c r="P335" s="153">
        <v>0</v>
      </c>
      <c r="Q335" s="153">
        <v>0</v>
      </c>
      <c r="R335" s="153">
        <v>0</v>
      </c>
      <c r="S335" s="153">
        <v>0</v>
      </c>
      <c r="T335" s="153">
        <v>0</v>
      </c>
      <c r="U335" s="153">
        <v>0</v>
      </c>
      <c r="V335" s="153">
        <v>0</v>
      </c>
      <c r="W335" s="153">
        <v>6</v>
      </c>
      <c r="X335" s="153">
        <v>0</v>
      </c>
      <c r="Y335" s="153">
        <v>0</v>
      </c>
      <c r="Z335" s="153">
        <v>0</v>
      </c>
      <c r="AA335" s="153">
        <v>0</v>
      </c>
      <c r="AB335" s="153">
        <v>0</v>
      </c>
      <c r="AC335" s="153">
        <v>0</v>
      </c>
      <c r="AD335" s="153">
        <v>0</v>
      </c>
      <c r="AE335" s="153">
        <v>0</v>
      </c>
      <c r="AF335" s="153">
        <v>3</v>
      </c>
      <c r="AG335" s="153">
        <v>0</v>
      </c>
      <c r="AH335" s="153">
        <v>0</v>
      </c>
      <c r="AI335" s="153">
        <v>1</v>
      </c>
      <c r="AJ335" s="153">
        <v>0</v>
      </c>
      <c r="AK335" s="153">
        <v>0</v>
      </c>
      <c r="AL335" s="153">
        <v>0</v>
      </c>
      <c r="AM335" s="153">
        <v>0</v>
      </c>
      <c r="AN335" s="153">
        <v>0</v>
      </c>
      <c r="AO335" s="153">
        <v>0</v>
      </c>
      <c r="AP335" s="153">
        <v>1</v>
      </c>
      <c r="AQ335" s="153">
        <v>0</v>
      </c>
      <c r="AR335" s="153">
        <v>0</v>
      </c>
      <c r="AS335" s="153">
        <v>1</v>
      </c>
      <c r="AT335" s="153">
        <v>0</v>
      </c>
      <c r="AU335" s="153">
        <v>0</v>
      </c>
      <c r="AV335" s="153">
        <v>0</v>
      </c>
      <c r="AW335" s="153">
        <v>0</v>
      </c>
      <c r="AX335" s="153">
        <v>0</v>
      </c>
      <c r="AY335" s="153">
        <v>0</v>
      </c>
      <c r="AZ335" s="153">
        <v>1</v>
      </c>
      <c r="BA335" s="153">
        <v>0</v>
      </c>
      <c r="BB335" s="153">
        <v>0</v>
      </c>
      <c r="BC335" s="153">
        <v>0</v>
      </c>
      <c r="BD335" s="153">
        <v>4</v>
      </c>
      <c r="BE335" s="153">
        <v>0</v>
      </c>
      <c r="BF335" s="153">
        <v>0</v>
      </c>
      <c r="BG335" s="153">
        <v>0</v>
      </c>
      <c r="BH335" s="152">
        <v>0</v>
      </c>
    </row>
    <row r="336" spans="1:60">
      <c r="A336" s="155" t="s">
        <v>1305</v>
      </c>
      <c r="B336" s="154">
        <v>242</v>
      </c>
      <c r="C336" s="154">
        <f>SUM(G336:BH336)</f>
        <v>20</v>
      </c>
      <c r="D336" s="154">
        <f>SUMIF(G$1:BH$1,1,$G336:$BH336)</f>
        <v>6</v>
      </c>
      <c r="E336" s="154">
        <f>SUMIF(G$1:BH$1,2,$G336:$BH336)</f>
        <v>4</v>
      </c>
      <c r="F336" s="154">
        <f>SUMIF(G$1:BH$1,3,$G336:$BH336)</f>
        <v>10</v>
      </c>
      <c r="G336" s="153">
        <v>0</v>
      </c>
      <c r="H336" s="153">
        <v>0</v>
      </c>
      <c r="I336" s="153">
        <v>0</v>
      </c>
      <c r="J336" s="153">
        <v>1</v>
      </c>
      <c r="K336" s="153">
        <v>0</v>
      </c>
      <c r="L336" s="153">
        <v>0</v>
      </c>
      <c r="M336" s="153">
        <v>0</v>
      </c>
      <c r="N336" s="153">
        <v>0</v>
      </c>
      <c r="O336" s="153">
        <v>6</v>
      </c>
      <c r="P336" s="153">
        <v>0</v>
      </c>
      <c r="Q336" s="153">
        <v>1</v>
      </c>
      <c r="R336" s="153">
        <v>1</v>
      </c>
      <c r="S336" s="153">
        <v>0</v>
      </c>
      <c r="T336" s="153">
        <v>0</v>
      </c>
      <c r="U336" s="153">
        <v>0</v>
      </c>
      <c r="V336" s="153">
        <v>0</v>
      </c>
      <c r="W336" s="153">
        <v>5</v>
      </c>
      <c r="X336" s="153">
        <v>0</v>
      </c>
      <c r="Y336" s="153">
        <v>0</v>
      </c>
      <c r="Z336" s="153">
        <v>0</v>
      </c>
      <c r="AA336" s="153">
        <v>0</v>
      </c>
      <c r="AB336" s="153">
        <v>0</v>
      </c>
      <c r="AC336" s="153">
        <v>0</v>
      </c>
      <c r="AD336" s="153">
        <v>1</v>
      </c>
      <c r="AE336" s="153">
        <v>0</v>
      </c>
      <c r="AF336" s="153">
        <v>0</v>
      </c>
      <c r="AG336" s="153">
        <v>0</v>
      </c>
      <c r="AH336" s="153">
        <v>1</v>
      </c>
      <c r="AI336" s="153">
        <v>0</v>
      </c>
      <c r="AJ336" s="153">
        <v>0</v>
      </c>
      <c r="AK336" s="153">
        <v>0</v>
      </c>
      <c r="AL336" s="153">
        <v>0</v>
      </c>
      <c r="AM336" s="153">
        <v>0</v>
      </c>
      <c r="AN336" s="153">
        <v>0</v>
      </c>
      <c r="AO336" s="153">
        <v>0</v>
      </c>
      <c r="AP336" s="153">
        <v>0</v>
      </c>
      <c r="AQ336" s="153">
        <v>0</v>
      </c>
      <c r="AR336" s="153">
        <v>0</v>
      </c>
      <c r="AS336" s="153">
        <v>0</v>
      </c>
      <c r="AT336" s="153">
        <v>0</v>
      </c>
      <c r="AU336" s="153">
        <v>0</v>
      </c>
      <c r="AV336" s="153">
        <v>0</v>
      </c>
      <c r="AW336" s="153">
        <v>0</v>
      </c>
      <c r="AX336" s="153">
        <v>0</v>
      </c>
      <c r="AY336" s="153">
        <v>0</v>
      </c>
      <c r="AZ336" s="153">
        <v>0</v>
      </c>
      <c r="BA336" s="153">
        <v>1</v>
      </c>
      <c r="BB336" s="153">
        <v>0</v>
      </c>
      <c r="BC336" s="153">
        <v>1</v>
      </c>
      <c r="BD336" s="153">
        <v>1</v>
      </c>
      <c r="BE336" s="153">
        <v>1</v>
      </c>
      <c r="BF336" s="153">
        <v>0</v>
      </c>
      <c r="BG336" s="153">
        <v>0</v>
      </c>
      <c r="BH336" s="152">
        <v>0</v>
      </c>
    </row>
    <row r="337" spans="1:60">
      <c r="A337" s="155" t="s">
        <v>1304</v>
      </c>
      <c r="B337" s="154">
        <v>872</v>
      </c>
      <c r="C337" s="154">
        <f>SUM(G337:BH337)</f>
        <v>72</v>
      </c>
      <c r="D337" s="154">
        <f>SUMIF(G$1:BH$1,1,$G337:$BH337)</f>
        <v>37</v>
      </c>
      <c r="E337" s="154">
        <f>SUMIF(G$1:BH$1,2,$G337:$BH337)</f>
        <v>7</v>
      </c>
      <c r="F337" s="154">
        <f>SUMIF(G$1:BH$1,3,$G337:$BH337)</f>
        <v>28</v>
      </c>
      <c r="G337" s="153">
        <v>0</v>
      </c>
      <c r="H337" s="153">
        <v>2</v>
      </c>
      <c r="I337" s="153">
        <v>0</v>
      </c>
      <c r="J337" s="153">
        <v>0</v>
      </c>
      <c r="K337" s="153">
        <v>0</v>
      </c>
      <c r="L337" s="153">
        <v>0</v>
      </c>
      <c r="M337" s="153">
        <v>1</v>
      </c>
      <c r="N337" s="153">
        <v>1</v>
      </c>
      <c r="O337" s="153">
        <v>21</v>
      </c>
      <c r="P337" s="153">
        <v>0</v>
      </c>
      <c r="Q337" s="153">
        <v>1</v>
      </c>
      <c r="R337" s="153">
        <v>1</v>
      </c>
      <c r="S337" s="153">
        <v>0</v>
      </c>
      <c r="T337" s="153">
        <v>0</v>
      </c>
      <c r="U337" s="153">
        <v>0</v>
      </c>
      <c r="V337" s="153">
        <v>0</v>
      </c>
      <c r="W337" s="153">
        <v>35</v>
      </c>
      <c r="X337" s="153">
        <v>0</v>
      </c>
      <c r="Y337" s="153">
        <v>1</v>
      </c>
      <c r="Z337" s="153">
        <v>0</v>
      </c>
      <c r="AA337" s="153">
        <v>0</v>
      </c>
      <c r="AB337" s="153">
        <v>0</v>
      </c>
      <c r="AC337" s="153">
        <v>0</v>
      </c>
      <c r="AD337" s="153">
        <v>0</v>
      </c>
      <c r="AE337" s="153">
        <v>0</v>
      </c>
      <c r="AF337" s="153">
        <v>0</v>
      </c>
      <c r="AG337" s="153">
        <v>0</v>
      </c>
      <c r="AH337" s="153">
        <v>0</v>
      </c>
      <c r="AI337" s="153">
        <v>1</v>
      </c>
      <c r="AJ337" s="153">
        <v>0</v>
      </c>
      <c r="AK337" s="153">
        <v>0</v>
      </c>
      <c r="AL337" s="153">
        <v>0</v>
      </c>
      <c r="AM337" s="153">
        <v>0</v>
      </c>
      <c r="AN337" s="153">
        <v>1</v>
      </c>
      <c r="AO337" s="153">
        <v>0</v>
      </c>
      <c r="AP337" s="153">
        <v>1</v>
      </c>
      <c r="AQ337" s="153">
        <v>1</v>
      </c>
      <c r="AR337" s="153">
        <v>1</v>
      </c>
      <c r="AS337" s="153">
        <v>1</v>
      </c>
      <c r="AT337" s="153">
        <v>0</v>
      </c>
      <c r="AU337" s="153">
        <v>0</v>
      </c>
      <c r="AV337" s="153">
        <v>0</v>
      </c>
      <c r="AW337" s="153">
        <v>0</v>
      </c>
      <c r="AX337" s="153">
        <v>0</v>
      </c>
      <c r="AY337" s="153">
        <v>0</v>
      </c>
      <c r="AZ337" s="153">
        <v>1</v>
      </c>
      <c r="BA337" s="153">
        <v>0</v>
      </c>
      <c r="BB337" s="153">
        <v>0</v>
      </c>
      <c r="BC337" s="153">
        <v>0</v>
      </c>
      <c r="BD337" s="153">
        <v>1</v>
      </c>
      <c r="BE337" s="153">
        <v>1</v>
      </c>
      <c r="BF337" s="153">
        <v>0</v>
      </c>
      <c r="BG337" s="153">
        <v>0</v>
      </c>
      <c r="BH337" s="152">
        <v>0</v>
      </c>
    </row>
    <row r="338" spans="1:60">
      <c r="A338" s="155" t="s">
        <v>1303</v>
      </c>
      <c r="B338" s="154">
        <v>63</v>
      </c>
      <c r="C338" s="154">
        <f>SUM(G338:BH338)</f>
        <v>1</v>
      </c>
      <c r="D338" s="154">
        <f>SUMIF(G$1:BH$1,1,$G338:$BH338)</f>
        <v>1</v>
      </c>
      <c r="E338" s="154">
        <f>SUMIF(G$1:BH$1,2,$G338:$BH338)</f>
        <v>0</v>
      </c>
      <c r="F338" s="154">
        <f>SUMIF(G$1:BH$1,3,$G338:$BH338)</f>
        <v>0</v>
      </c>
      <c r="G338" s="153">
        <v>0</v>
      </c>
      <c r="H338" s="153">
        <v>0</v>
      </c>
      <c r="I338" s="153">
        <v>0</v>
      </c>
      <c r="J338" s="153">
        <v>0</v>
      </c>
      <c r="K338" s="153">
        <v>0</v>
      </c>
      <c r="L338" s="153">
        <v>0</v>
      </c>
      <c r="M338" s="153">
        <v>0</v>
      </c>
      <c r="N338" s="153">
        <v>0</v>
      </c>
      <c r="O338" s="153">
        <v>0</v>
      </c>
      <c r="P338" s="153">
        <v>0</v>
      </c>
      <c r="Q338" s="153">
        <v>0</v>
      </c>
      <c r="R338" s="153">
        <v>0</v>
      </c>
      <c r="S338" s="153">
        <v>0</v>
      </c>
      <c r="T338" s="153">
        <v>0</v>
      </c>
      <c r="U338" s="153">
        <v>0</v>
      </c>
      <c r="V338" s="153">
        <v>0</v>
      </c>
      <c r="W338" s="153">
        <v>1</v>
      </c>
      <c r="X338" s="153">
        <v>0</v>
      </c>
      <c r="Y338" s="153">
        <v>0</v>
      </c>
      <c r="Z338" s="153">
        <v>0</v>
      </c>
      <c r="AA338" s="153">
        <v>0</v>
      </c>
      <c r="AB338" s="153">
        <v>0</v>
      </c>
      <c r="AC338" s="153">
        <v>0</v>
      </c>
      <c r="AD338" s="153">
        <v>0</v>
      </c>
      <c r="AE338" s="153">
        <v>0</v>
      </c>
      <c r="AF338" s="153">
        <v>0</v>
      </c>
      <c r="AG338" s="153">
        <v>0</v>
      </c>
      <c r="AH338" s="153">
        <v>0</v>
      </c>
      <c r="AI338" s="153">
        <v>0</v>
      </c>
      <c r="AJ338" s="153">
        <v>0</v>
      </c>
      <c r="AK338" s="153">
        <v>0</v>
      </c>
      <c r="AL338" s="153">
        <v>0</v>
      </c>
      <c r="AM338" s="153">
        <v>0</v>
      </c>
      <c r="AN338" s="153">
        <v>0</v>
      </c>
      <c r="AO338" s="153">
        <v>0</v>
      </c>
      <c r="AP338" s="153">
        <v>0</v>
      </c>
      <c r="AQ338" s="153">
        <v>0</v>
      </c>
      <c r="AR338" s="153">
        <v>0</v>
      </c>
      <c r="AS338" s="153">
        <v>0</v>
      </c>
      <c r="AT338" s="153">
        <v>0</v>
      </c>
      <c r="AU338" s="153">
        <v>0</v>
      </c>
      <c r="AV338" s="153">
        <v>0</v>
      </c>
      <c r="AW338" s="153">
        <v>0</v>
      </c>
      <c r="AX338" s="153">
        <v>0</v>
      </c>
      <c r="AY338" s="153">
        <v>0</v>
      </c>
      <c r="AZ338" s="153">
        <v>0</v>
      </c>
      <c r="BA338" s="153">
        <v>0</v>
      </c>
      <c r="BB338" s="153">
        <v>0</v>
      </c>
      <c r="BC338" s="153">
        <v>0</v>
      </c>
      <c r="BD338" s="153">
        <v>0</v>
      </c>
      <c r="BE338" s="153">
        <v>0</v>
      </c>
      <c r="BF338" s="153">
        <v>0</v>
      </c>
      <c r="BG338" s="153">
        <v>0</v>
      </c>
      <c r="BH338" s="152">
        <v>0</v>
      </c>
    </row>
    <row r="339" spans="1:60">
      <c r="A339" s="155" t="s">
        <v>1302</v>
      </c>
      <c r="B339" s="154">
        <v>45</v>
      </c>
      <c r="C339" s="154">
        <f>SUM(G339:BH339)</f>
        <v>8</v>
      </c>
      <c r="D339" s="154">
        <f>SUMIF(G$1:BH$1,1,$G339:$BH339)</f>
        <v>7</v>
      </c>
      <c r="E339" s="154">
        <f>SUMIF(G$1:BH$1,2,$G339:$BH339)</f>
        <v>0</v>
      </c>
      <c r="F339" s="154">
        <f>SUMIF(G$1:BH$1,3,$G339:$BH339)</f>
        <v>1</v>
      </c>
      <c r="G339" s="153">
        <v>0</v>
      </c>
      <c r="H339" s="153">
        <v>0</v>
      </c>
      <c r="I339" s="153">
        <v>0</v>
      </c>
      <c r="J339" s="153">
        <v>0</v>
      </c>
      <c r="K339" s="153">
        <v>0</v>
      </c>
      <c r="L339" s="153">
        <v>0</v>
      </c>
      <c r="M339" s="153">
        <v>0</v>
      </c>
      <c r="N339" s="153">
        <v>0</v>
      </c>
      <c r="O339" s="153">
        <v>1</v>
      </c>
      <c r="P339" s="153">
        <v>0</v>
      </c>
      <c r="Q339" s="153">
        <v>0</v>
      </c>
      <c r="R339" s="153">
        <v>0</v>
      </c>
      <c r="S339" s="153">
        <v>0</v>
      </c>
      <c r="T339" s="153">
        <v>0</v>
      </c>
      <c r="U339" s="153">
        <v>0</v>
      </c>
      <c r="V339" s="153">
        <v>0</v>
      </c>
      <c r="W339" s="153">
        <v>7</v>
      </c>
      <c r="X339" s="153">
        <v>0</v>
      </c>
      <c r="Y339" s="153">
        <v>0</v>
      </c>
      <c r="Z339" s="153">
        <v>0</v>
      </c>
      <c r="AA339" s="153">
        <v>0</v>
      </c>
      <c r="AB339" s="153">
        <v>0</v>
      </c>
      <c r="AC339" s="153">
        <v>0</v>
      </c>
      <c r="AD339" s="153">
        <v>0</v>
      </c>
      <c r="AE339" s="153">
        <v>0</v>
      </c>
      <c r="AF339" s="153">
        <v>0</v>
      </c>
      <c r="AG339" s="153">
        <v>0</v>
      </c>
      <c r="AH339" s="153">
        <v>0</v>
      </c>
      <c r="AI339" s="153">
        <v>0</v>
      </c>
      <c r="AJ339" s="153">
        <v>0</v>
      </c>
      <c r="AK339" s="153">
        <v>0</v>
      </c>
      <c r="AL339" s="153">
        <v>0</v>
      </c>
      <c r="AM339" s="153">
        <v>0</v>
      </c>
      <c r="AN339" s="153">
        <v>0</v>
      </c>
      <c r="AO339" s="153">
        <v>0</v>
      </c>
      <c r="AP339" s="153">
        <v>0</v>
      </c>
      <c r="AQ339" s="153">
        <v>0</v>
      </c>
      <c r="AR339" s="153">
        <v>0</v>
      </c>
      <c r="AS339" s="153">
        <v>0</v>
      </c>
      <c r="AT339" s="153">
        <v>0</v>
      </c>
      <c r="AU339" s="153">
        <v>0</v>
      </c>
      <c r="AV339" s="153">
        <v>0</v>
      </c>
      <c r="AW339" s="153">
        <v>0</v>
      </c>
      <c r="AX339" s="153">
        <v>0</v>
      </c>
      <c r="AY339" s="153">
        <v>0</v>
      </c>
      <c r="AZ339" s="153">
        <v>0</v>
      </c>
      <c r="BA339" s="153">
        <v>0</v>
      </c>
      <c r="BB339" s="153">
        <v>0</v>
      </c>
      <c r="BC339" s="153">
        <v>0</v>
      </c>
      <c r="BD339" s="153">
        <v>0</v>
      </c>
      <c r="BE339" s="153">
        <v>0</v>
      </c>
      <c r="BF339" s="153">
        <v>0</v>
      </c>
      <c r="BG339" s="153">
        <v>0</v>
      </c>
      <c r="BH339" s="152">
        <v>0</v>
      </c>
    </row>
    <row r="340" spans="1:60">
      <c r="A340" s="155" t="s">
        <v>1301</v>
      </c>
      <c r="B340" s="154">
        <v>952</v>
      </c>
      <c r="C340" s="154">
        <f>SUM(G340:BH340)</f>
        <v>198</v>
      </c>
      <c r="D340" s="154">
        <f>SUMIF(G$1:BH$1,1,$G340:$BH340)</f>
        <v>138</v>
      </c>
      <c r="E340" s="154">
        <f>SUMIF(G$1:BH$1,2,$G340:$BH340)</f>
        <v>23</v>
      </c>
      <c r="F340" s="154">
        <f>SUMIF(G$1:BH$1,3,$G340:$BH340)</f>
        <v>37</v>
      </c>
      <c r="G340" s="153">
        <v>0</v>
      </c>
      <c r="H340" s="153">
        <v>1</v>
      </c>
      <c r="I340" s="153">
        <v>0</v>
      </c>
      <c r="J340" s="153">
        <v>0</v>
      </c>
      <c r="K340" s="153">
        <v>0</v>
      </c>
      <c r="L340" s="153">
        <v>0</v>
      </c>
      <c r="M340" s="153">
        <v>0</v>
      </c>
      <c r="N340" s="153">
        <v>0</v>
      </c>
      <c r="O340" s="153">
        <v>29</v>
      </c>
      <c r="P340" s="153">
        <v>1</v>
      </c>
      <c r="Q340" s="153">
        <v>1</v>
      </c>
      <c r="R340" s="153">
        <v>0</v>
      </c>
      <c r="S340" s="153">
        <v>0</v>
      </c>
      <c r="T340" s="153">
        <v>0</v>
      </c>
      <c r="U340" s="153">
        <v>0</v>
      </c>
      <c r="V340" s="153">
        <v>0</v>
      </c>
      <c r="W340" s="153">
        <v>118</v>
      </c>
      <c r="X340" s="153">
        <v>5</v>
      </c>
      <c r="Y340" s="153">
        <v>2</v>
      </c>
      <c r="Z340" s="153">
        <v>1</v>
      </c>
      <c r="AA340" s="153">
        <v>0</v>
      </c>
      <c r="AB340" s="153">
        <v>0</v>
      </c>
      <c r="AC340" s="153">
        <v>3</v>
      </c>
      <c r="AD340" s="153">
        <v>0</v>
      </c>
      <c r="AE340" s="153">
        <v>0</v>
      </c>
      <c r="AF340" s="153">
        <v>5</v>
      </c>
      <c r="AG340" s="153">
        <v>0</v>
      </c>
      <c r="AH340" s="153">
        <v>2</v>
      </c>
      <c r="AI340" s="153">
        <v>9</v>
      </c>
      <c r="AJ340" s="153">
        <v>0</v>
      </c>
      <c r="AK340" s="153">
        <v>0</v>
      </c>
      <c r="AL340" s="153">
        <v>0</v>
      </c>
      <c r="AM340" s="153">
        <v>0</v>
      </c>
      <c r="AN340" s="153">
        <v>0</v>
      </c>
      <c r="AO340" s="153">
        <v>0</v>
      </c>
      <c r="AP340" s="153">
        <v>3</v>
      </c>
      <c r="AQ340" s="153">
        <v>1</v>
      </c>
      <c r="AR340" s="153">
        <v>0</v>
      </c>
      <c r="AS340" s="153">
        <v>1</v>
      </c>
      <c r="AT340" s="153">
        <v>0</v>
      </c>
      <c r="AU340" s="153">
        <v>1</v>
      </c>
      <c r="AV340" s="153">
        <v>0</v>
      </c>
      <c r="AW340" s="153">
        <v>1</v>
      </c>
      <c r="AX340" s="153">
        <v>3</v>
      </c>
      <c r="AY340" s="153">
        <v>0</v>
      </c>
      <c r="AZ340" s="153">
        <v>2</v>
      </c>
      <c r="BA340" s="153">
        <v>0</v>
      </c>
      <c r="BB340" s="153">
        <v>0</v>
      </c>
      <c r="BC340" s="153">
        <v>1</v>
      </c>
      <c r="BD340" s="153">
        <v>7</v>
      </c>
      <c r="BE340" s="153">
        <v>1</v>
      </c>
      <c r="BF340" s="153">
        <v>0</v>
      </c>
      <c r="BG340" s="153">
        <v>0</v>
      </c>
      <c r="BH340" s="152">
        <v>0</v>
      </c>
    </row>
    <row r="341" spans="1:60">
      <c r="A341" s="155" t="s">
        <v>1300</v>
      </c>
      <c r="B341" s="154">
        <v>317</v>
      </c>
      <c r="C341" s="154">
        <f>SUM(G341:BH341)</f>
        <v>48</v>
      </c>
      <c r="D341" s="154">
        <f>SUMIF(G$1:BH$1,1,$G341:$BH341)</f>
        <v>40</v>
      </c>
      <c r="E341" s="154">
        <f>SUMIF(G$1:BH$1,2,$G341:$BH341)</f>
        <v>3</v>
      </c>
      <c r="F341" s="154">
        <f>SUMIF(G$1:BH$1,3,$G341:$BH341)</f>
        <v>5</v>
      </c>
      <c r="G341" s="153">
        <v>0</v>
      </c>
      <c r="H341" s="153">
        <v>0</v>
      </c>
      <c r="I341" s="153">
        <v>0</v>
      </c>
      <c r="J341" s="153">
        <v>0</v>
      </c>
      <c r="K341" s="153">
        <v>0</v>
      </c>
      <c r="L341" s="153">
        <v>0</v>
      </c>
      <c r="M341" s="153">
        <v>0</v>
      </c>
      <c r="N341" s="153">
        <v>0</v>
      </c>
      <c r="O341" s="153">
        <v>5</v>
      </c>
      <c r="P341" s="153">
        <v>0</v>
      </c>
      <c r="Q341" s="153">
        <v>0</v>
      </c>
      <c r="R341" s="153">
        <v>0</v>
      </c>
      <c r="S341" s="153">
        <v>0</v>
      </c>
      <c r="T341" s="153">
        <v>0</v>
      </c>
      <c r="U341" s="153">
        <v>0</v>
      </c>
      <c r="V341" s="153">
        <v>0</v>
      </c>
      <c r="W341" s="153">
        <v>38</v>
      </c>
      <c r="X341" s="153">
        <v>1</v>
      </c>
      <c r="Y341" s="153">
        <v>0</v>
      </c>
      <c r="Z341" s="153">
        <v>0</v>
      </c>
      <c r="AA341" s="153">
        <v>0</v>
      </c>
      <c r="AB341" s="153">
        <v>0</v>
      </c>
      <c r="AC341" s="153">
        <v>0</v>
      </c>
      <c r="AD341" s="153">
        <v>0</v>
      </c>
      <c r="AE341" s="153">
        <v>0</v>
      </c>
      <c r="AF341" s="153">
        <v>0</v>
      </c>
      <c r="AG341" s="153">
        <v>0</v>
      </c>
      <c r="AH341" s="153">
        <v>0</v>
      </c>
      <c r="AI341" s="153">
        <v>2</v>
      </c>
      <c r="AJ341" s="153">
        <v>0</v>
      </c>
      <c r="AK341" s="153">
        <v>0</v>
      </c>
      <c r="AL341" s="153">
        <v>0</v>
      </c>
      <c r="AM341" s="153">
        <v>0</v>
      </c>
      <c r="AN341" s="153">
        <v>0</v>
      </c>
      <c r="AO341" s="153">
        <v>0</v>
      </c>
      <c r="AP341" s="153">
        <v>0</v>
      </c>
      <c r="AQ341" s="153">
        <v>0</v>
      </c>
      <c r="AR341" s="153">
        <v>0</v>
      </c>
      <c r="AS341" s="153">
        <v>0</v>
      </c>
      <c r="AT341" s="153">
        <v>0</v>
      </c>
      <c r="AU341" s="153">
        <v>0</v>
      </c>
      <c r="AV341" s="153">
        <v>0</v>
      </c>
      <c r="AW341" s="153">
        <v>0</v>
      </c>
      <c r="AX341" s="153">
        <v>0</v>
      </c>
      <c r="AY341" s="153">
        <v>0</v>
      </c>
      <c r="AZ341" s="153">
        <v>0</v>
      </c>
      <c r="BA341" s="153">
        <v>0</v>
      </c>
      <c r="BB341" s="153">
        <v>0</v>
      </c>
      <c r="BC341" s="153">
        <v>0</v>
      </c>
      <c r="BD341" s="153">
        <v>2</v>
      </c>
      <c r="BE341" s="153">
        <v>0</v>
      </c>
      <c r="BF341" s="153">
        <v>0</v>
      </c>
      <c r="BG341" s="153">
        <v>0</v>
      </c>
      <c r="BH341" s="152">
        <v>0</v>
      </c>
    </row>
    <row r="342" spans="1:60">
      <c r="A342" s="155" t="s">
        <v>1299</v>
      </c>
      <c r="B342" s="154">
        <v>582</v>
      </c>
      <c r="C342" s="154">
        <f>SUM(G342:BH342)</f>
        <v>73</v>
      </c>
      <c r="D342" s="154">
        <f>SUMIF(G$1:BH$1,1,$G342:$BH342)</f>
        <v>18</v>
      </c>
      <c r="E342" s="154">
        <f>SUMIF(G$1:BH$1,2,$G342:$BH342)</f>
        <v>24</v>
      </c>
      <c r="F342" s="154">
        <f>SUMIF(G$1:BH$1,3,$G342:$BH342)</f>
        <v>31</v>
      </c>
      <c r="G342" s="153">
        <v>1</v>
      </c>
      <c r="H342" s="153">
        <v>1</v>
      </c>
      <c r="I342" s="153">
        <v>1</v>
      </c>
      <c r="J342" s="153">
        <v>1</v>
      </c>
      <c r="K342" s="153">
        <v>0</v>
      </c>
      <c r="L342" s="153">
        <v>1</v>
      </c>
      <c r="M342" s="153">
        <v>1</v>
      </c>
      <c r="N342" s="153">
        <v>1</v>
      </c>
      <c r="O342" s="153">
        <v>12</v>
      </c>
      <c r="P342" s="153">
        <v>1</v>
      </c>
      <c r="Q342" s="153">
        <v>1</v>
      </c>
      <c r="R342" s="153">
        <v>1</v>
      </c>
      <c r="S342" s="153">
        <v>0</v>
      </c>
      <c r="T342" s="153">
        <v>1</v>
      </c>
      <c r="U342" s="153">
        <v>1</v>
      </c>
      <c r="V342" s="153">
        <v>1</v>
      </c>
      <c r="W342" s="153">
        <v>9</v>
      </c>
      <c r="X342" s="153">
        <v>1</v>
      </c>
      <c r="Y342" s="153">
        <v>1</v>
      </c>
      <c r="Z342" s="153">
        <v>1</v>
      </c>
      <c r="AA342" s="153">
        <v>1</v>
      </c>
      <c r="AB342" s="153">
        <v>1</v>
      </c>
      <c r="AC342" s="153">
        <v>1</v>
      </c>
      <c r="AD342" s="153">
        <v>1</v>
      </c>
      <c r="AE342" s="153">
        <v>1</v>
      </c>
      <c r="AF342" s="153">
        <v>2</v>
      </c>
      <c r="AG342" s="153">
        <v>1</v>
      </c>
      <c r="AH342" s="153">
        <v>1</v>
      </c>
      <c r="AI342" s="153">
        <v>2</v>
      </c>
      <c r="AJ342" s="153">
        <v>0</v>
      </c>
      <c r="AK342" s="153">
        <v>1</v>
      </c>
      <c r="AL342" s="153">
        <v>1</v>
      </c>
      <c r="AM342" s="153">
        <v>1</v>
      </c>
      <c r="AN342" s="153">
        <v>1</v>
      </c>
      <c r="AO342" s="153">
        <v>1</v>
      </c>
      <c r="AP342" s="153">
        <v>1</v>
      </c>
      <c r="AQ342" s="153">
        <v>1</v>
      </c>
      <c r="AR342" s="153">
        <v>1</v>
      </c>
      <c r="AS342" s="153">
        <v>1</v>
      </c>
      <c r="AT342" s="153">
        <v>1</v>
      </c>
      <c r="AU342" s="153">
        <v>1</v>
      </c>
      <c r="AV342" s="153">
        <v>1</v>
      </c>
      <c r="AW342" s="153">
        <v>1</v>
      </c>
      <c r="AX342" s="153">
        <v>1</v>
      </c>
      <c r="AY342" s="153">
        <v>0</v>
      </c>
      <c r="AZ342" s="153">
        <v>1</v>
      </c>
      <c r="BA342" s="153">
        <v>1</v>
      </c>
      <c r="BB342" s="153">
        <v>0</v>
      </c>
      <c r="BC342" s="153">
        <v>1</v>
      </c>
      <c r="BD342" s="153">
        <v>4</v>
      </c>
      <c r="BE342" s="153">
        <v>1</v>
      </c>
      <c r="BF342" s="153">
        <v>1</v>
      </c>
      <c r="BG342" s="153">
        <v>1</v>
      </c>
      <c r="BH342" s="152">
        <v>1</v>
      </c>
    </row>
    <row r="343" spans="1:60">
      <c r="A343" s="155" t="s">
        <v>1298</v>
      </c>
      <c r="B343" s="154">
        <v>488</v>
      </c>
      <c r="C343" s="154">
        <f>SUM(G343:BH343)</f>
        <v>53</v>
      </c>
      <c r="D343" s="154">
        <f>SUMIF(G$1:BH$1,1,$G343:$BH343)</f>
        <v>19</v>
      </c>
      <c r="E343" s="154">
        <f>SUMIF(G$1:BH$1,2,$G343:$BH343)</f>
        <v>8</v>
      </c>
      <c r="F343" s="154">
        <f>SUMIF(G$1:BH$1,3,$G343:$BH343)</f>
        <v>26</v>
      </c>
      <c r="G343" s="153">
        <v>0</v>
      </c>
      <c r="H343" s="153">
        <v>0</v>
      </c>
      <c r="I343" s="153">
        <v>0</v>
      </c>
      <c r="J343" s="153">
        <v>0</v>
      </c>
      <c r="K343" s="153">
        <v>0</v>
      </c>
      <c r="L343" s="153">
        <v>0</v>
      </c>
      <c r="M343" s="153">
        <v>0</v>
      </c>
      <c r="N343" s="153">
        <v>0</v>
      </c>
      <c r="O343" s="153">
        <v>26</v>
      </c>
      <c r="P343" s="153">
        <v>0</v>
      </c>
      <c r="Q343" s="153">
        <v>0</v>
      </c>
      <c r="R343" s="153">
        <v>0</v>
      </c>
      <c r="S343" s="153">
        <v>0</v>
      </c>
      <c r="T343" s="153">
        <v>0</v>
      </c>
      <c r="U343" s="153">
        <v>0</v>
      </c>
      <c r="V343" s="153">
        <v>0</v>
      </c>
      <c r="W343" s="153">
        <v>19</v>
      </c>
      <c r="X343" s="153">
        <v>0</v>
      </c>
      <c r="Y343" s="153">
        <v>0</v>
      </c>
      <c r="Z343" s="153">
        <v>0</v>
      </c>
      <c r="AA343" s="153">
        <v>0</v>
      </c>
      <c r="AB343" s="153">
        <v>0</v>
      </c>
      <c r="AC343" s="153">
        <v>0</v>
      </c>
      <c r="AD343" s="153">
        <v>0</v>
      </c>
      <c r="AE343" s="153">
        <v>0</v>
      </c>
      <c r="AF343" s="153">
        <v>2</v>
      </c>
      <c r="AG343" s="153">
        <v>0</v>
      </c>
      <c r="AH343" s="153">
        <v>0</v>
      </c>
      <c r="AI343" s="153">
        <v>0</v>
      </c>
      <c r="AJ343" s="153">
        <v>0</v>
      </c>
      <c r="AK343" s="153">
        <v>0</v>
      </c>
      <c r="AL343" s="153">
        <v>0</v>
      </c>
      <c r="AM343" s="153">
        <v>0</v>
      </c>
      <c r="AN343" s="153">
        <v>0</v>
      </c>
      <c r="AO343" s="153">
        <v>0</v>
      </c>
      <c r="AP343" s="153">
        <v>0</v>
      </c>
      <c r="AQ343" s="153">
        <v>0</v>
      </c>
      <c r="AR343" s="153">
        <v>0</v>
      </c>
      <c r="AS343" s="153">
        <v>0</v>
      </c>
      <c r="AT343" s="153">
        <v>0</v>
      </c>
      <c r="AU343" s="153">
        <v>0</v>
      </c>
      <c r="AV343" s="153">
        <v>0</v>
      </c>
      <c r="AW343" s="153">
        <v>0</v>
      </c>
      <c r="AX343" s="153">
        <v>0</v>
      </c>
      <c r="AY343" s="153">
        <v>0</v>
      </c>
      <c r="AZ343" s="153">
        <v>0</v>
      </c>
      <c r="BA343" s="153">
        <v>0</v>
      </c>
      <c r="BB343" s="153">
        <v>0</v>
      </c>
      <c r="BC343" s="153">
        <v>0</v>
      </c>
      <c r="BD343" s="153">
        <v>6</v>
      </c>
      <c r="BE343" s="153">
        <v>0</v>
      </c>
      <c r="BF343" s="153">
        <v>0</v>
      </c>
      <c r="BG343" s="153">
        <v>0</v>
      </c>
      <c r="BH343" s="152">
        <v>0</v>
      </c>
    </row>
    <row r="344" spans="1:60">
      <c r="A344" s="155" t="s">
        <v>1297</v>
      </c>
      <c r="B344" s="154">
        <v>423</v>
      </c>
      <c r="C344" s="154">
        <f>SUM(G344:BH344)</f>
        <v>63</v>
      </c>
      <c r="D344" s="154">
        <f>SUMIF(G$1:BH$1,1,$G344:$BH344)</f>
        <v>17</v>
      </c>
      <c r="E344" s="154">
        <f>SUMIF(G$1:BH$1,2,$G344:$BH344)</f>
        <v>20</v>
      </c>
      <c r="F344" s="154">
        <f>SUMIF(G$1:BH$1,3,$G344:$BH344)</f>
        <v>26</v>
      </c>
      <c r="G344" s="153">
        <v>0</v>
      </c>
      <c r="H344" s="153">
        <v>4</v>
      </c>
      <c r="I344" s="153">
        <v>0</v>
      </c>
      <c r="J344" s="153">
        <v>0</v>
      </c>
      <c r="K344" s="153">
        <v>0</v>
      </c>
      <c r="L344" s="153">
        <v>3</v>
      </c>
      <c r="M344" s="153">
        <v>0</v>
      </c>
      <c r="N344" s="153">
        <v>0</v>
      </c>
      <c r="O344" s="153">
        <v>18</v>
      </c>
      <c r="P344" s="153">
        <v>0</v>
      </c>
      <c r="Q344" s="153">
        <v>2</v>
      </c>
      <c r="R344" s="153">
        <v>0</v>
      </c>
      <c r="S344" s="153">
        <v>0</v>
      </c>
      <c r="T344" s="153">
        <v>0</v>
      </c>
      <c r="U344" s="153">
        <v>0</v>
      </c>
      <c r="V344" s="153">
        <v>0</v>
      </c>
      <c r="W344" s="153">
        <v>8</v>
      </c>
      <c r="X344" s="153">
        <v>5</v>
      </c>
      <c r="Y344" s="153">
        <v>0</v>
      </c>
      <c r="Z344" s="153">
        <v>1</v>
      </c>
      <c r="AA344" s="153">
        <v>0</v>
      </c>
      <c r="AB344" s="153">
        <v>0</v>
      </c>
      <c r="AC344" s="153">
        <v>1</v>
      </c>
      <c r="AD344" s="153">
        <v>0</v>
      </c>
      <c r="AE344" s="153">
        <v>0</v>
      </c>
      <c r="AF344" s="153">
        <v>5</v>
      </c>
      <c r="AG344" s="153">
        <v>1</v>
      </c>
      <c r="AH344" s="153">
        <v>0</v>
      </c>
      <c r="AI344" s="153">
        <v>1</v>
      </c>
      <c r="AJ344" s="153">
        <v>0</v>
      </c>
      <c r="AK344" s="153">
        <v>2</v>
      </c>
      <c r="AL344" s="153">
        <v>0</v>
      </c>
      <c r="AM344" s="153">
        <v>0</v>
      </c>
      <c r="AN344" s="153">
        <v>1</v>
      </c>
      <c r="AO344" s="153">
        <v>0</v>
      </c>
      <c r="AP344" s="153">
        <v>1</v>
      </c>
      <c r="AQ344" s="153">
        <v>0</v>
      </c>
      <c r="AR344" s="153">
        <v>0</v>
      </c>
      <c r="AS344" s="153">
        <v>1</v>
      </c>
      <c r="AT344" s="153">
        <v>0</v>
      </c>
      <c r="AU344" s="153">
        <v>1</v>
      </c>
      <c r="AV344" s="153">
        <v>0</v>
      </c>
      <c r="AW344" s="153">
        <v>1</v>
      </c>
      <c r="AX344" s="153">
        <v>2</v>
      </c>
      <c r="AY344" s="153">
        <v>0</v>
      </c>
      <c r="AZ344" s="153">
        <v>2</v>
      </c>
      <c r="BA344" s="153">
        <v>0</v>
      </c>
      <c r="BB344" s="153">
        <v>0</v>
      </c>
      <c r="BC344" s="153">
        <v>1</v>
      </c>
      <c r="BD344" s="153">
        <v>2</v>
      </c>
      <c r="BE344" s="153">
        <v>0</v>
      </c>
      <c r="BF344" s="153">
        <v>0</v>
      </c>
      <c r="BG344" s="153">
        <v>0</v>
      </c>
      <c r="BH344" s="152">
        <v>0</v>
      </c>
    </row>
    <row r="345" spans="1:60">
      <c r="A345" s="155" t="s">
        <v>1296</v>
      </c>
      <c r="B345" s="154">
        <v>1168</v>
      </c>
      <c r="C345" s="154">
        <f>SUM(G345:BH345)</f>
        <v>138</v>
      </c>
      <c r="D345" s="154">
        <f>SUMIF(G$1:BH$1,1,$G345:$BH345)</f>
        <v>34</v>
      </c>
      <c r="E345" s="154">
        <f>SUMIF(G$1:BH$1,2,$G345:$BH345)</f>
        <v>41</v>
      </c>
      <c r="F345" s="154">
        <f>SUMIF(G$1:BH$1,3,$G345:$BH345)</f>
        <v>63</v>
      </c>
      <c r="G345" s="153">
        <v>0</v>
      </c>
      <c r="H345" s="153">
        <v>4</v>
      </c>
      <c r="I345" s="153">
        <v>1</v>
      </c>
      <c r="J345" s="153">
        <v>0</v>
      </c>
      <c r="K345" s="153">
        <v>0</v>
      </c>
      <c r="L345" s="153">
        <v>3</v>
      </c>
      <c r="M345" s="153">
        <v>0</v>
      </c>
      <c r="N345" s="153">
        <v>3</v>
      </c>
      <c r="O345" s="153">
        <v>34</v>
      </c>
      <c r="P345" s="153">
        <v>3</v>
      </c>
      <c r="Q345" s="153">
        <v>3</v>
      </c>
      <c r="R345" s="153">
        <v>3</v>
      </c>
      <c r="S345" s="153">
        <v>0</v>
      </c>
      <c r="T345" s="153">
        <v>0</v>
      </c>
      <c r="U345" s="153">
        <v>1</v>
      </c>
      <c r="V345" s="153">
        <v>2</v>
      </c>
      <c r="W345" s="153">
        <v>17</v>
      </c>
      <c r="X345" s="153">
        <v>2</v>
      </c>
      <c r="Y345" s="153">
        <v>3</v>
      </c>
      <c r="Z345" s="153">
        <v>0</v>
      </c>
      <c r="AA345" s="153">
        <v>0</v>
      </c>
      <c r="AB345" s="153">
        <v>0</v>
      </c>
      <c r="AC345" s="153">
        <v>1</v>
      </c>
      <c r="AD345" s="153">
        <v>1</v>
      </c>
      <c r="AE345" s="153">
        <v>0</v>
      </c>
      <c r="AF345" s="153">
        <v>4</v>
      </c>
      <c r="AG345" s="153">
        <v>1</v>
      </c>
      <c r="AH345" s="153">
        <v>3</v>
      </c>
      <c r="AI345" s="153">
        <v>3</v>
      </c>
      <c r="AJ345" s="153">
        <v>1</v>
      </c>
      <c r="AK345" s="153">
        <v>2</v>
      </c>
      <c r="AL345" s="153">
        <v>3</v>
      </c>
      <c r="AM345" s="153">
        <v>1</v>
      </c>
      <c r="AN345" s="153">
        <v>1</v>
      </c>
      <c r="AO345" s="153">
        <v>0</v>
      </c>
      <c r="AP345" s="153">
        <v>4</v>
      </c>
      <c r="AQ345" s="153">
        <v>0</v>
      </c>
      <c r="AR345" s="153">
        <v>1</v>
      </c>
      <c r="AS345" s="153">
        <v>3</v>
      </c>
      <c r="AT345" s="153">
        <v>0</v>
      </c>
      <c r="AU345" s="153">
        <v>2</v>
      </c>
      <c r="AV345" s="153">
        <v>0</v>
      </c>
      <c r="AW345" s="153">
        <v>2</v>
      </c>
      <c r="AX345" s="153">
        <v>3</v>
      </c>
      <c r="AY345" s="153">
        <v>0</v>
      </c>
      <c r="AZ345" s="153">
        <v>3</v>
      </c>
      <c r="BA345" s="153">
        <v>1</v>
      </c>
      <c r="BB345" s="153">
        <v>0</v>
      </c>
      <c r="BC345" s="153">
        <v>3</v>
      </c>
      <c r="BD345" s="153">
        <v>10</v>
      </c>
      <c r="BE345" s="153">
        <v>2</v>
      </c>
      <c r="BF345" s="153">
        <v>1</v>
      </c>
      <c r="BG345" s="153">
        <v>2</v>
      </c>
      <c r="BH345" s="152">
        <v>1</v>
      </c>
    </row>
    <row r="346" spans="1:60">
      <c r="A346" s="155" t="s">
        <v>1295</v>
      </c>
      <c r="B346" s="154">
        <v>239</v>
      </c>
      <c r="C346" s="154">
        <f>SUM(G346:BH346)</f>
        <v>28</v>
      </c>
      <c r="D346" s="154">
        <f>SUMIF(G$1:BH$1,1,$G346:$BH346)</f>
        <v>10</v>
      </c>
      <c r="E346" s="154">
        <f>SUMIF(G$1:BH$1,2,$G346:$BH346)</f>
        <v>6</v>
      </c>
      <c r="F346" s="154">
        <f>SUMIF(G$1:BH$1,3,$G346:$BH346)</f>
        <v>12</v>
      </c>
      <c r="G346" s="153">
        <v>0</v>
      </c>
      <c r="H346" s="153">
        <v>1</v>
      </c>
      <c r="I346" s="153">
        <v>0</v>
      </c>
      <c r="J346" s="153">
        <v>0</v>
      </c>
      <c r="K346" s="153">
        <v>0</v>
      </c>
      <c r="L346" s="153">
        <v>0</v>
      </c>
      <c r="M346" s="153">
        <v>0</v>
      </c>
      <c r="N346" s="153">
        <v>0</v>
      </c>
      <c r="O346" s="153">
        <v>10</v>
      </c>
      <c r="P346" s="153">
        <v>0</v>
      </c>
      <c r="Q346" s="153">
        <v>0</v>
      </c>
      <c r="R346" s="153">
        <v>1</v>
      </c>
      <c r="S346" s="153">
        <v>0</v>
      </c>
      <c r="T346" s="153">
        <v>0</v>
      </c>
      <c r="U346" s="153">
        <v>0</v>
      </c>
      <c r="V346" s="153">
        <v>0</v>
      </c>
      <c r="W346" s="153">
        <v>8</v>
      </c>
      <c r="X346" s="153">
        <v>1</v>
      </c>
      <c r="Y346" s="153">
        <v>0</v>
      </c>
      <c r="Z346" s="153">
        <v>0</v>
      </c>
      <c r="AA346" s="153">
        <v>0</v>
      </c>
      <c r="AB346" s="153">
        <v>0</v>
      </c>
      <c r="AC346" s="153">
        <v>0</v>
      </c>
      <c r="AD346" s="153">
        <v>0</v>
      </c>
      <c r="AE346" s="153">
        <v>0</v>
      </c>
      <c r="AF346" s="153">
        <v>1</v>
      </c>
      <c r="AG346" s="153">
        <v>0</v>
      </c>
      <c r="AH346" s="153">
        <v>0</v>
      </c>
      <c r="AI346" s="153">
        <v>1</v>
      </c>
      <c r="AJ346" s="153">
        <v>0</v>
      </c>
      <c r="AK346" s="153">
        <v>0</v>
      </c>
      <c r="AL346" s="153">
        <v>0</v>
      </c>
      <c r="AM346" s="153">
        <v>0</v>
      </c>
      <c r="AN346" s="153">
        <v>0</v>
      </c>
      <c r="AO346" s="153">
        <v>0</v>
      </c>
      <c r="AP346" s="153">
        <v>1</v>
      </c>
      <c r="AQ346" s="153">
        <v>0</v>
      </c>
      <c r="AR346" s="153">
        <v>0</v>
      </c>
      <c r="AS346" s="153">
        <v>0</v>
      </c>
      <c r="AT346" s="153">
        <v>0</v>
      </c>
      <c r="AU346" s="153">
        <v>1</v>
      </c>
      <c r="AV346" s="153">
        <v>0</v>
      </c>
      <c r="AW346" s="153">
        <v>0</v>
      </c>
      <c r="AX346" s="153">
        <v>0</v>
      </c>
      <c r="AY346" s="153">
        <v>0</v>
      </c>
      <c r="AZ346" s="153">
        <v>0</v>
      </c>
      <c r="BA346" s="153">
        <v>0</v>
      </c>
      <c r="BB346" s="153">
        <v>0</v>
      </c>
      <c r="BC346" s="153">
        <v>0</v>
      </c>
      <c r="BD346" s="153">
        <v>2</v>
      </c>
      <c r="BE346" s="153">
        <v>0</v>
      </c>
      <c r="BF346" s="153">
        <v>0</v>
      </c>
      <c r="BG346" s="153">
        <v>1</v>
      </c>
      <c r="BH346" s="152">
        <v>0</v>
      </c>
    </row>
    <row r="347" spans="1:60">
      <c r="A347" s="155" t="s">
        <v>1294</v>
      </c>
      <c r="B347" s="154">
        <v>567</v>
      </c>
      <c r="C347" s="154">
        <f>SUM(G347:BH347)</f>
        <v>116</v>
      </c>
      <c r="D347" s="154">
        <f>SUMIF(G$1:BH$1,1,$G347:$BH347)</f>
        <v>26</v>
      </c>
      <c r="E347" s="154">
        <f>SUMIF(G$1:BH$1,2,$G347:$BH347)</f>
        <v>54</v>
      </c>
      <c r="F347" s="154">
        <f>SUMIF(G$1:BH$1,3,$G347:$BH347)</f>
        <v>36</v>
      </c>
      <c r="G347" s="153">
        <v>1</v>
      </c>
      <c r="H347" s="153">
        <v>4</v>
      </c>
      <c r="I347" s="153">
        <v>1</v>
      </c>
      <c r="J347" s="153">
        <v>1</v>
      </c>
      <c r="K347" s="153">
        <v>1</v>
      </c>
      <c r="L347" s="153">
        <v>1</v>
      </c>
      <c r="M347" s="153">
        <v>1</v>
      </c>
      <c r="N347" s="153">
        <v>1</v>
      </c>
      <c r="O347" s="153">
        <v>11</v>
      </c>
      <c r="P347" s="153">
        <v>1</v>
      </c>
      <c r="Q347" s="153">
        <v>1</v>
      </c>
      <c r="R347" s="153">
        <v>2</v>
      </c>
      <c r="S347" s="153">
        <v>0</v>
      </c>
      <c r="T347" s="153">
        <v>1</v>
      </c>
      <c r="U347" s="153">
        <v>1</v>
      </c>
      <c r="V347" s="153">
        <v>1</v>
      </c>
      <c r="W347" s="153">
        <v>7</v>
      </c>
      <c r="X347" s="153">
        <v>2</v>
      </c>
      <c r="Y347" s="153">
        <v>2</v>
      </c>
      <c r="Z347" s="153">
        <v>2</v>
      </c>
      <c r="AA347" s="153">
        <v>0</v>
      </c>
      <c r="AB347" s="153">
        <v>1</v>
      </c>
      <c r="AC347" s="153">
        <v>1</v>
      </c>
      <c r="AD347" s="153">
        <v>1</v>
      </c>
      <c r="AE347" s="153">
        <v>2</v>
      </c>
      <c r="AF347" s="153">
        <v>4</v>
      </c>
      <c r="AG347" s="153">
        <v>3</v>
      </c>
      <c r="AH347" s="153">
        <v>1</v>
      </c>
      <c r="AI347" s="153">
        <v>6</v>
      </c>
      <c r="AJ347" s="153">
        <v>1</v>
      </c>
      <c r="AK347" s="153">
        <v>2</v>
      </c>
      <c r="AL347" s="153">
        <v>2</v>
      </c>
      <c r="AM347" s="153">
        <v>1</v>
      </c>
      <c r="AN347" s="153">
        <v>3</v>
      </c>
      <c r="AO347" s="153">
        <v>1</v>
      </c>
      <c r="AP347" s="153">
        <v>4</v>
      </c>
      <c r="AQ347" s="153">
        <v>1</v>
      </c>
      <c r="AR347" s="153">
        <v>1</v>
      </c>
      <c r="AS347" s="153">
        <v>1</v>
      </c>
      <c r="AT347" s="153">
        <v>1</v>
      </c>
      <c r="AU347" s="153">
        <v>2</v>
      </c>
      <c r="AV347" s="153">
        <v>2</v>
      </c>
      <c r="AW347" s="153">
        <v>1</v>
      </c>
      <c r="AX347" s="153">
        <v>1</v>
      </c>
      <c r="AY347" s="153">
        <v>1</v>
      </c>
      <c r="AZ347" s="153">
        <v>4</v>
      </c>
      <c r="BA347" s="153">
        <v>1</v>
      </c>
      <c r="BB347" s="153">
        <v>1</v>
      </c>
      <c r="BC347" s="153">
        <v>3</v>
      </c>
      <c r="BD347" s="153">
        <v>11</v>
      </c>
      <c r="BE347" s="153">
        <v>2</v>
      </c>
      <c r="BF347" s="153">
        <v>3</v>
      </c>
      <c r="BG347" s="153">
        <v>2</v>
      </c>
      <c r="BH347" s="152">
        <v>3</v>
      </c>
    </row>
    <row r="348" spans="1:60">
      <c r="A348" s="155" t="s">
        <v>1293</v>
      </c>
      <c r="B348" s="154">
        <v>4</v>
      </c>
      <c r="C348" s="154">
        <f>SUM(G348:BH348)</f>
        <v>1</v>
      </c>
      <c r="D348" s="154">
        <f>SUMIF(G$1:BH$1,1,$G348:$BH348)</f>
        <v>0</v>
      </c>
      <c r="E348" s="154">
        <f>SUMIF(G$1:BH$1,2,$G348:$BH348)</f>
        <v>0</v>
      </c>
      <c r="F348" s="154">
        <f>SUMIF(G$1:BH$1,3,$G348:$BH348)</f>
        <v>1</v>
      </c>
      <c r="G348" s="153">
        <v>0</v>
      </c>
      <c r="H348" s="153">
        <v>0</v>
      </c>
      <c r="I348" s="153">
        <v>0</v>
      </c>
      <c r="J348" s="153">
        <v>0</v>
      </c>
      <c r="K348" s="153">
        <v>0</v>
      </c>
      <c r="L348" s="153">
        <v>0</v>
      </c>
      <c r="M348" s="153">
        <v>0</v>
      </c>
      <c r="N348" s="153">
        <v>0</v>
      </c>
      <c r="O348" s="153">
        <v>1</v>
      </c>
      <c r="P348" s="153">
        <v>0</v>
      </c>
      <c r="Q348" s="153">
        <v>0</v>
      </c>
      <c r="R348" s="153">
        <v>0</v>
      </c>
      <c r="S348" s="153">
        <v>0</v>
      </c>
      <c r="T348" s="153">
        <v>0</v>
      </c>
      <c r="U348" s="153">
        <v>0</v>
      </c>
      <c r="V348" s="153">
        <v>0</v>
      </c>
      <c r="W348" s="153">
        <v>0</v>
      </c>
      <c r="X348" s="153">
        <v>0</v>
      </c>
      <c r="Y348" s="153">
        <v>0</v>
      </c>
      <c r="Z348" s="153">
        <v>0</v>
      </c>
      <c r="AA348" s="153">
        <v>0</v>
      </c>
      <c r="AB348" s="153">
        <v>0</v>
      </c>
      <c r="AC348" s="153">
        <v>0</v>
      </c>
      <c r="AD348" s="153">
        <v>0</v>
      </c>
      <c r="AE348" s="153">
        <v>0</v>
      </c>
      <c r="AF348" s="153">
        <v>0</v>
      </c>
      <c r="AG348" s="153">
        <v>0</v>
      </c>
      <c r="AH348" s="153">
        <v>0</v>
      </c>
      <c r="AI348" s="153">
        <v>0</v>
      </c>
      <c r="AJ348" s="153">
        <v>0</v>
      </c>
      <c r="AK348" s="153">
        <v>0</v>
      </c>
      <c r="AL348" s="153">
        <v>0</v>
      </c>
      <c r="AM348" s="153">
        <v>0</v>
      </c>
      <c r="AN348" s="153">
        <v>0</v>
      </c>
      <c r="AO348" s="153">
        <v>0</v>
      </c>
      <c r="AP348" s="153">
        <v>0</v>
      </c>
      <c r="AQ348" s="153">
        <v>0</v>
      </c>
      <c r="AR348" s="153">
        <v>0</v>
      </c>
      <c r="AS348" s="153">
        <v>0</v>
      </c>
      <c r="AT348" s="153">
        <v>0</v>
      </c>
      <c r="AU348" s="153">
        <v>0</v>
      </c>
      <c r="AV348" s="153">
        <v>0</v>
      </c>
      <c r="AW348" s="153">
        <v>0</v>
      </c>
      <c r="AX348" s="153">
        <v>0</v>
      </c>
      <c r="AY348" s="153">
        <v>0</v>
      </c>
      <c r="AZ348" s="153">
        <v>0</v>
      </c>
      <c r="BA348" s="153">
        <v>0</v>
      </c>
      <c r="BB348" s="153">
        <v>0</v>
      </c>
      <c r="BC348" s="153">
        <v>0</v>
      </c>
      <c r="BD348" s="153">
        <v>0</v>
      </c>
      <c r="BE348" s="153">
        <v>0</v>
      </c>
      <c r="BF348" s="153">
        <v>0</v>
      </c>
      <c r="BG348" s="153">
        <v>0</v>
      </c>
      <c r="BH348" s="152">
        <v>0</v>
      </c>
    </row>
    <row r="349" spans="1:60">
      <c r="A349" s="155" t="s">
        <v>1292</v>
      </c>
      <c r="B349" s="154">
        <v>52</v>
      </c>
      <c r="C349" s="154">
        <f>SUM(G349:BH349)</f>
        <v>4</v>
      </c>
      <c r="D349" s="154">
        <f>SUMIF(G$1:BH$1,1,$G349:$BH349)</f>
        <v>0</v>
      </c>
      <c r="E349" s="154">
        <f>SUMIF(G$1:BH$1,2,$G349:$BH349)</f>
        <v>1</v>
      </c>
      <c r="F349" s="154">
        <f>SUMIF(G$1:BH$1,3,$G349:$BH349)</f>
        <v>3</v>
      </c>
      <c r="G349" s="153">
        <v>0</v>
      </c>
      <c r="H349" s="153">
        <v>0</v>
      </c>
      <c r="I349" s="153">
        <v>0</v>
      </c>
      <c r="J349" s="153">
        <v>0</v>
      </c>
      <c r="K349" s="153">
        <v>0</v>
      </c>
      <c r="L349" s="153">
        <v>0</v>
      </c>
      <c r="M349" s="153">
        <v>0</v>
      </c>
      <c r="N349" s="153">
        <v>0</v>
      </c>
      <c r="O349" s="153">
        <v>2</v>
      </c>
      <c r="P349" s="153">
        <v>0</v>
      </c>
      <c r="Q349" s="153">
        <v>0</v>
      </c>
      <c r="R349" s="153">
        <v>0</v>
      </c>
      <c r="S349" s="153">
        <v>0</v>
      </c>
      <c r="T349" s="153">
        <v>0</v>
      </c>
      <c r="U349" s="153">
        <v>0</v>
      </c>
      <c r="V349" s="153">
        <v>0</v>
      </c>
      <c r="W349" s="153">
        <v>0</v>
      </c>
      <c r="X349" s="153">
        <v>0</v>
      </c>
      <c r="Y349" s="153">
        <v>0</v>
      </c>
      <c r="Z349" s="153">
        <v>0</v>
      </c>
      <c r="AA349" s="153">
        <v>0</v>
      </c>
      <c r="AB349" s="153">
        <v>0</v>
      </c>
      <c r="AC349" s="153">
        <v>0</v>
      </c>
      <c r="AD349" s="153">
        <v>0</v>
      </c>
      <c r="AE349" s="153">
        <v>0</v>
      </c>
      <c r="AF349" s="153">
        <v>0</v>
      </c>
      <c r="AG349" s="153">
        <v>0</v>
      </c>
      <c r="AH349" s="153">
        <v>0</v>
      </c>
      <c r="AI349" s="153">
        <v>0</v>
      </c>
      <c r="AJ349" s="153">
        <v>0</v>
      </c>
      <c r="AK349" s="153">
        <v>0</v>
      </c>
      <c r="AL349" s="153">
        <v>0</v>
      </c>
      <c r="AM349" s="153">
        <v>0</v>
      </c>
      <c r="AN349" s="153">
        <v>0</v>
      </c>
      <c r="AO349" s="153">
        <v>0</v>
      </c>
      <c r="AP349" s="153">
        <v>0</v>
      </c>
      <c r="AQ349" s="153">
        <v>0</v>
      </c>
      <c r="AR349" s="153">
        <v>0</v>
      </c>
      <c r="AS349" s="153">
        <v>0</v>
      </c>
      <c r="AT349" s="153">
        <v>0</v>
      </c>
      <c r="AU349" s="153">
        <v>0</v>
      </c>
      <c r="AV349" s="153">
        <v>0</v>
      </c>
      <c r="AW349" s="153">
        <v>0</v>
      </c>
      <c r="AX349" s="153">
        <v>0</v>
      </c>
      <c r="AY349" s="153">
        <v>0</v>
      </c>
      <c r="AZ349" s="153">
        <v>0</v>
      </c>
      <c r="BA349" s="153">
        <v>0</v>
      </c>
      <c r="BB349" s="153">
        <v>0</v>
      </c>
      <c r="BC349" s="153">
        <v>0</v>
      </c>
      <c r="BD349" s="153">
        <v>1</v>
      </c>
      <c r="BE349" s="153">
        <v>0</v>
      </c>
      <c r="BF349" s="153">
        <v>0</v>
      </c>
      <c r="BG349" s="153">
        <v>1</v>
      </c>
      <c r="BH349" s="152">
        <v>0</v>
      </c>
    </row>
    <row r="350" spans="1:60">
      <c r="A350" s="155" t="s">
        <v>1291</v>
      </c>
      <c r="B350" s="154">
        <v>228</v>
      </c>
      <c r="C350" s="154">
        <f>SUM(G350:BH350)</f>
        <v>20</v>
      </c>
      <c r="D350" s="154">
        <f>SUMIF(G$1:BH$1,1,$G350:$BH350)</f>
        <v>4</v>
      </c>
      <c r="E350" s="154">
        <f>SUMIF(G$1:BH$1,2,$G350:$BH350)</f>
        <v>6</v>
      </c>
      <c r="F350" s="154">
        <f>SUMIF(G$1:BH$1,3,$G350:$BH350)</f>
        <v>10</v>
      </c>
      <c r="G350" s="153">
        <v>0</v>
      </c>
      <c r="H350" s="153">
        <v>0</v>
      </c>
      <c r="I350" s="153">
        <v>0</v>
      </c>
      <c r="J350" s="153">
        <v>0</v>
      </c>
      <c r="K350" s="153">
        <v>0</v>
      </c>
      <c r="L350" s="153">
        <v>0</v>
      </c>
      <c r="M350" s="153">
        <v>0</v>
      </c>
      <c r="N350" s="153">
        <v>0</v>
      </c>
      <c r="O350" s="153">
        <v>10</v>
      </c>
      <c r="P350" s="153">
        <v>0</v>
      </c>
      <c r="Q350" s="153">
        <v>0</v>
      </c>
      <c r="R350" s="153">
        <v>0</v>
      </c>
      <c r="S350" s="153">
        <v>0</v>
      </c>
      <c r="T350" s="153">
        <v>0</v>
      </c>
      <c r="U350" s="153">
        <v>0</v>
      </c>
      <c r="V350" s="153">
        <v>0</v>
      </c>
      <c r="W350" s="153">
        <v>4</v>
      </c>
      <c r="X350" s="153">
        <v>0</v>
      </c>
      <c r="Y350" s="153">
        <v>0</v>
      </c>
      <c r="Z350" s="153">
        <v>0</v>
      </c>
      <c r="AA350" s="153">
        <v>0</v>
      </c>
      <c r="AB350" s="153">
        <v>0</v>
      </c>
      <c r="AC350" s="153">
        <v>0</v>
      </c>
      <c r="AD350" s="153">
        <v>0</v>
      </c>
      <c r="AE350" s="153">
        <v>0</v>
      </c>
      <c r="AF350" s="153">
        <v>1</v>
      </c>
      <c r="AG350" s="153">
        <v>0</v>
      </c>
      <c r="AH350" s="153">
        <v>0</v>
      </c>
      <c r="AI350" s="153">
        <v>0</v>
      </c>
      <c r="AJ350" s="153">
        <v>0</v>
      </c>
      <c r="AK350" s="153">
        <v>0</v>
      </c>
      <c r="AL350" s="153">
        <v>0</v>
      </c>
      <c r="AM350" s="153">
        <v>0</v>
      </c>
      <c r="AN350" s="153">
        <v>0</v>
      </c>
      <c r="AO350" s="153">
        <v>0</v>
      </c>
      <c r="AP350" s="153">
        <v>2</v>
      </c>
      <c r="AQ350" s="153">
        <v>0</v>
      </c>
      <c r="AR350" s="153">
        <v>0</v>
      </c>
      <c r="AS350" s="153">
        <v>0</v>
      </c>
      <c r="AT350" s="153">
        <v>0</v>
      </c>
      <c r="AU350" s="153">
        <v>0</v>
      </c>
      <c r="AV350" s="153">
        <v>0</v>
      </c>
      <c r="AW350" s="153">
        <v>0</v>
      </c>
      <c r="AX350" s="153">
        <v>0</v>
      </c>
      <c r="AY350" s="153">
        <v>0</v>
      </c>
      <c r="AZ350" s="153">
        <v>0</v>
      </c>
      <c r="BA350" s="153">
        <v>0</v>
      </c>
      <c r="BB350" s="153">
        <v>0</v>
      </c>
      <c r="BC350" s="153">
        <v>0</v>
      </c>
      <c r="BD350" s="153">
        <v>3</v>
      </c>
      <c r="BE350" s="153">
        <v>0</v>
      </c>
      <c r="BF350" s="153">
        <v>0</v>
      </c>
      <c r="BG350" s="153">
        <v>0</v>
      </c>
      <c r="BH350" s="152">
        <v>0</v>
      </c>
    </row>
    <row r="351" spans="1:60">
      <c r="A351" s="155" t="s">
        <v>1290</v>
      </c>
      <c r="B351" s="154">
        <v>16</v>
      </c>
      <c r="C351" s="154">
        <f>SUM(G351:BH351)</f>
        <v>3</v>
      </c>
      <c r="D351" s="154">
        <f>SUMIF(G$1:BH$1,1,$G351:$BH351)</f>
        <v>1</v>
      </c>
      <c r="E351" s="154">
        <f>SUMIF(G$1:BH$1,2,$G351:$BH351)</f>
        <v>2</v>
      </c>
      <c r="F351" s="154">
        <f>SUMIF(G$1:BH$1,3,$G351:$BH351)</f>
        <v>0</v>
      </c>
      <c r="G351" s="153">
        <v>0</v>
      </c>
      <c r="H351" s="153">
        <v>0</v>
      </c>
      <c r="I351" s="153">
        <v>0</v>
      </c>
      <c r="J351" s="153">
        <v>0</v>
      </c>
      <c r="K351" s="153">
        <v>0</v>
      </c>
      <c r="L351" s="153">
        <v>0</v>
      </c>
      <c r="M351" s="153">
        <v>0</v>
      </c>
      <c r="N351" s="153">
        <v>0</v>
      </c>
      <c r="O351" s="153">
        <v>0</v>
      </c>
      <c r="P351" s="153">
        <v>0</v>
      </c>
      <c r="Q351" s="153">
        <v>0</v>
      </c>
      <c r="R351" s="153">
        <v>0</v>
      </c>
      <c r="S351" s="153">
        <v>0</v>
      </c>
      <c r="T351" s="153">
        <v>0</v>
      </c>
      <c r="U351" s="153">
        <v>0</v>
      </c>
      <c r="V351" s="153">
        <v>0</v>
      </c>
      <c r="W351" s="153">
        <v>1</v>
      </c>
      <c r="X351" s="153">
        <v>0</v>
      </c>
      <c r="Y351" s="153">
        <v>0</v>
      </c>
      <c r="Z351" s="153">
        <v>0</v>
      </c>
      <c r="AA351" s="153">
        <v>0</v>
      </c>
      <c r="AB351" s="153">
        <v>0</v>
      </c>
      <c r="AC351" s="153">
        <v>0</v>
      </c>
      <c r="AD351" s="153">
        <v>0</v>
      </c>
      <c r="AE351" s="153">
        <v>0</v>
      </c>
      <c r="AF351" s="153">
        <v>0</v>
      </c>
      <c r="AG351" s="153">
        <v>0</v>
      </c>
      <c r="AH351" s="153">
        <v>0</v>
      </c>
      <c r="AI351" s="153">
        <v>0</v>
      </c>
      <c r="AJ351" s="153">
        <v>0</v>
      </c>
      <c r="AK351" s="153">
        <v>0</v>
      </c>
      <c r="AL351" s="153">
        <v>0</v>
      </c>
      <c r="AM351" s="153">
        <v>0</v>
      </c>
      <c r="AN351" s="153">
        <v>0</v>
      </c>
      <c r="AO351" s="153">
        <v>0</v>
      </c>
      <c r="AP351" s="153">
        <v>1</v>
      </c>
      <c r="AQ351" s="153">
        <v>0</v>
      </c>
      <c r="AR351" s="153">
        <v>0</v>
      </c>
      <c r="AS351" s="153">
        <v>0</v>
      </c>
      <c r="AT351" s="153">
        <v>0</v>
      </c>
      <c r="AU351" s="153">
        <v>0</v>
      </c>
      <c r="AV351" s="153">
        <v>0</v>
      </c>
      <c r="AW351" s="153">
        <v>0</v>
      </c>
      <c r="AX351" s="153">
        <v>0</v>
      </c>
      <c r="AY351" s="153">
        <v>0</v>
      </c>
      <c r="AZ351" s="153">
        <v>0</v>
      </c>
      <c r="BA351" s="153">
        <v>0</v>
      </c>
      <c r="BB351" s="153">
        <v>0</v>
      </c>
      <c r="BC351" s="153">
        <v>0</v>
      </c>
      <c r="BD351" s="153">
        <v>1</v>
      </c>
      <c r="BE351" s="153">
        <v>0</v>
      </c>
      <c r="BF351" s="153">
        <v>0</v>
      </c>
      <c r="BG351" s="153">
        <v>0</v>
      </c>
      <c r="BH351" s="152">
        <v>0</v>
      </c>
    </row>
    <row r="352" spans="1:60" ht="30">
      <c r="A352" s="155" t="s">
        <v>1289</v>
      </c>
      <c r="B352" s="154">
        <v>88</v>
      </c>
      <c r="C352" s="154">
        <f>SUM(G352:BH352)</f>
        <v>5</v>
      </c>
      <c r="D352" s="154">
        <f>SUMIF(G$1:BH$1,1,$G352:$BH352)</f>
        <v>2</v>
      </c>
      <c r="E352" s="154">
        <f>SUMIF(G$1:BH$1,2,$G352:$BH352)</f>
        <v>0</v>
      </c>
      <c r="F352" s="154">
        <f>SUMIF(G$1:BH$1,3,$G352:$BH352)</f>
        <v>3</v>
      </c>
      <c r="G352" s="153">
        <v>0</v>
      </c>
      <c r="H352" s="153">
        <v>0</v>
      </c>
      <c r="I352" s="153">
        <v>0</v>
      </c>
      <c r="J352" s="153">
        <v>0</v>
      </c>
      <c r="K352" s="153">
        <v>0</v>
      </c>
      <c r="L352" s="153">
        <v>0</v>
      </c>
      <c r="M352" s="153">
        <v>0</v>
      </c>
      <c r="N352" s="153">
        <v>0</v>
      </c>
      <c r="O352" s="153">
        <v>3</v>
      </c>
      <c r="P352" s="153">
        <v>0</v>
      </c>
      <c r="Q352" s="153">
        <v>0</v>
      </c>
      <c r="R352" s="153">
        <v>0</v>
      </c>
      <c r="S352" s="153">
        <v>0</v>
      </c>
      <c r="T352" s="153">
        <v>0</v>
      </c>
      <c r="U352" s="153">
        <v>0</v>
      </c>
      <c r="V352" s="153">
        <v>0</v>
      </c>
      <c r="W352" s="153">
        <v>2</v>
      </c>
      <c r="X352" s="153">
        <v>0</v>
      </c>
      <c r="Y352" s="153">
        <v>0</v>
      </c>
      <c r="Z352" s="153">
        <v>0</v>
      </c>
      <c r="AA352" s="153">
        <v>0</v>
      </c>
      <c r="AB352" s="153">
        <v>0</v>
      </c>
      <c r="AC352" s="153">
        <v>0</v>
      </c>
      <c r="AD352" s="153">
        <v>0</v>
      </c>
      <c r="AE352" s="153">
        <v>0</v>
      </c>
      <c r="AF352" s="153">
        <v>0</v>
      </c>
      <c r="AG352" s="153">
        <v>0</v>
      </c>
      <c r="AH352" s="153">
        <v>0</v>
      </c>
      <c r="AI352" s="153">
        <v>0</v>
      </c>
      <c r="AJ352" s="153">
        <v>0</v>
      </c>
      <c r="AK352" s="153">
        <v>0</v>
      </c>
      <c r="AL352" s="153">
        <v>0</v>
      </c>
      <c r="AM352" s="153">
        <v>0</v>
      </c>
      <c r="AN352" s="153">
        <v>0</v>
      </c>
      <c r="AO352" s="153">
        <v>0</v>
      </c>
      <c r="AP352" s="153">
        <v>0</v>
      </c>
      <c r="AQ352" s="153">
        <v>0</v>
      </c>
      <c r="AR352" s="153">
        <v>0</v>
      </c>
      <c r="AS352" s="153">
        <v>0</v>
      </c>
      <c r="AT352" s="153">
        <v>0</v>
      </c>
      <c r="AU352" s="153">
        <v>0</v>
      </c>
      <c r="AV352" s="153">
        <v>0</v>
      </c>
      <c r="AW352" s="153">
        <v>0</v>
      </c>
      <c r="AX352" s="153">
        <v>0</v>
      </c>
      <c r="AY352" s="153">
        <v>0</v>
      </c>
      <c r="AZ352" s="153">
        <v>0</v>
      </c>
      <c r="BA352" s="153">
        <v>0</v>
      </c>
      <c r="BB352" s="153">
        <v>0</v>
      </c>
      <c r="BC352" s="153">
        <v>0</v>
      </c>
      <c r="BD352" s="153">
        <v>0</v>
      </c>
      <c r="BE352" s="153">
        <v>0</v>
      </c>
      <c r="BF352" s="153">
        <v>0</v>
      </c>
      <c r="BG352" s="153">
        <v>0</v>
      </c>
      <c r="BH352" s="152">
        <v>0</v>
      </c>
    </row>
    <row r="353" spans="1:60">
      <c r="A353" s="155" t="s">
        <v>1288</v>
      </c>
      <c r="B353" s="154">
        <v>99</v>
      </c>
      <c r="C353" s="154">
        <f>SUM(G353:BH353)</f>
        <v>19</v>
      </c>
      <c r="D353" s="154">
        <f>SUMIF(G$1:BH$1,1,$G353:$BH353)</f>
        <v>5</v>
      </c>
      <c r="E353" s="154">
        <f>SUMIF(G$1:BH$1,2,$G353:$BH353)</f>
        <v>3</v>
      </c>
      <c r="F353" s="154">
        <f>SUMIF(G$1:BH$1,3,$G353:$BH353)</f>
        <v>11</v>
      </c>
      <c r="G353" s="153">
        <v>0</v>
      </c>
      <c r="H353" s="153">
        <v>0</v>
      </c>
      <c r="I353" s="153">
        <v>0</v>
      </c>
      <c r="J353" s="153">
        <v>0</v>
      </c>
      <c r="K353" s="153">
        <v>0</v>
      </c>
      <c r="L353" s="153">
        <v>0</v>
      </c>
      <c r="M353" s="153">
        <v>0</v>
      </c>
      <c r="N353" s="153">
        <v>0</v>
      </c>
      <c r="O353" s="153">
        <v>8</v>
      </c>
      <c r="P353" s="153">
        <v>0</v>
      </c>
      <c r="Q353" s="153">
        <v>0</v>
      </c>
      <c r="R353" s="153">
        <v>0</v>
      </c>
      <c r="S353" s="153">
        <v>0</v>
      </c>
      <c r="T353" s="153">
        <v>0</v>
      </c>
      <c r="U353" s="153">
        <v>0</v>
      </c>
      <c r="V353" s="153">
        <v>0</v>
      </c>
      <c r="W353" s="153">
        <v>1</v>
      </c>
      <c r="X353" s="153">
        <v>1</v>
      </c>
      <c r="Y353" s="153">
        <v>1</v>
      </c>
      <c r="Z353" s="153">
        <v>0</v>
      </c>
      <c r="AA353" s="153">
        <v>0</v>
      </c>
      <c r="AB353" s="153">
        <v>0</v>
      </c>
      <c r="AC353" s="153">
        <v>0</v>
      </c>
      <c r="AD353" s="153">
        <v>0</v>
      </c>
      <c r="AE353" s="153">
        <v>0</v>
      </c>
      <c r="AF353" s="153">
        <v>1</v>
      </c>
      <c r="AG353" s="153">
        <v>0</v>
      </c>
      <c r="AH353" s="153">
        <v>1</v>
      </c>
      <c r="AI353" s="153">
        <v>2</v>
      </c>
      <c r="AJ353" s="153">
        <v>0</v>
      </c>
      <c r="AK353" s="153">
        <v>0</v>
      </c>
      <c r="AL353" s="153">
        <v>0</v>
      </c>
      <c r="AM353" s="153">
        <v>1</v>
      </c>
      <c r="AN353" s="153">
        <v>0</v>
      </c>
      <c r="AO353" s="153">
        <v>0</v>
      </c>
      <c r="AP353" s="153">
        <v>1</v>
      </c>
      <c r="AQ353" s="153">
        <v>0</v>
      </c>
      <c r="AR353" s="153">
        <v>0</v>
      </c>
      <c r="AS353" s="153">
        <v>0</v>
      </c>
      <c r="AT353" s="153">
        <v>0</v>
      </c>
      <c r="AU353" s="153">
        <v>1</v>
      </c>
      <c r="AV353" s="153">
        <v>0</v>
      </c>
      <c r="AW353" s="153">
        <v>1</v>
      </c>
      <c r="AX353" s="153">
        <v>0</v>
      </c>
      <c r="AY353" s="153">
        <v>0</v>
      </c>
      <c r="AZ353" s="153">
        <v>0</v>
      </c>
      <c r="BA353" s="153">
        <v>0</v>
      </c>
      <c r="BB353" s="153">
        <v>0</v>
      </c>
      <c r="BC353" s="153">
        <v>0</v>
      </c>
      <c r="BD353" s="153">
        <v>0</v>
      </c>
      <c r="BE353" s="153">
        <v>0</v>
      </c>
      <c r="BF353" s="153">
        <v>0</v>
      </c>
      <c r="BG353" s="153">
        <v>0</v>
      </c>
      <c r="BH353" s="152">
        <v>0</v>
      </c>
    </row>
    <row r="354" spans="1:60">
      <c r="A354" s="155" t="s">
        <v>1287</v>
      </c>
      <c r="B354" s="154">
        <v>112</v>
      </c>
      <c r="C354" s="154">
        <f>SUM(G354:BH354)</f>
        <v>14</v>
      </c>
      <c r="D354" s="154">
        <f>SUMIF(G$1:BH$1,1,$G354:$BH354)</f>
        <v>2</v>
      </c>
      <c r="E354" s="154">
        <f>SUMIF(G$1:BH$1,2,$G354:$BH354)</f>
        <v>1</v>
      </c>
      <c r="F354" s="154">
        <f>SUMIF(G$1:BH$1,3,$G354:$BH354)</f>
        <v>11</v>
      </c>
      <c r="G354" s="153">
        <v>0</v>
      </c>
      <c r="H354" s="153">
        <v>0</v>
      </c>
      <c r="I354" s="153">
        <v>0</v>
      </c>
      <c r="J354" s="153">
        <v>0</v>
      </c>
      <c r="K354" s="153">
        <v>0</v>
      </c>
      <c r="L354" s="153">
        <v>0</v>
      </c>
      <c r="M354" s="153">
        <v>0</v>
      </c>
      <c r="N354" s="153">
        <v>0</v>
      </c>
      <c r="O354" s="153">
        <v>11</v>
      </c>
      <c r="P354" s="153">
        <v>0</v>
      </c>
      <c r="Q354" s="153">
        <v>0</v>
      </c>
      <c r="R354" s="153">
        <v>0</v>
      </c>
      <c r="S354" s="153">
        <v>0</v>
      </c>
      <c r="T354" s="153">
        <v>0</v>
      </c>
      <c r="U354" s="153">
        <v>0</v>
      </c>
      <c r="V354" s="153">
        <v>0</v>
      </c>
      <c r="W354" s="153">
        <v>1</v>
      </c>
      <c r="X354" s="153">
        <v>1</v>
      </c>
      <c r="Y354" s="153">
        <v>0</v>
      </c>
      <c r="Z354" s="153">
        <v>0</v>
      </c>
      <c r="AA354" s="153">
        <v>0</v>
      </c>
      <c r="AB354" s="153">
        <v>0</v>
      </c>
      <c r="AC354" s="153">
        <v>0</v>
      </c>
      <c r="AD354" s="153">
        <v>0</v>
      </c>
      <c r="AE354" s="153">
        <v>0</v>
      </c>
      <c r="AF354" s="153">
        <v>0</v>
      </c>
      <c r="AG354" s="153">
        <v>0</v>
      </c>
      <c r="AH354" s="153">
        <v>0</v>
      </c>
      <c r="AI354" s="153">
        <v>1</v>
      </c>
      <c r="AJ354" s="153">
        <v>0</v>
      </c>
      <c r="AK354" s="153">
        <v>0</v>
      </c>
      <c r="AL354" s="153">
        <v>0</v>
      </c>
      <c r="AM354" s="153">
        <v>0</v>
      </c>
      <c r="AN354" s="153">
        <v>0</v>
      </c>
      <c r="AO354" s="153">
        <v>0</v>
      </c>
      <c r="AP354" s="153">
        <v>0</v>
      </c>
      <c r="AQ354" s="153">
        <v>0</v>
      </c>
      <c r="AR354" s="153">
        <v>0</v>
      </c>
      <c r="AS354" s="153">
        <v>0</v>
      </c>
      <c r="AT354" s="153">
        <v>0</v>
      </c>
      <c r="AU354" s="153">
        <v>0</v>
      </c>
      <c r="AV354" s="153">
        <v>0</v>
      </c>
      <c r="AW354" s="153">
        <v>0</v>
      </c>
      <c r="AX354" s="153">
        <v>0</v>
      </c>
      <c r="AY354" s="153">
        <v>0</v>
      </c>
      <c r="AZ354" s="153">
        <v>0</v>
      </c>
      <c r="BA354" s="153">
        <v>0</v>
      </c>
      <c r="BB354" s="153">
        <v>0</v>
      </c>
      <c r="BC354" s="153">
        <v>0</v>
      </c>
      <c r="BD354" s="153">
        <v>0</v>
      </c>
      <c r="BE354" s="153">
        <v>0</v>
      </c>
      <c r="BF354" s="153">
        <v>0</v>
      </c>
      <c r="BG354" s="153">
        <v>0</v>
      </c>
      <c r="BH354" s="152">
        <v>0</v>
      </c>
    </row>
    <row r="355" spans="1:60">
      <c r="A355" s="155" t="s">
        <v>1286</v>
      </c>
      <c r="B355" s="154">
        <v>11</v>
      </c>
      <c r="C355" s="154">
        <f>SUM(G355:BH355)</f>
        <v>1</v>
      </c>
      <c r="D355" s="154">
        <f>SUMIF(G$1:BH$1,1,$G355:$BH355)</f>
        <v>0</v>
      </c>
      <c r="E355" s="154">
        <f>SUMIF(G$1:BH$1,2,$G355:$BH355)</f>
        <v>0</v>
      </c>
      <c r="F355" s="154">
        <f>SUMIF(G$1:BH$1,3,$G355:$BH355)</f>
        <v>1</v>
      </c>
      <c r="G355" s="153">
        <v>0</v>
      </c>
      <c r="H355" s="153">
        <v>0</v>
      </c>
      <c r="I355" s="153">
        <v>0</v>
      </c>
      <c r="J355" s="153">
        <v>0</v>
      </c>
      <c r="K355" s="153">
        <v>0</v>
      </c>
      <c r="L355" s="153">
        <v>0</v>
      </c>
      <c r="M355" s="153">
        <v>0</v>
      </c>
      <c r="N355" s="153">
        <v>0</v>
      </c>
      <c r="O355" s="153">
        <v>1</v>
      </c>
      <c r="P355" s="153">
        <v>0</v>
      </c>
      <c r="Q355" s="153">
        <v>0</v>
      </c>
      <c r="R355" s="153">
        <v>0</v>
      </c>
      <c r="S355" s="153">
        <v>0</v>
      </c>
      <c r="T355" s="153">
        <v>0</v>
      </c>
      <c r="U355" s="153">
        <v>0</v>
      </c>
      <c r="V355" s="153">
        <v>0</v>
      </c>
      <c r="W355" s="153">
        <v>0</v>
      </c>
      <c r="X355" s="153">
        <v>0</v>
      </c>
      <c r="Y355" s="153">
        <v>0</v>
      </c>
      <c r="Z355" s="153">
        <v>0</v>
      </c>
      <c r="AA355" s="153">
        <v>0</v>
      </c>
      <c r="AB355" s="153">
        <v>0</v>
      </c>
      <c r="AC355" s="153">
        <v>0</v>
      </c>
      <c r="AD355" s="153">
        <v>0</v>
      </c>
      <c r="AE355" s="153">
        <v>0</v>
      </c>
      <c r="AF355" s="153">
        <v>0</v>
      </c>
      <c r="AG355" s="153">
        <v>0</v>
      </c>
      <c r="AH355" s="153">
        <v>0</v>
      </c>
      <c r="AI355" s="153">
        <v>0</v>
      </c>
      <c r="AJ355" s="153">
        <v>0</v>
      </c>
      <c r="AK355" s="153">
        <v>0</v>
      </c>
      <c r="AL355" s="153">
        <v>0</v>
      </c>
      <c r="AM355" s="153">
        <v>0</v>
      </c>
      <c r="AN355" s="153">
        <v>0</v>
      </c>
      <c r="AO355" s="153">
        <v>0</v>
      </c>
      <c r="AP355" s="153">
        <v>0</v>
      </c>
      <c r="AQ355" s="153">
        <v>0</v>
      </c>
      <c r="AR355" s="153">
        <v>0</v>
      </c>
      <c r="AS355" s="153">
        <v>0</v>
      </c>
      <c r="AT355" s="153">
        <v>0</v>
      </c>
      <c r="AU355" s="153">
        <v>0</v>
      </c>
      <c r="AV355" s="153">
        <v>0</v>
      </c>
      <c r="AW355" s="153">
        <v>0</v>
      </c>
      <c r="AX355" s="153">
        <v>0</v>
      </c>
      <c r="AY355" s="153">
        <v>0</v>
      </c>
      <c r="AZ355" s="153">
        <v>0</v>
      </c>
      <c r="BA355" s="153">
        <v>0</v>
      </c>
      <c r="BB355" s="153">
        <v>0</v>
      </c>
      <c r="BC355" s="153">
        <v>0</v>
      </c>
      <c r="BD355" s="153">
        <v>0</v>
      </c>
      <c r="BE355" s="153">
        <v>0</v>
      </c>
      <c r="BF355" s="153">
        <v>0</v>
      </c>
      <c r="BG355" s="153">
        <v>0</v>
      </c>
      <c r="BH355" s="152">
        <v>0</v>
      </c>
    </row>
    <row r="356" spans="1:60">
      <c r="A356" s="155" t="s">
        <v>1285</v>
      </c>
      <c r="B356" s="154">
        <v>65</v>
      </c>
      <c r="C356" s="154">
        <f>SUM(G356:BH356)</f>
        <v>7</v>
      </c>
      <c r="D356" s="154">
        <f>SUMIF(G$1:BH$1,1,$G356:$BH356)</f>
        <v>2</v>
      </c>
      <c r="E356" s="154">
        <f>SUMIF(G$1:BH$1,2,$G356:$BH356)</f>
        <v>2</v>
      </c>
      <c r="F356" s="154">
        <f>SUMIF(G$1:BH$1,3,$G356:$BH356)</f>
        <v>3</v>
      </c>
      <c r="G356" s="153">
        <v>0</v>
      </c>
      <c r="H356" s="153">
        <v>0</v>
      </c>
      <c r="I356" s="153">
        <v>0</v>
      </c>
      <c r="J356" s="153">
        <v>0</v>
      </c>
      <c r="K356" s="153">
        <v>0</v>
      </c>
      <c r="L356" s="153">
        <v>0</v>
      </c>
      <c r="M356" s="153">
        <v>0</v>
      </c>
      <c r="N356" s="153">
        <v>0</v>
      </c>
      <c r="O356" s="153">
        <v>3</v>
      </c>
      <c r="P356" s="153">
        <v>0</v>
      </c>
      <c r="Q356" s="153">
        <v>0</v>
      </c>
      <c r="R356" s="153">
        <v>0</v>
      </c>
      <c r="S356" s="153">
        <v>0</v>
      </c>
      <c r="T356" s="153">
        <v>0</v>
      </c>
      <c r="U356" s="153">
        <v>0</v>
      </c>
      <c r="V356" s="153">
        <v>0</v>
      </c>
      <c r="W356" s="153">
        <v>1</v>
      </c>
      <c r="X356" s="153">
        <v>0</v>
      </c>
      <c r="Y356" s="153">
        <v>0</v>
      </c>
      <c r="Z356" s="153">
        <v>0</v>
      </c>
      <c r="AA356" s="153">
        <v>0</v>
      </c>
      <c r="AB356" s="153">
        <v>0</v>
      </c>
      <c r="AC356" s="153">
        <v>0</v>
      </c>
      <c r="AD356" s="153">
        <v>0</v>
      </c>
      <c r="AE356" s="153">
        <v>0</v>
      </c>
      <c r="AF356" s="153">
        <v>0</v>
      </c>
      <c r="AG356" s="153">
        <v>0</v>
      </c>
      <c r="AH356" s="153">
        <v>0</v>
      </c>
      <c r="AI356" s="153">
        <v>1</v>
      </c>
      <c r="AJ356" s="153">
        <v>0</v>
      </c>
      <c r="AK356" s="153">
        <v>0</v>
      </c>
      <c r="AL356" s="153">
        <v>0</v>
      </c>
      <c r="AM356" s="153">
        <v>0</v>
      </c>
      <c r="AN356" s="153">
        <v>0</v>
      </c>
      <c r="AO356" s="153">
        <v>0</v>
      </c>
      <c r="AP356" s="153">
        <v>1</v>
      </c>
      <c r="AQ356" s="153">
        <v>0</v>
      </c>
      <c r="AR356" s="153">
        <v>0</v>
      </c>
      <c r="AS356" s="153">
        <v>0</v>
      </c>
      <c r="AT356" s="153">
        <v>0</v>
      </c>
      <c r="AU356" s="153">
        <v>0</v>
      </c>
      <c r="AV356" s="153">
        <v>0</v>
      </c>
      <c r="AW356" s="153">
        <v>0</v>
      </c>
      <c r="AX356" s="153">
        <v>0</v>
      </c>
      <c r="AY356" s="153">
        <v>0</v>
      </c>
      <c r="AZ356" s="153">
        <v>0</v>
      </c>
      <c r="BA356" s="153">
        <v>0</v>
      </c>
      <c r="BB356" s="153">
        <v>0</v>
      </c>
      <c r="BC356" s="153">
        <v>0</v>
      </c>
      <c r="BD356" s="153">
        <v>1</v>
      </c>
      <c r="BE356" s="153">
        <v>0</v>
      </c>
      <c r="BF356" s="153">
        <v>0</v>
      </c>
      <c r="BG356" s="153">
        <v>0</v>
      </c>
      <c r="BH356" s="152">
        <v>0</v>
      </c>
    </row>
    <row r="357" spans="1:60" ht="30">
      <c r="A357" s="155" t="s">
        <v>1284</v>
      </c>
      <c r="B357" s="154">
        <v>97</v>
      </c>
      <c r="C357" s="154">
        <f>SUM(G357:BH357)</f>
        <v>7</v>
      </c>
      <c r="D357" s="154">
        <f>SUMIF(G$1:BH$1,1,$G357:$BH357)</f>
        <v>3</v>
      </c>
      <c r="E357" s="154">
        <f>SUMIF(G$1:BH$1,2,$G357:$BH357)</f>
        <v>1</v>
      </c>
      <c r="F357" s="154">
        <f>SUMIF(G$1:BH$1,3,$G357:$BH357)</f>
        <v>3</v>
      </c>
      <c r="G357" s="153">
        <v>0</v>
      </c>
      <c r="H357" s="153">
        <v>0</v>
      </c>
      <c r="I357" s="153">
        <v>0</v>
      </c>
      <c r="J357" s="153">
        <v>0</v>
      </c>
      <c r="K357" s="153">
        <v>0</v>
      </c>
      <c r="L357" s="153">
        <v>0</v>
      </c>
      <c r="M357" s="153">
        <v>0</v>
      </c>
      <c r="N357" s="153">
        <v>0</v>
      </c>
      <c r="O357" s="153">
        <v>3</v>
      </c>
      <c r="P357" s="153">
        <v>0</v>
      </c>
      <c r="Q357" s="153">
        <v>0</v>
      </c>
      <c r="R357" s="153">
        <v>0</v>
      </c>
      <c r="S357" s="153">
        <v>0</v>
      </c>
      <c r="T357" s="153">
        <v>0</v>
      </c>
      <c r="U357" s="153">
        <v>0</v>
      </c>
      <c r="V357" s="153">
        <v>0</v>
      </c>
      <c r="W357" s="153">
        <v>2</v>
      </c>
      <c r="X357" s="153">
        <v>0</v>
      </c>
      <c r="Y357" s="153">
        <v>0</v>
      </c>
      <c r="Z357" s="153">
        <v>0</v>
      </c>
      <c r="AA357" s="153">
        <v>0</v>
      </c>
      <c r="AB357" s="153">
        <v>0</v>
      </c>
      <c r="AC357" s="153">
        <v>0</v>
      </c>
      <c r="AD357" s="153">
        <v>0</v>
      </c>
      <c r="AE357" s="153">
        <v>0</v>
      </c>
      <c r="AF357" s="153">
        <v>0</v>
      </c>
      <c r="AG357" s="153">
        <v>0</v>
      </c>
      <c r="AH357" s="153">
        <v>0</v>
      </c>
      <c r="AI357" s="153">
        <v>1</v>
      </c>
      <c r="AJ357" s="153">
        <v>0</v>
      </c>
      <c r="AK357" s="153">
        <v>0</v>
      </c>
      <c r="AL357" s="153">
        <v>0</v>
      </c>
      <c r="AM357" s="153">
        <v>0</v>
      </c>
      <c r="AN357" s="153">
        <v>0</v>
      </c>
      <c r="AO357" s="153">
        <v>0</v>
      </c>
      <c r="AP357" s="153">
        <v>0</v>
      </c>
      <c r="AQ357" s="153">
        <v>0</v>
      </c>
      <c r="AR357" s="153">
        <v>0</v>
      </c>
      <c r="AS357" s="153">
        <v>0</v>
      </c>
      <c r="AT357" s="153">
        <v>0</v>
      </c>
      <c r="AU357" s="153">
        <v>0</v>
      </c>
      <c r="AV357" s="153">
        <v>0</v>
      </c>
      <c r="AW357" s="153">
        <v>0</v>
      </c>
      <c r="AX357" s="153">
        <v>0</v>
      </c>
      <c r="AY357" s="153">
        <v>0</v>
      </c>
      <c r="AZ357" s="153">
        <v>0</v>
      </c>
      <c r="BA357" s="153">
        <v>0</v>
      </c>
      <c r="BB357" s="153">
        <v>0</v>
      </c>
      <c r="BC357" s="153">
        <v>0</v>
      </c>
      <c r="BD357" s="153">
        <v>1</v>
      </c>
      <c r="BE357" s="153">
        <v>0</v>
      </c>
      <c r="BF357" s="153">
        <v>0</v>
      </c>
      <c r="BG357" s="153">
        <v>0</v>
      </c>
      <c r="BH357" s="152">
        <v>0</v>
      </c>
    </row>
    <row r="358" spans="1:60" ht="30">
      <c r="A358" s="155" t="s">
        <v>1283</v>
      </c>
      <c r="B358" s="154">
        <v>217</v>
      </c>
      <c r="C358" s="154">
        <f>SUM(G358:BH358)</f>
        <v>16</v>
      </c>
      <c r="D358" s="154">
        <f>SUMIF(G$1:BH$1,1,$G358:$BH358)</f>
        <v>6</v>
      </c>
      <c r="E358" s="154">
        <f>SUMIF(G$1:BH$1,2,$G358:$BH358)</f>
        <v>2</v>
      </c>
      <c r="F358" s="154">
        <f>SUMIF(G$1:BH$1,3,$G358:$BH358)</f>
        <v>8</v>
      </c>
      <c r="G358" s="153">
        <v>0</v>
      </c>
      <c r="H358" s="153">
        <v>1</v>
      </c>
      <c r="I358" s="153">
        <v>0</v>
      </c>
      <c r="J358" s="153">
        <v>0</v>
      </c>
      <c r="K358" s="153">
        <v>0</v>
      </c>
      <c r="L358" s="153">
        <v>0</v>
      </c>
      <c r="M358" s="153">
        <v>0</v>
      </c>
      <c r="N358" s="153">
        <v>0</v>
      </c>
      <c r="O358" s="153">
        <v>8</v>
      </c>
      <c r="P358" s="153">
        <v>0</v>
      </c>
      <c r="Q358" s="153">
        <v>0</v>
      </c>
      <c r="R358" s="153">
        <v>0</v>
      </c>
      <c r="S358" s="153">
        <v>0</v>
      </c>
      <c r="T358" s="153">
        <v>0</v>
      </c>
      <c r="U358" s="153">
        <v>0</v>
      </c>
      <c r="V358" s="153">
        <v>0</v>
      </c>
      <c r="W358" s="153">
        <v>6</v>
      </c>
      <c r="X358" s="153">
        <v>0</v>
      </c>
      <c r="Y358" s="153">
        <v>0</v>
      </c>
      <c r="Z358" s="153">
        <v>0</v>
      </c>
      <c r="AA358" s="153">
        <v>0</v>
      </c>
      <c r="AB358" s="153">
        <v>0</v>
      </c>
      <c r="AC358" s="153">
        <v>0</v>
      </c>
      <c r="AD358" s="153">
        <v>0</v>
      </c>
      <c r="AE358" s="153">
        <v>0</v>
      </c>
      <c r="AF358" s="153">
        <v>0</v>
      </c>
      <c r="AG358" s="153">
        <v>0</v>
      </c>
      <c r="AH358" s="153">
        <v>0</v>
      </c>
      <c r="AI358" s="153">
        <v>0</v>
      </c>
      <c r="AJ358" s="153">
        <v>0</v>
      </c>
      <c r="AK358" s="153">
        <v>0</v>
      </c>
      <c r="AL358" s="153">
        <v>0</v>
      </c>
      <c r="AM358" s="153">
        <v>0</v>
      </c>
      <c r="AN358" s="153">
        <v>0</v>
      </c>
      <c r="AO358" s="153">
        <v>0</v>
      </c>
      <c r="AP358" s="153">
        <v>0</v>
      </c>
      <c r="AQ358" s="153">
        <v>0</v>
      </c>
      <c r="AR358" s="153">
        <v>0</v>
      </c>
      <c r="AS358" s="153">
        <v>0</v>
      </c>
      <c r="AT358" s="153">
        <v>0</v>
      </c>
      <c r="AU358" s="153">
        <v>0</v>
      </c>
      <c r="AV358" s="153">
        <v>0</v>
      </c>
      <c r="AW358" s="153">
        <v>0</v>
      </c>
      <c r="AX358" s="153">
        <v>0</v>
      </c>
      <c r="AY358" s="153">
        <v>0</v>
      </c>
      <c r="AZ358" s="153">
        <v>0</v>
      </c>
      <c r="BA358" s="153">
        <v>0</v>
      </c>
      <c r="BB358" s="153">
        <v>0</v>
      </c>
      <c r="BC358" s="153">
        <v>0</v>
      </c>
      <c r="BD358" s="153">
        <v>1</v>
      </c>
      <c r="BE358" s="153">
        <v>0</v>
      </c>
      <c r="BF358" s="153">
        <v>0</v>
      </c>
      <c r="BG358" s="153">
        <v>0</v>
      </c>
      <c r="BH358" s="152">
        <v>0</v>
      </c>
    </row>
    <row r="359" spans="1:60" ht="30">
      <c r="A359" s="155" t="s">
        <v>1282</v>
      </c>
      <c r="B359" s="154">
        <v>613</v>
      </c>
      <c r="C359" s="154">
        <f>SUM(G359:BH359)</f>
        <v>75</v>
      </c>
      <c r="D359" s="154">
        <f>SUMIF(G$1:BH$1,1,$G359:$BH359)</f>
        <v>21</v>
      </c>
      <c r="E359" s="154">
        <f>SUMIF(G$1:BH$1,2,$G359:$BH359)</f>
        <v>26</v>
      </c>
      <c r="F359" s="154">
        <f>SUMIF(G$1:BH$1,3,$G359:$BH359)</f>
        <v>28</v>
      </c>
      <c r="G359" s="153">
        <v>0</v>
      </c>
      <c r="H359" s="153">
        <v>1</v>
      </c>
      <c r="I359" s="153">
        <v>0</v>
      </c>
      <c r="J359" s="153">
        <v>0</v>
      </c>
      <c r="K359" s="153">
        <v>0</v>
      </c>
      <c r="L359" s="153">
        <v>0</v>
      </c>
      <c r="M359" s="153">
        <v>0</v>
      </c>
      <c r="N359" s="153">
        <v>0</v>
      </c>
      <c r="O359" s="153">
        <v>26</v>
      </c>
      <c r="P359" s="153">
        <v>0</v>
      </c>
      <c r="Q359" s="153">
        <v>0</v>
      </c>
      <c r="R359" s="153">
        <v>0</v>
      </c>
      <c r="S359" s="153">
        <v>0</v>
      </c>
      <c r="T359" s="153">
        <v>0</v>
      </c>
      <c r="U359" s="153">
        <v>0</v>
      </c>
      <c r="V359" s="153">
        <v>0</v>
      </c>
      <c r="W359" s="153">
        <v>12</v>
      </c>
      <c r="X359" s="153">
        <v>1</v>
      </c>
      <c r="Y359" s="153">
        <v>0</v>
      </c>
      <c r="Z359" s="153">
        <v>0</v>
      </c>
      <c r="AA359" s="153">
        <v>0</v>
      </c>
      <c r="AB359" s="153">
        <v>0</v>
      </c>
      <c r="AC359" s="153">
        <v>0</v>
      </c>
      <c r="AD359" s="153">
        <v>0</v>
      </c>
      <c r="AE359" s="153">
        <v>0</v>
      </c>
      <c r="AF359" s="153">
        <v>7</v>
      </c>
      <c r="AG359" s="153">
        <v>0</v>
      </c>
      <c r="AH359" s="153">
        <v>3</v>
      </c>
      <c r="AI359" s="153">
        <v>5</v>
      </c>
      <c r="AJ359" s="153">
        <v>0</v>
      </c>
      <c r="AK359" s="153">
        <v>0</v>
      </c>
      <c r="AL359" s="153">
        <v>1</v>
      </c>
      <c r="AM359" s="153">
        <v>0</v>
      </c>
      <c r="AN359" s="153">
        <v>0</v>
      </c>
      <c r="AO359" s="153">
        <v>0</v>
      </c>
      <c r="AP359" s="153">
        <v>4</v>
      </c>
      <c r="AQ359" s="153">
        <v>0</v>
      </c>
      <c r="AR359" s="153">
        <v>0</v>
      </c>
      <c r="AS359" s="153">
        <v>1</v>
      </c>
      <c r="AT359" s="153">
        <v>0</v>
      </c>
      <c r="AU359" s="153">
        <v>0</v>
      </c>
      <c r="AV359" s="153">
        <v>0</v>
      </c>
      <c r="AW359" s="153">
        <v>0</v>
      </c>
      <c r="AX359" s="153">
        <v>0</v>
      </c>
      <c r="AY359" s="153">
        <v>0</v>
      </c>
      <c r="AZ359" s="153">
        <v>1</v>
      </c>
      <c r="BA359" s="153">
        <v>0</v>
      </c>
      <c r="BB359" s="153">
        <v>0</v>
      </c>
      <c r="BC359" s="153">
        <v>2</v>
      </c>
      <c r="BD359" s="153">
        <v>10</v>
      </c>
      <c r="BE359" s="153">
        <v>0</v>
      </c>
      <c r="BF359" s="153">
        <v>0</v>
      </c>
      <c r="BG359" s="153">
        <v>1</v>
      </c>
      <c r="BH359" s="152">
        <v>0</v>
      </c>
    </row>
    <row r="360" spans="1:60">
      <c r="A360" s="155" t="s">
        <v>1281</v>
      </c>
      <c r="B360" s="154">
        <v>1220</v>
      </c>
      <c r="C360" s="154">
        <f>SUM(G360:BH360)</f>
        <v>150</v>
      </c>
      <c r="D360" s="154">
        <f>SUMIF(G$1:BH$1,1,$G360:$BH360)</f>
        <v>44</v>
      </c>
      <c r="E360" s="154">
        <f>SUMIF(G$1:BH$1,2,$G360:$BH360)</f>
        <v>53</v>
      </c>
      <c r="F360" s="154">
        <f>SUMIF(G$1:BH$1,3,$G360:$BH360)</f>
        <v>53</v>
      </c>
      <c r="G360" s="153">
        <v>0</v>
      </c>
      <c r="H360" s="153">
        <v>2</v>
      </c>
      <c r="I360" s="153">
        <v>0</v>
      </c>
      <c r="J360" s="153">
        <v>0</v>
      </c>
      <c r="K360" s="153">
        <v>0</v>
      </c>
      <c r="L360" s="153">
        <v>0</v>
      </c>
      <c r="M360" s="153">
        <v>0</v>
      </c>
      <c r="N360" s="153">
        <v>0</v>
      </c>
      <c r="O360" s="153">
        <v>49</v>
      </c>
      <c r="P360" s="153">
        <v>0</v>
      </c>
      <c r="Q360" s="153">
        <v>1</v>
      </c>
      <c r="R360" s="153">
        <v>0</v>
      </c>
      <c r="S360" s="153">
        <v>0</v>
      </c>
      <c r="T360" s="153">
        <v>0</v>
      </c>
      <c r="U360" s="153">
        <v>0</v>
      </c>
      <c r="V360" s="153">
        <v>0</v>
      </c>
      <c r="W360" s="153">
        <v>36</v>
      </c>
      <c r="X360" s="153">
        <v>3</v>
      </c>
      <c r="Y360" s="153">
        <v>0</v>
      </c>
      <c r="Z360" s="153">
        <v>0</v>
      </c>
      <c r="AA360" s="153">
        <v>0</v>
      </c>
      <c r="AB360" s="153">
        <v>0</v>
      </c>
      <c r="AC360" s="153">
        <v>0</v>
      </c>
      <c r="AD360" s="153">
        <v>0</v>
      </c>
      <c r="AE360" s="153">
        <v>0</v>
      </c>
      <c r="AF360" s="153">
        <v>4</v>
      </c>
      <c r="AG360" s="153">
        <v>0</v>
      </c>
      <c r="AH360" s="153">
        <v>0</v>
      </c>
      <c r="AI360" s="153">
        <v>4</v>
      </c>
      <c r="AJ360" s="153">
        <v>0</v>
      </c>
      <c r="AK360" s="153">
        <v>0</v>
      </c>
      <c r="AL360" s="153">
        <v>0</v>
      </c>
      <c r="AM360" s="153">
        <v>0</v>
      </c>
      <c r="AN360" s="153">
        <v>0</v>
      </c>
      <c r="AO360" s="153">
        <v>0</v>
      </c>
      <c r="AP360" s="153">
        <v>1</v>
      </c>
      <c r="AQ360" s="153">
        <v>0</v>
      </c>
      <c r="AR360" s="153">
        <v>0</v>
      </c>
      <c r="AS360" s="153">
        <v>1</v>
      </c>
      <c r="AT360" s="153">
        <v>0</v>
      </c>
      <c r="AU360" s="153">
        <v>1</v>
      </c>
      <c r="AV360" s="153">
        <v>0</v>
      </c>
      <c r="AW360" s="153">
        <v>0</v>
      </c>
      <c r="AX360" s="153">
        <v>1</v>
      </c>
      <c r="AY360" s="153">
        <v>0</v>
      </c>
      <c r="AZ360" s="153">
        <v>2</v>
      </c>
      <c r="BA360" s="153">
        <v>0</v>
      </c>
      <c r="BB360" s="153">
        <v>0</v>
      </c>
      <c r="BC360" s="153">
        <v>0</v>
      </c>
      <c r="BD360" s="153">
        <v>43</v>
      </c>
      <c r="BE360" s="153">
        <v>0</v>
      </c>
      <c r="BF360" s="153">
        <v>0</v>
      </c>
      <c r="BG360" s="153">
        <v>2</v>
      </c>
      <c r="BH360" s="152">
        <v>0</v>
      </c>
    </row>
    <row r="361" spans="1:60">
      <c r="A361" s="155" t="s">
        <v>1280</v>
      </c>
      <c r="B361" s="154">
        <v>349</v>
      </c>
      <c r="C361" s="154">
        <f>SUM(G361:BH361)</f>
        <v>33</v>
      </c>
      <c r="D361" s="154">
        <f>SUMIF(G$1:BH$1,1,$G361:$BH361)</f>
        <v>19</v>
      </c>
      <c r="E361" s="154">
        <f>SUMIF(G$1:BH$1,2,$G361:$BH361)</f>
        <v>5</v>
      </c>
      <c r="F361" s="154">
        <f>SUMIF(G$1:BH$1,3,$G361:$BH361)</f>
        <v>9</v>
      </c>
      <c r="G361" s="153">
        <v>0</v>
      </c>
      <c r="H361" s="153">
        <v>0</v>
      </c>
      <c r="I361" s="153">
        <v>0</v>
      </c>
      <c r="J361" s="153">
        <v>0</v>
      </c>
      <c r="K361" s="153">
        <v>0</v>
      </c>
      <c r="L361" s="153">
        <v>0</v>
      </c>
      <c r="M361" s="153">
        <v>0</v>
      </c>
      <c r="N361" s="153">
        <v>0</v>
      </c>
      <c r="O361" s="153">
        <v>9</v>
      </c>
      <c r="P361" s="153">
        <v>0</v>
      </c>
      <c r="Q361" s="153">
        <v>0</v>
      </c>
      <c r="R361" s="153">
        <v>0</v>
      </c>
      <c r="S361" s="153">
        <v>0</v>
      </c>
      <c r="T361" s="153">
        <v>0</v>
      </c>
      <c r="U361" s="153">
        <v>0</v>
      </c>
      <c r="V361" s="153">
        <v>0</v>
      </c>
      <c r="W361" s="153">
        <v>16</v>
      </c>
      <c r="X361" s="153">
        <v>1</v>
      </c>
      <c r="Y361" s="153">
        <v>0</v>
      </c>
      <c r="Z361" s="153">
        <v>0</v>
      </c>
      <c r="AA361" s="153">
        <v>0</v>
      </c>
      <c r="AB361" s="153">
        <v>0</v>
      </c>
      <c r="AC361" s="153">
        <v>1</v>
      </c>
      <c r="AD361" s="153">
        <v>0</v>
      </c>
      <c r="AE361" s="153">
        <v>0</v>
      </c>
      <c r="AF361" s="153">
        <v>0</v>
      </c>
      <c r="AG361" s="153">
        <v>0</v>
      </c>
      <c r="AH361" s="153">
        <v>0</v>
      </c>
      <c r="AI361" s="153">
        <v>1</v>
      </c>
      <c r="AJ361" s="153">
        <v>0</v>
      </c>
      <c r="AK361" s="153">
        <v>0</v>
      </c>
      <c r="AL361" s="153">
        <v>0</v>
      </c>
      <c r="AM361" s="153">
        <v>0</v>
      </c>
      <c r="AN361" s="153">
        <v>0</v>
      </c>
      <c r="AO361" s="153">
        <v>0</v>
      </c>
      <c r="AP361" s="153">
        <v>0</v>
      </c>
      <c r="AQ361" s="153">
        <v>0</v>
      </c>
      <c r="AR361" s="153">
        <v>0</v>
      </c>
      <c r="AS361" s="153">
        <v>0</v>
      </c>
      <c r="AT361" s="153">
        <v>0</v>
      </c>
      <c r="AU361" s="153">
        <v>0</v>
      </c>
      <c r="AV361" s="153">
        <v>0</v>
      </c>
      <c r="AW361" s="153">
        <v>0</v>
      </c>
      <c r="AX361" s="153">
        <v>1</v>
      </c>
      <c r="AY361" s="153">
        <v>0</v>
      </c>
      <c r="AZ361" s="153">
        <v>0</v>
      </c>
      <c r="BA361" s="153">
        <v>0</v>
      </c>
      <c r="BB361" s="153">
        <v>0</v>
      </c>
      <c r="BC361" s="153">
        <v>0</v>
      </c>
      <c r="BD361" s="153">
        <v>4</v>
      </c>
      <c r="BE361" s="153">
        <v>0</v>
      </c>
      <c r="BF361" s="153">
        <v>0</v>
      </c>
      <c r="BG361" s="153">
        <v>0</v>
      </c>
      <c r="BH361" s="152">
        <v>0</v>
      </c>
    </row>
    <row r="362" spans="1:60">
      <c r="A362" s="155" t="s">
        <v>1279</v>
      </c>
      <c r="B362" s="154">
        <v>327</v>
      </c>
      <c r="C362" s="154">
        <f>SUM(G362:BH362)</f>
        <v>41</v>
      </c>
      <c r="D362" s="154">
        <f>SUMIF(G$1:BH$1,1,$G362:$BH362)</f>
        <v>14</v>
      </c>
      <c r="E362" s="154">
        <f>SUMIF(G$1:BH$1,2,$G362:$BH362)</f>
        <v>15</v>
      </c>
      <c r="F362" s="154">
        <f>SUMIF(G$1:BH$1,3,$G362:$BH362)</f>
        <v>12</v>
      </c>
      <c r="G362" s="153">
        <v>0</v>
      </c>
      <c r="H362" s="153">
        <v>1</v>
      </c>
      <c r="I362" s="153">
        <v>0</v>
      </c>
      <c r="J362" s="153">
        <v>0</v>
      </c>
      <c r="K362" s="153">
        <v>0</v>
      </c>
      <c r="L362" s="153">
        <v>0</v>
      </c>
      <c r="M362" s="153">
        <v>0</v>
      </c>
      <c r="N362" s="153">
        <v>0</v>
      </c>
      <c r="O362" s="153">
        <v>10</v>
      </c>
      <c r="P362" s="153">
        <v>0</v>
      </c>
      <c r="Q362" s="153">
        <v>0</v>
      </c>
      <c r="R362" s="153">
        <v>0</v>
      </c>
      <c r="S362" s="153">
        <v>0</v>
      </c>
      <c r="T362" s="153">
        <v>0</v>
      </c>
      <c r="U362" s="153">
        <v>0</v>
      </c>
      <c r="V362" s="153">
        <v>0</v>
      </c>
      <c r="W362" s="153">
        <v>12</v>
      </c>
      <c r="X362" s="153">
        <v>1</v>
      </c>
      <c r="Y362" s="153">
        <v>0</v>
      </c>
      <c r="Z362" s="153">
        <v>0</v>
      </c>
      <c r="AA362" s="153">
        <v>0</v>
      </c>
      <c r="AB362" s="153">
        <v>0</v>
      </c>
      <c r="AC362" s="153">
        <v>0</v>
      </c>
      <c r="AD362" s="153">
        <v>0</v>
      </c>
      <c r="AE362" s="153">
        <v>0</v>
      </c>
      <c r="AF362" s="153">
        <v>3</v>
      </c>
      <c r="AG362" s="153">
        <v>0</v>
      </c>
      <c r="AH362" s="153">
        <v>0</v>
      </c>
      <c r="AI362" s="153">
        <v>0</v>
      </c>
      <c r="AJ362" s="153">
        <v>0</v>
      </c>
      <c r="AK362" s="153">
        <v>0</v>
      </c>
      <c r="AL362" s="153">
        <v>0</v>
      </c>
      <c r="AM362" s="153">
        <v>0</v>
      </c>
      <c r="AN362" s="153">
        <v>0</v>
      </c>
      <c r="AO362" s="153">
        <v>0</v>
      </c>
      <c r="AP362" s="153">
        <v>5</v>
      </c>
      <c r="AQ362" s="153">
        <v>0</v>
      </c>
      <c r="AR362" s="153">
        <v>0</v>
      </c>
      <c r="AS362" s="153">
        <v>1</v>
      </c>
      <c r="AT362" s="153">
        <v>0</v>
      </c>
      <c r="AU362" s="153">
        <v>0</v>
      </c>
      <c r="AV362" s="153">
        <v>0</v>
      </c>
      <c r="AW362" s="153">
        <v>1</v>
      </c>
      <c r="AX362" s="153">
        <v>1</v>
      </c>
      <c r="AY362" s="153">
        <v>0</v>
      </c>
      <c r="AZ362" s="153">
        <v>1</v>
      </c>
      <c r="BA362" s="153">
        <v>0</v>
      </c>
      <c r="BB362" s="153">
        <v>0</v>
      </c>
      <c r="BC362" s="153">
        <v>0</v>
      </c>
      <c r="BD362" s="153">
        <v>5</v>
      </c>
      <c r="BE362" s="153">
        <v>0</v>
      </c>
      <c r="BF362" s="153">
        <v>0</v>
      </c>
      <c r="BG362" s="153">
        <v>0</v>
      </c>
      <c r="BH362" s="152">
        <v>0</v>
      </c>
    </row>
    <row r="363" spans="1:60">
      <c r="A363" s="155" t="s">
        <v>1278</v>
      </c>
      <c r="B363" s="154">
        <v>828</v>
      </c>
      <c r="C363" s="154">
        <f>SUM(G363:BH363)</f>
        <v>51</v>
      </c>
      <c r="D363" s="154">
        <f>SUMIF(G$1:BH$1,1,$G363:$BH363)</f>
        <v>20</v>
      </c>
      <c r="E363" s="154">
        <f>SUMIF(G$1:BH$1,2,$G363:$BH363)</f>
        <v>10</v>
      </c>
      <c r="F363" s="154">
        <f>SUMIF(G$1:BH$1,3,$G363:$BH363)</f>
        <v>21</v>
      </c>
      <c r="G363" s="153">
        <v>0</v>
      </c>
      <c r="H363" s="153">
        <v>1</v>
      </c>
      <c r="I363" s="153">
        <v>0</v>
      </c>
      <c r="J363" s="153">
        <v>0</v>
      </c>
      <c r="K363" s="153">
        <v>0</v>
      </c>
      <c r="L363" s="153">
        <v>0</v>
      </c>
      <c r="M363" s="153">
        <v>0</v>
      </c>
      <c r="N363" s="153">
        <v>0</v>
      </c>
      <c r="O363" s="153">
        <v>20</v>
      </c>
      <c r="P363" s="153">
        <v>0</v>
      </c>
      <c r="Q363" s="153">
        <v>0</v>
      </c>
      <c r="R363" s="153">
        <v>0</v>
      </c>
      <c r="S363" s="153">
        <v>0</v>
      </c>
      <c r="T363" s="153">
        <v>0</v>
      </c>
      <c r="U363" s="153">
        <v>0</v>
      </c>
      <c r="V363" s="153">
        <v>0</v>
      </c>
      <c r="W363" s="153">
        <v>16</v>
      </c>
      <c r="X363" s="153">
        <v>0</v>
      </c>
      <c r="Y363" s="153">
        <v>0</v>
      </c>
      <c r="Z363" s="153">
        <v>0</v>
      </c>
      <c r="AA363" s="153">
        <v>0</v>
      </c>
      <c r="AB363" s="153">
        <v>0</v>
      </c>
      <c r="AC363" s="153">
        <v>0</v>
      </c>
      <c r="AD363" s="153">
        <v>0</v>
      </c>
      <c r="AE363" s="153">
        <v>0</v>
      </c>
      <c r="AF363" s="153">
        <v>2</v>
      </c>
      <c r="AG363" s="153">
        <v>0</v>
      </c>
      <c r="AH363" s="153">
        <v>1</v>
      </c>
      <c r="AI363" s="153">
        <v>2</v>
      </c>
      <c r="AJ363" s="153">
        <v>0</v>
      </c>
      <c r="AK363" s="153">
        <v>0</v>
      </c>
      <c r="AL363" s="153">
        <v>0</v>
      </c>
      <c r="AM363" s="153">
        <v>0</v>
      </c>
      <c r="AN363" s="153">
        <v>0</v>
      </c>
      <c r="AO363" s="153">
        <v>0</v>
      </c>
      <c r="AP363" s="153">
        <v>0</v>
      </c>
      <c r="AQ363" s="153">
        <v>0</v>
      </c>
      <c r="AR363" s="153">
        <v>0</v>
      </c>
      <c r="AS363" s="153">
        <v>1</v>
      </c>
      <c r="AT363" s="153">
        <v>0</v>
      </c>
      <c r="AU363" s="153">
        <v>0</v>
      </c>
      <c r="AV363" s="153">
        <v>0</v>
      </c>
      <c r="AW363" s="153">
        <v>0</v>
      </c>
      <c r="AX363" s="153">
        <v>0</v>
      </c>
      <c r="AY363" s="153">
        <v>0</v>
      </c>
      <c r="AZ363" s="153">
        <v>1</v>
      </c>
      <c r="BA363" s="153">
        <v>0</v>
      </c>
      <c r="BB363" s="153">
        <v>0</v>
      </c>
      <c r="BC363" s="153">
        <v>0</v>
      </c>
      <c r="BD363" s="153">
        <v>7</v>
      </c>
      <c r="BE363" s="153">
        <v>0</v>
      </c>
      <c r="BF363" s="153">
        <v>0</v>
      </c>
      <c r="BG363" s="153">
        <v>0</v>
      </c>
      <c r="BH363" s="152">
        <v>0</v>
      </c>
    </row>
    <row r="364" spans="1:60">
      <c r="A364" s="155" t="s">
        <v>1277</v>
      </c>
      <c r="B364" s="154">
        <v>8074</v>
      </c>
      <c r="C364" s="154">
        <f>SUM(G364:BH364)</f>
        <v>589</v>
      </c>
      <c r="D364" s="154">
        <f>SUMIF(G$1:BH$1,1,$G364:$BH364)</f>
        <v>230</v>
      </c>
      <c r="E364" s="154">
        <f>SUMIF(G$1:BH$1,2,$G364:$BH364)</f>
        <v>64</v>
      </c>
      <c r="F364" s="154">
        <f>SUMIF(G$1:BH$1,3,$G364:$BH364)</f>
        <v>295</v>
      </c>
      <c r="G364" s="153">
        <v>0</v>
      </c>
      <c r="H364" s="153">
        <v>2</v>
      </c>
      <c r="I364" s="153">
        <v>7</v>
      </c>
      <c r="J364" s="153">
        <v>0</v>
      </c>
      <c r="K364" s="153">
        <v>0</v>
      </c>
      <c r="L364" s="153">
        <v>1</v>
      </c>
      <c r="M364" s="153">
        <v>0</v>
      </c>
      <c r="N364" s="153">
        <v>0</v>
      </c>
      <c r="O364" s="153">
        <v>282</v>
      </c>
      <c r="P364" s="153">
        <v>0</v>
      </c>
      <c r="Q364" s="153">
        <v>0</v>
      </c>
      <c r="R364" s="153">
        <v>1</v>
      </c>
      <c r="S364" s="153">
        <v>0</v>
      </c>
      <c r="T364" s="153">
        <v>0</v>
      </c>
      <c r="U364" s="153">
        <v>0</v>
      </c>
      <c r="V364" s="153">
        <v>0</v>
      </c>
      <c r="W364" s="153">
        <v>204</v>
      </c>
      <c r="X364" s="153">
        <v>1</v>
      </c>
      <c r="Y364" s="153">
        <v>0</v>
      </c>
      <c r="Z364" s="153">
        <v>0</v>
      </c>
      <c r="AA364" s="153">
        <v>0</v>
      </c>
      <c r="AB364" s="153">
        <v>0</v>
      </c>
      <c r="AC364" s="153">
        <v>0</v>
      </c>
      <c r="AD364" s="153">
        <v>0</v>
      </c>
      <c r="AE364" s="153">
        <v>0</v>
      </c>
      <c r="AF364" s="153">
        <v>15</v>
      </c>
      <c r="AG364" s="153">
        <v>0</v>
      </c>
      <c r="AH364" s="153">
        <v>0</v>
      </c>
      <c r="AI364" s="153">
        <v>17</v>
      </c>
      <c r="AJ364" s="153">
        <v>0</v>
      </c>
      <c r="AK364" s="153">
        <v>1</v>
      </c>
      <c r="AL364" s="153">
        <v>0</v>
      </c>
      <c r="AM364" s="153">
        <v>0</v>
      </c>
      <c r="AN364" s="153">
        <v>1</v>
      </c>
      <c r="AO364" s="153">
        <v>0</v>
      </c>
      <c r="AP364" s="153">
        <v>12</v>
      </c>
      <c r="AQ364" s="153">
        <v>1</v>
      </c>
      <c r="AR364" s="153">
        <v>0</v>
      </c>
      <c r="AS364" s="153">
        <v>4</v>
      </c>
      <c r="AT364" s="153">
        <v>0</v>
      </c>
      <c r="AU364" s="153">
        <v>2</v>
      </c>
      <c r="AV364" s="153">
        <v>0</v>
      </c>
      <c r="AW364" s="153">
        <v>0</v>
      </c>
      <c r="AX364" s="153">
        <v>3</v>
      </c>
      <c r="AY364" s="153">
        <v>0</v>
      </c>
      <c r="AZ364" s="153">
        <v>3</v>
      </c>
      <c r="BA364" s="153">
        <v>0</v>
      </c>
      <c r="BB364" s="153">
        <v>0</v>
      </c>
      <c r="BC364" s="153">
        <v>0</v>
      </c>
      <c r="BD364" s="153">
        <v>32</v>
      </c>
      <c r="BE364" s="153">
        <v>0</v>
      </c>
      <c r="BF364" s="153">
        <v>0</v>
      </c>
      <c r="BG364" s="153">
        <v>0</v>
      </c>
      <c r="BH364" s="152">
        <v>0</v>
      </c>
    </row>
    <row r="365" spans="1:60">
      <c r="A365" s="155" t="s">
        <v>1276</v>
      </c>
      <c r="B365" s="154">
        <v>259</v>
      </c>
      <c r="C365" s="154">
        <f>SUM(G365:BH365)</f>
        <v>28</v>
      </c>
      <c r="D365" s="154">
        <f>SUMIF(G$1:BH$1,1,$G365:$BH365)</f>
        <v>12</v>
      </c>
      <c r="E365" s="154">
        <f>SUMIF(G$1:BH$1,2,$G365:$BH365)</f>
        <v>6</v>
      </c>
      <c r="F365" s="154">
        <f>SUMIF(G$1:BH$1,3,$G365:$BH365)</f>
        <v>10</v>
      </c>
      <c r="G365" s="153">
        <v>0</v>
      </c>
      <c r="H365" s="153">
        <v>0</v>
      </c>
      <c r="I365" s="153">
        <v>1</v>
      </c>
      <c r="J365" s="153">
        <v>0</v>
      </c>
      <c r="K365" s="153">
        <v>0</v>
      </c>
      <c r="L365" s="153">
        <v>0</v>
      </c>
      <c r="M365" s="153">
        <v>0</v>
      </c>
      <c r="N365" s="153">
        <v>0</v>
      </c>
      <c r="O365" s="153">
        <v>9</v>
      </c>
      <c r="P365" s="153">
        <v>0</v>
      </c>
      <c r="Q365" s="153">
        <v>0</v>
      </c>
      <c r="R365" s="153">
        <v>0</v>
      </c>
      <c r="S365" s="153">
        <v>0</v>
      </c>
      <c r="T365" s="153">
        <v>0</v>
      </c>
      <c r="U365" s="153">
        <v>0</v>
      </c>
      <c r="V365" s="153">
        <v>0</v>
      </c>
      <c r="W365" s="153">
        <v>11</v>
      </c>
      <c r="X365" s="153">
        <v>0</v>
      </c>
      <c r="Y365" s="153">
        <v>0</v>
      </c>
      <c r="Z365" s="153">
        <v>0</v>
      </c>
      <c r="AA365" s="153">
        <v>0</v>
      </c>
      <c r="AB365" s="153">
        <v>0</v>
      </c>
      <c r="AC365" s="153">
        <v>0</v>
      </c>
      <c r="AD365" s="153">
        <v>0</v>
      </c>
      <c r="AE365" s="153">
        <v>0</v>
      </c>
      <c r="AF365" s="153">
        <v>0</v>
      </c>
      <c r="AG365" s="153">
        <v>0</v>
      </c>
      <c r="AH365" s="153">
        <v>0</v>
      </c>
      <c r="AI365" s="153">
        <v>1</v>
      </c>
      <c r="AJ365" s="153">
        <v>0</v>
      </c>
      <c r="AK365" s="153">
        <v>0</v>
      </c>
      <c r="AL365" s="153">
        <v>0</v>
      </c>
      <c r="AM365" s="153">
        <v>0</v>
      </c>
      <c r="AN365" s="153">
        <v>0</v>
      </c>
      <c r="AO365" s="153">
        <v>0</v>
      </c>
      <c r="AP365" s="153">
        <v>0</v>
      </c>
      <c r="AQ365" s="153">
        <v>0</v>
      </c>
      <c r="AR365" s="153">
        <v>0</v>
      </c>
      <c r="AS365" s="153">
        <v>0</v>
      </c>
      <c r="AT365" s="153">
        <v>0</v>
      </c>
      <c r="AU365" s="153">
        <v>0</v>
      </c>
      <c r="AV365" s="153">
        <v>0</v>
      </c>
      <c r="AW365" s="153">
        <v>0</v>
      </c>
      <c r="AX365" s="153">
        <v>0</v>
      </c>
      <c r="AY365" s="153">
        <v>0</v>
      </c>
      <c r="AZ365" s="153">
        <v>0</v>
      </c>
      <c r="BA365" s="153">
        <v>0</v>
      </c>
      <c r="BB365" s="153">
        <v>0</v>
      </c>
      <c r="BC365" s="153">
        <v>0</v>
      </c>
      <c r="BD365" s="153">
        <v>6</v>
      </c>
      <c r="BE365" s="153">
        <v>0</v>
      </c>
      <c r="BF365" s="153">
        <v>0</v>
      </c>
      <c r="BG365" s="153">
        <v>0</v>
      </c>
      <c r="BH365" s="152">
        <v>0</v>
      </c>
    </row>
    <row r="366" spans="1:60">
      <c r="A366" s="155" t="s">
        <v>1275</v>
      </c>
      <c r="B366" s="154">
        <v>48</v>
      </c>
      <c r="C366" s="154">
        <f>SUM(G366:BH366)</f>
        <v>4</v>
      </c>
      <c r="D366" s="154">
        <f>SUMIF(G$1:BH$1,1,$G366:$BH366)</f>
        <v>0</v>
      </c>
      <c r="E366" s="154">
        <f>SUMIF(G$1:BH$1,2,$G366:$BH366)</f>
        <v>0</v>
      </c>
      <c r="F366" s="154">
        <f>SUMIF(G$1:BH$1,3,$G366:$BH366)</f>
        <v>4</v>
      </c>
      <c r="G366" s="153">
        <v>0</v>
      </c>
      <c r="H366" s="153">
        <v>0</v>
      </c>
      <c r="I366" s="153">
        <v>0</v>
      </c>
      <c r="J366" s="153">
        <v>0</v>
      </c>
      <c r="K366" s="153">
        <v>0</v>
      </c>
      <c r="L366" s="153">
        <v>0</v>
      </c>
      <c r="M366" s="153">
        <v>0</v>
      </c>
      <c r="N366" s="153">
        <v>0</v>
      </c>
      <c r="O366" s="153">
        <v>3</v>
      </c>
      <c r="P366" s="153">
        <v>0</v>
      </c>
      <c r="Q366" s="153">
        <v>0</v>
      </c>
      <c r="R366" s="153">
        <v>0</v>
      </c>
      <c r="S366" s="153">
        <v>0</v>
      </c>
      <c r="T366" s="153">
        <v>0</v>
      </c>
      <c r="U366" s="153">
        <v>0</v>
      </c>
      <c r="V366" s="153">
        <v>0</v>
      </c>
      <c r="W366" s="153">
        <v>0</v>
      </c>
      <c r="X366" s="153">
        <v>0</v>
      </c>
      <c r="Y366" s="153">
        <v>0</v>
      </c>
      <c r="Z366" s="153">
        <v>0</v>
      </c>
      <c r="AA366" s="153">
        <v>0</v>
      </c>
      <c r="AB366" s="153">
        <v>0</v>
      </c>
      <c r="AC366" s="153">
        <v>0</v>
      </c>
      <c r="AD366" s="153">
        <v>0</v>
      </c>
      <c r="AE366" s="153">
        <v>0</v>
      </c>
      <c r="AF366" s="153">
        <v>0</v>
      </c>
      <c r="AG366" s="153">
        <v>0</v>
      </c>
      <c r="AH366" s="153">
        <v>0</v>
      </c>
      <c r="AI366" s="153">
        <v>0</v>
      </c>
      <c r="AJ366" s="153">
        <v>0</v>
      </c>
      <c r="AK366" s="153">
        <v>0</v>
      </c>
      <c r="AL366" s="153">
        <v>0</v>
      </c>
      <c r="AM366" s="153">
        <v>0</v>
      </c>
      <c r="AN366" s="153">
        <v>0</v>
      </c>
      <c r="AO366" s="153">
        <v>0</v>
      </c>
      <c r="AP366" s="153">
        <v>0</v>
      </c>
      <c r="AQ366" s="153">
        <v>0</v>
      </c>
      <c r="AR366" s="153">
        <v>0</v>
      </c>
      <c r="AS366" s="153">
        <v>1</v>
      </c>
      <c r="AT366" s="153">
        <v>0</v>
      </c>
      <c r="AU366" s="153">
        <v>0</v>
      </c>
      <c r="AV366" s="153">
        <v>0</v>
      </c>
      <c r="AW366" s="153">
        <v>0</v>
      </c>
      <c r="AX366" s="153">
        <v>0</v>
      </c>
      <c r="AY366" s="153">
        <v>0</v>
      </c>
      <c r="AZ366" s="153">
        <v>0</v>
      </c>
      <c r="BA366" s="153">
        <v>0</v>
      </c>
      <c r="BB366" s="153">
        <v>0</v>
      </c>
      <c r="BC366" s="153">
        <v>0</v>
      </c>
      <c r="BD366" s="153">
        <v>0</v>
      </c>
      <c r="BE366" s="153">
        <v>0</v>
      </c>
      <c r="BF366" s="153">
        <v>0</v>
      </c>
      <c r="BG366" s="153">
        <v>0</v>
      </c>
      <c r="BH366" s="152">
        <v>0</v>
      </c>
    </row>
    <row r="367" spans="1:60">
      <c r="A367" s="155" t="s">
        <v>1274</v>
      </c>
      <c r="B367" s="154">
        <v>53</v>
      </c>
      <c r="C367" s="154">
        <f>SUM(G367:BH367)</f>
        <v>7</v>
      </c>
      <c r="D367" s="154">
        <f>SUMIF(G$1:BH$1,1,$G367:$BH367)</f>
        <v>0</v>
      </c>
      <c r="E367" s="154">
        <f>SUMIF(G$1:BH$1,2,$G367:$BH367)</f>
        <v>6</v>
      </c>
      <c r="F367" s="154">
        <f>SUMIF(G$1:BH$1,3,$G367:$BH367)</f>
        <v>1</v>
      </c>
      <c r="G367" s="153">
        <v>0</v>
      </c>
      <c r="H367" s="153">
        <v>0</v>
      </c>
      <c r="I367" s="153">
        <v>0</v>
      </c>
      <c r="J367" s="153">
        <v>0</v>
      </c>
      <c r="K367" s="153">
        <v>0</v>
      </c>
      <c r="L367" s="153">
        <v>0</v>
      </c>
      <c r="M367" s="153">
        <v>0</v>
      </c>
      <c r="N367" s="153">
        <v>0</v>
      </c>
      <c r="O367" s="153">
        <v>1</v>
      </c>
      <c r="P367" s="153">
        <v>0</v>
      </c>
      <c r="Q367" s="153">
        <v>0</v>
      </c>
      <c r="R367" s="153">
        <v>0</v>
      </c>
      <c r="S367" s="153">
        <v>0</v>
      </c>
      <c r="T367" s="153">
        <v>0</v>
      </c>
      <c r="U367" s="153">
        <v>0</v>
      </c>
      <c r="V367" s="153">
        <v>0</v>
      </c>
      <c r="W367" s="153">
        <v>0</v>
      </c>
      <c r="X367" s="153">
        <v>0</v>
      </c>
      <c r="Y367" s="153">
        <v>0</v>
      </c>
      <c r="Z367" s="153">
        <v>0</v>
      </c>
      <c r="AA367" s="153">
        <v>0</v>
      </c>
      <c r="AB367" s="153">
        <v>0</v>
      </c>
      <c r="AC367" s="153">
        <v>0</v>
      </c>
      <c r="AD367" s="153">
        <v>3</v>
      </c>
      <c r="AE367" s="153">
        <v>0</v>
      </c>
      <c r="AF367" s="153">
        <v>0</v>
      </c>
      <c r="AG367" s="153">
        <v>0</v>
      </c>
      <c r="AH367" s="153">
        <v>0</v>
      </c>
      <c r="AI367" s="153">
        <v>0</v>
      </c>
      <c r="AJ367" s="153">
        <v>0</v>
      </c>
      <c r="AK367" s="153">
        <v>0</v>
      </c>
      <c r="AL367" s="153">
        <v>0</v>
      </c>
      <c r="AM367" s="153">
        <v>0</v>
      </c>
      <c r="AN367" s="153">
        <v>2</v>
      </c>
      <c r="AO367" s="153">
        <v>0</v>
      </c>
      <c r="AP367" s="153">
        <v>0</v>
      </c>
      <c r="AQ367" s="153">
        <v>0</v>
      </c>
      <c r="AR367" s="153">
        <v>0</v>
      </c>
      <c r="AS367" s="153">
        <v>0</v>
      </c>
      <c r="AT367" s="153">
        <v>0</v>
      </c>
      <c r="AU367" s="153">
        <v>0</v>
      </c>
      <c r="AV367" s="153">
        <v>0</v>
      </c>
      <c r="AW367" s="153">
        <v>0</v>
      </c>
      <c r="AX367" s="153">
        <v>0</v>
      </c>
      <c r="AY367" s="153">
        <v>0</v>
      </c>
      <c r="AZ367" s="153">
        <v>0</v>
      </c>
      <c r="BA367" s="153">
        <v>0</v>
      </c>
      <c r="BB367" s="153">
        <v>0</v>
      </c>
      <c r="BC367" s="153">
        <v>0</v>
      </c>
      <c r="BD367" s="153">
        <v>1</v>
      </c>
      <c r="BE367" s="153">
        <v>0</v>
      </c>
      <c r="BF367" s="153">
        <v>0</v>
      </c>
      <c r="BG367" s="153">
        <v>0</v>
      </c>
      <c r="BH367" s="152">
        <v>0</v>
      </c>
    </row>
    <row r="368" spans="1:60" ht="30">
      <c r="A368" s="155" t="s">
        <v>1273</v>
      </c>
      <c r="B368" s="154">
        <v>277</v>
      </c>
      <c r="C368" s="154">
        <f>SUM(G368:BH368)</f>
        <v>24</v>
      </c>
      <c r="D368" s="154">
        <f>SUMIF(G$1:BH$1,1,$G368:$BH368)</f>
        <v>5</v>
      </c>
      <c r="E368" s="154">
        <f>SUMIF(G$1:BH$1,2,$G368:$BH368)</f>
        <v>3</v>
      </c>
      <c r="F368" s="154">
        <f>SUMIF(G$1:BH$1,3,$G368:$BH368)</f>
        <v>16</v>
      </c>
      <c r="G368" s="153">
        <v>0</v>
      </c>
      <c r="H368" s="153">
        <v>0</v>
      </c>
      <c r="I368" s="153">
        <v>0</v>
      </c>
      <c r="J368" s="153">
        <v>0</v>
      </c>
      <c r="K368" s="153">
        <v>0</v>
      </c>
      <c r="L368" s="153">
        <v>0</v>
      </c>
      <c r="M368" s="153">
        <v>0</v>
      </c>
      <c r="N368" s="153">
        <v>0</v>
      </c>
      <c r="O368" s="153">
        <v>16</v>
      </c>
      <c r="P368" s="153">
        <v>0</v>
      </c>
      <c r="Q368" s="153">
        <v>0</v>
      </c>
      <c r="R368" s="153">
        <v>0</v>
      </c>
      <c r="S368" s="153">
        <v>0</v>
      </c>
      <c r="T368" s="153">
        <v>0</v>
      </c>
      <c r="U368" s="153">
        <v>0</v>
      </c>
      <c r="V368" s="153">
        <v>0</v>
      </c>
      <c r="W368" s="153">
        <v>3</v>
      </c>
      <c r="X368" s="153">
        <v>0</v>
      </c>
      <c r="Y368" s="153">
        <v>0</v>
      </c>
      <c r="Z368" s="153">
        <v>0</v>
      </c>
      <c r="AA368" s="153">
        <v>0</v>
      </c>
      <c r="AB368" s="153">
        <v>0</v>
      </c>
      <c r="AC368" s="153">
        <v>1</v>
      </c>
      <c r="AD368" s="153">
        <v>0</v>
      </c>
      <c r="AE368" s="153">
        <v>0</v>
      </c>
      <c r="AF368" s="153">
        <v>1</v>
      </c>
      <c r="AG368" s="153">
        <v>0</v>
      </c>
      <c r="AH368" s="153">
        <v>0</v>
      </c>
      <c r="AI368" s="153">
        <v>1</v>
      </c>
      <c r="AJ368" s="153">
        <v>0</v>
      </c>
      <c r="AK368" s="153">
        <v>0</v>
      </c>
      <c r="AL368" s="153">
        <v>0</v>
      </c>
      <c r="AM368" s="153">
        <v>0</v>
      </c>
      <c r="AN368" s="153">
        <v>0</v>
      </c>
      <c r="AO368" s="153">
        <v>0</v>
      </c>
      <c r="AP368" s="153">
        <v>0</v>
      </c>
      <c r="AQ368" s="153">
        <v>0</v>
      </c>
      <c r="AR368" s="153">
        <v>0</v>
      </c>
      <c r="AS368" s="153">
        <v>0</v>
      </c>
      <c r="AT368" s="153">
        <v>0</v>
      </c>
      <c r="AU368" s="153">
        <v>0</v>
      </c>
      <c r="AV368" s="153">
        <v>0</v>
      </c>
      <c r="AW368" s="153">
        <v>0</v>
      </c>
      <c r="AX368" s="153">
        <v>0</v>
      </c>
      <c r="AY368" s="153">
        <v>0</v>
      </c>
      <c r="AZ368" s="153">
        <v>0</v>
      </c>
      <c r="BA368" s="153">
        <v>0</v>
      </c>
      <c r="BB368" s="153">
        <v>0</v>
      </c>
      <c r="BC368" s="153">
        <v>0</v>
      </c>
      <c r="BD368" s="153">
        <v>2</v>
      </c>
      <c r="BE368" s="153">
        <v>0</v>
      </c>
      <c r="BF368" s="153">
        <v>0</v>
      </c>
      <c r="BG368" s="153">
        <v>0</v>
      </c>
      <c r="BH368" s="152">
        <v>0</v>
      </c>
    </row>
    <row r="369" spans="1:60">
      <c r="A369" s="155" t="s">
        <v>1272</v>
      </c>
      <c r="B369" s="154">
        <v>67</v>
      </c>
      <c r="C369" s="154">
        <f>SUM(G369:BH369)</f>
        <v>4</v>
      </c>
      <c r="D369" s="154">
        <f>SUMIF(G$1:BH$1,1,$G369:$BH369)</f>
        <v>2</v>
      </c>
      <c r="E369" s="154">
        <f>SUMIF(G$1:BH$1,2,$G369:$BH369)</f>
        <v>0</v>
      </c>
      <c r="F369" s="154">
        <f>SUMIF(G$1:BH$1,3,$G369:$BH369)</f>
        <v>2</v>
      </c>
      <c r="G369" s="153">
        <v>0</v>
      </c>
      <c r="H369" s="153">
        <v>0</v>
      </c>
      <c r="I369" s="153">
        <v>0</v>
      </c>
      <c r="J369" s="153">
        <v>0</v>
      </c>
      <c r="K369" s="153">
        <v>0</v>
      </c>
      <c r="L369" s="153">
        <v>0</v>
      </c>
      <c r="M369" s="153">
        <v>0</v>
      </c>
      <c r="N369" s="153">
        <v>0</v>
      </c>
      <c r="O369" s="153">
        <v>1</v>
      </c>
      <c r="P369" s="153">
        <v>0</v>
      </c>
      <c r="Q369" s="153">
        <v>0</v>
      </c>
      <c r="R369" s="153">
        <v>0</v>
      </c>
      <c r="S369" s="153">
        <v>0</v>
      </c>
      <c r="T369" s="153">
        <v>0</v>
      </c>
      <c r="U369" s="153">
        <v>0</v>
      </c>
      <c r="V369" s="153">
        <v>0</v>
      </c>
      <c r="W369" s="153">
        <v>1</v>
      </c>
      <c r="X369" s="153">
        <v>0</v>
      </c>
      <c r="Y369" s="153">
        <v>0</v>
      </c>
      <c r="Z369" s="153">
        <v>0</v>
      </c>
      <c r="AA369" s="153">
        <v>0</v>
      </c>
      <c r="AB369" s="153">
        <v>0</v>
      </c>
      <c r="AC369" s="153">
        <v>0</v>
      </c>
      <c r="AD369" s="153">
        <v>0</v>
      </c>
      <c r="AE369" s="153">
        <v>0</v>
      </c>
      <c r="AF369" s="153">
        <v>0</v>
      </c>
      <c r="AG369" s="153">
        <v>0</v>
      </c>
      <c r="AH369" s="153">
        <v>0</v>
      </c>
      <c r="AI369" s="153">
        <v>0</v>
      </c>
      <c r="AJ369" s="153">
        <v>0</v>
      </c>
      <c r="AK369" s="153">
        <v>0</v>
      </c>
      <c r="AL369" s="153">
        <v>0</v>
      </c>
      <c r="AM369" s="153">
        <v>0</v>
      </c>
      <c r="AN369" s="153">
        <v>0</v>
      </c>
      <c r="AO369" s="153">
        <v>0</v>
      </c>
      <c r="AP369" s="153">
        <v>0</v>
      </c>
      <c r="AQ369" s="153">
        <v>0</v>
      </c>
      <c r="AR369" s="153">
        <v>0</v>
      </c>
      <c r="AS369" s="153">
        <v>1</v>
      </c>
      <c r="AT369" s="153">
        <v>0</v>
      </c>
      <c r="AU369" s="153">
        <v>0</v>
      </c>
      <c r="AV369" s="153">
        <v>0</v>
      </c>
      <c r="AW369" s="153">
        <v>0</v>
      </c>
      <c r="AX369" s="153">
        <v>0</v>
      </c>
      <c r="AY369" s="153">
        <v>0</v>
      </c>
      <c r="AZ369" s="153">
        <v>1</v>
      </c>
      <c r="BA369" s="153">
        <v>0</v>
      </c>
      <c r="BB369" s="153">
        <v>0</v>
      </c>
      <c r="BC369" s="153">
        <v>0</v>
      </c>
      <c r="BD369" s="153">
        <v>0</v>
      </c>
      <c r="BE369" s="153">
        <v>0</v>
      </c>
      <c r="BF369" s="153">
        <v>0</v>
      </c>
      <c r="BG369" s="153">
        <v>0</v>
      </c>
      <c r="BH369" s="152">
        <v>0</v>
      </c>
    </row>
    <row r="370" spans="1:60" ht="30">
      <c r="A370" s="155" t="s">
        <v>1271</v>
      </c>
      <c r="B370" s="154">
        <v>349</v>
      </c>
      <c r="C370" s="154">
        <f>SUM(G370:BH370)</f>
        <v>27</v>
      </c>
      <c r="D370" s="154">
        <f>SUMIF(G$1:BH$1,1,$G370:$BH370)</f>
        <v>8</v>
      </c>
      <c r="E370" s="154">
        <f>SUMIF(G$1:BH$1,2,$G370:$BH370)</f>
        <v>14</v>
      </c>
      <c r="F370" s="154">
        <f>SUMIF(G$1:BH$1,3,$G370:$BH370)</f>
        <v>5</v>
      </c>
      <c r="G370" s="153">
        <v>0</v>
      </c>
      <c r="H370" s="153">
        <v>0</v>
      </c>
      <c r="I370" s="153">
        <v>0</v>
      </c>
      <c r="J370" s="153">
        <v>0</v>
      </c>
      <c r="K370" s="153">
        <v>0</v>
      </c>
      <c r="L370" s="153">
        <v>0</v>
      </c>
      <c r="M370" s="153">
        <v>0</v>
      </c>
      <c r="N370" s="153">
        <v>0</v>
      </c>
      <c r="O370" s="153">
        <v>5</v>
      </c>
      <c r="P370" s="153">
        <v>0</v>
      </c>
      <c r="Q370" s="153">
        <v>0</v>
      </c>
      <c r="R370" s="153">
        <v>0</v>
      </c>
      <c r="S370" s="153">
        <v>0</v>
      </c>
      <c r="T370" s="153">
        <v>0</v>
      </c>
      <c r="U370" s="153">
        <v>0</v>
      </c>
      <c r="V370" s="153">
        <v>0</v>
      </c>
      <c r="W370" s="153">
        <v>7</v>
      </c>
      <c r="X370" s="153">
        <v>0</v>
      </c>
      <c r="Y370" s="153">
        <v>0</v>
      </c>
      <c r="Z370" s="153">
        <v>0</v>
      </c>
      <c r="AA370" s="153">
        <v>0</v>
      </c>
      <c r="AB370" s="153">
        <v>0</v>
      </c>
      <c r="AC370" s="153">
        <v>0</v>
      </c>
      <c r="AD370" s="153">
        <v>0</v>
      </c>
      <c r="AE370" s="153">
        <v>0</v>
      </c>
      <c r="AF370" s="153">
        <v>4</v>
      </c>
      <c r="AG370" s="153">
        <v>0</v>
      </c>
      <c r="AH370" s="153">
        <v>0</v>
      </c>
      <c r="AI370" s="153">
        <v>1</v>
      </c>
      <c r="AJ370" s="153">
        <v>0</v>
      </c>
      <c r="AK370" s="153">
        <v>0</v>
      </c>
      <c r="AL370" s="153">
        <v>1</v>
      </c>
      <c r="AM370" s="153">
        <v>0</v>
      </c>
      <c r="AN370" s="153">
        <v>0</v>
      </c>
      <c r="AO370" s="153">
        <v>0</v>
      </c>
      <c r="AP370" s="153">
        <v>4</v>
      </c>
      <c r="AQ370" s="153">
        <v>0</v>
      </c>
      <c r="AR370" s="153">
        <v>1</v>
      </c>
      <c r="AS370" s="153">
        <v>0</v>
      </c>
      <c r="AT370" s="153">
        <v>0</v>
      </c>
      <c r="AU370" s="153">
        <v>0</v>
      </c>
      <c r="AV370" s="153">
        <v>0</v>
      </c>
      <c r="AW370" s="153">
        <v>0</v>
      </c>
      <c r="AX370" s="153">
        <v>0</v>
      </c>
      <c r="AY370" s="153">
        <v>0</v>
      </c>
      <c r="AZ370" s="153">
        <v>0</v>
      </c>
      <c r="BA370" s="153">
        <v>0</v>
      </c>
      <c r="BB370" s="153">
        <v>0</v>
      </c>
      <c r="BC370" s="153">
        <v>0</v>
      </c>
      <c r="BD370" s="153">
        <v>4</v>
      </c>
      <c r="BE370" s="153">
        <v>0</v>
      </c>
      <c r="BF370" s="153">
        <v>0</v>
      </c>
      <c r="BG370" s="153">
        <v>0</v>
      </c>
      <c r="BH370" s="152">
        <v>0</v>
      </c>
    </row>
    <row r="371" spans="1:60">
      <c r="A371" s="155" t="s">
        <v>1270</v>
      </c>
      <c r="B371" s="154">
        <v>598</v>
      </c>
      <c r="C371" s="154">
        <f>SUM(G371:BH371)</f>
        <v>59</v>
      </c>
      <c r="D371" s="154">
        <f>SUMIF(G$1:BH$1,1,$G371:$BH371)</f>
        <v>19</v>
      </c>
      <c r="E371" s="154">
        <f>SUMIF(G$1:BH$1,2,$G371:$BH371)</f>
        <v>15</v>
      </c>
      <c r="F371" s="154">
        <f>SUMIF(G$1:BH$1,3,$G371:$BH371)</f>
        <v>25</v>
      </c>
      <c r="G371" s="153">
        <v>0</v>
      </c>
      <c r="H371" s="153">
        <v>2</v>
      </c>
      <c r="I371" s="153">
        <v>0</v>
      </c>
      <c r="J371" s="153">
        <v>0</v>
      </c>
      <c r="K371" s="153">
        <v>0</v>
      </c>
      <c r="L371" s="153">
        <v>1</v>
      </c>
      <c r="M371" s="153">
        <v>0</v>
      </c>
      <c r="N371" s="153">
        <v>0</v>
      </c>
      <c r="O371" s="153">
        <v>20</v>
      </c>
      <c r="P371" s="153">
        <v>0</v>
      </c>
      <c r="Q371" s="153">
        <v>0</v>
      </c>
      <c r="R371" s="153">
        <v>2</v>
      </c>
      <c r="S371" s="153">
        <v>0</v>
      </c>
      <c r="T371" s="153">
        <v>0</v>
      </c>
      <c r="U371" s="153">
        <v>0</v>
      </c>
      <c r="V371" s="153">
        <v>0</v>
      </c>
      <c r="W371" s="153">
        <v>13</v>
      </c>
      <c r="X371" s="153">
        <v>1</v>
      </c>
      <c r="Y371" s="153">
        <v>1</v>
      </c>
      <c r="Z371" s="153">
        <v>0</v>
      </c>
      <c r="AA371" s="153">
        <v>0</v>
      </c>
      <c r="AB371" s="153">
        <v>0</v>
      </c>
      <c r="AC371" s="153">
        <v>0</v>
      </c>
      <c r="AD371" s="153">
        <v>0</v>
      </c>
      <c r="AE371" s="153">
        <v>0</v>
      </c>
      <c r="AF371" s="153">
        <v>4</v>
      </c>
      <c r="AG371" s="153">
        <v>0</v>
      </c>
      <c r="AH371" s="153">
        <v>1</v>
      </c>
      <c r="AI371" s="153">
        <v>2</v>
      </c>
      <c r="AJ371" s="153">
        <v>0</v>
      </c>
      <c r="AK371" s="153">
        <v>0</v>
      </c>
      <c r="AL371" s="153">
        <v>0</v>
      </c>
      <c r="AM371" s="153">
        <v>0</v>
      </c>
      <c r="AN371" s="153">
        <v>0</v>
      </c>
      <c r="AO371" s="153">
        <v>0</v>
      </c>
      <c r="AP371" s="153">
        <v>1</v>
      </c>
      <c r="AQ371" s="153">
        <v>0</v>
      </c>
      <c r="AR371" s="153">
        <v>0</v>
      </c>
      <c r="AS371" s="153">
        <v>1</v>
      </c>
      <c r="AT371" s="153">
        <v>0</v>
      </c>
      <c r="AU371" s="153">
        <v>2</v>
      </c>
      <c r="AV371" s="153">
        <v>0</v>
      </c>
      <c r="AW371" s="153">
        <v>0</v>
      </c>
      <c r="AX371" s="153">
        <v>1</v>
      </c>
      <c r="AY371" s="153">
        <v>0</v>
      </c>
      <c r="AZ371" s="153">
        <v>0</v>
      </c>
      <c r="BA371" s="153">
        <v>0</v>
      </c>
      <c r="BB371" s="153">
        <v>0</v>
      </c>
      <c r="BC371" s="153">
        <v>0</v>
      </c>
      <c r="BD371" s="153">
        <v>7</v>
      </c>
      <c r="BE371" s="153">
        <v>0</v>
      </c>
      <c r="BF371" s="153">
        <v>0</v>
      </c>
      <c r="BG371" s="153">
        <v>0</v>
      </c>
      <c r="BH371" s="152">
        <v>0</v>
      </c>
    </row>
    <row r="372" spans="1:60">
      <c r="A372" s="155" t="s">
        <v>1269</v>
      </c>
      <c r="B372" s="154">
        <v>103</v>
      </c>
      <c r="C372" s="154">
        <f>SUM(G372:BH372)</f>
        <v>7</v>
      </c>
      <c r="D372" s="154">
        <f>SUMIF(G$1:BH$1,1,$G372:$BH372)</f>
        <v>4</v>
      </c>
      <c r="E372" s="154">
        <f>SUMIF(G$1:BH$1,2,$G372:$BH372)</f>
        <v>1</v>
      </c>
      <c r="F372" s="154">
        <f>SUMIF(G$1:BH$1,3,$G372:$BH372)</f>
        <v>2</v>
      </c>
      <c r="G372" s="153">
        <v>0</v>
      </c>
      <c r="H372" s="153">
        <v>0</v>
      </c>
      <c r="I372" s="153">
        <v>0</v>
      </c>
      <c r="J372" s="153">
        <v>0</v>
      </c>
      <c r="K372" s="153">
        <v>0</v>
      </c>
      <c r="L372" s="153">
        <v>0</v>
      </c>
      <c r="M372" s="153">
        <v>0</v>
      </c>
      <c r="N372" s="153">
        <v>0</v>
      </c>
      <c r="O372" s="153">
        <v>2</v>
      </c>
      <c r="P372" s="153">
        <v>0</v>
      </c>
      <c r="Q372" s="153">
        <v>0</v>
      </c>
      <c r="R372" s="153">
        <v>0</v>
      </c>
      <c r="S372" s="153">
        <v>0</v>
      </c>
      <c r="T372" s="153">
        <v>0</v>
      </c>
      <c r="U372" s="153">
        <v>0</v>
      </c>
      <c r="V372" s="153">
        <v>0</v>
      </c>
      <c r="W372" s="153">
        <v>2</v>
      </c>
      <c r="X372" s="153">
        <v>0</v>
      </c>
      <c r="Y372" s="153">
        <v>0</v>
      </c>
      <c r="Z372" s="153">
        <v>0</v>
      </c>
      <c r="AA372" s="153">
        <v>0</v>
      </c>
      <c r="AB372" s="153">
        <v>0</v>
      </c>
      <c r="AC372" s="153">
        <v>0</v>
      </c>
      <c r="AD372" s="153">
        <v>0</v>
      </c>
      <c r="AE372" s="153">
        <v>0</v>
      </c>
      <c r="AF372" s="153">
        <v>0</v>
      </c>
      <c r="AG372" s="153">
        <v>0</v>
      </c>
      <c r="AH372" s="153">
        <v>0</v>
      </c>
      <c r="AI372" s="153">
        <v>2</v>
      </c>
      <c r="AJ372" s="153">
        <v>0</v>
      </c>
      <c r="AK372" s="153">
        <v>0</v>
      </c>
      <c r="AL372" s="153">
        <v>0</v>
      </c>
      <c r="AM372" s="153">
        <v>0</v>
      </c>
      <c r="AN372" s="153">
        <v>0</v>
      </c>
      <c r="AO372" s="153">
        <v>0</v>
      </c>
      <c r="AP372" s="153">
        <v>0</v>
      </c>
      <c r="AQ372" s="153">
        <v>0</v>
      </c>
      <c r="AR372" s="153">
        <v>0</v>
      </c>
      <c r="AS372" s="153">
        <v>0</v>
      </c>
      <c r="AT372" s="153">
        <v>0</v>
      </c>
      <c r="AU372" s="153">
        <v>0</v>
      </c>
      <c r="AV372" s="153">
        <v>0</v>
      </c>
      <c r="AW372" s="153">
        <v>0</v>
      </c>
      <c r="AX372" s="153">
        <v>0</v>
      </c>
      <c r="AY372" s="153">
        <v>0</v>
      </c>
      <c r="AZ372" s="153">
        <v>0</v>
      </c>
      <c r="BA372" s="153">
        <v>0</v>
      </c>
      <c r="BB372" s="153">
        <v>0</v>
      </c>
      <c r="BC372" s="153">
        <v>0</v>
      </c>
      <c r="BD372" s="153">
        <v>1</v>
      </c>
      <c r="BE372" s="153">
        <v>0</v>
      </c>
      <c r="BF372" s="153">
        <v>0</v>
      </c>
      <c r="BG372" s="153">
        <v>0</v>
      </c>
      <c r="BH372" s="152">
        <v>0</v>
      </c>
    </row>
    <row r="373" spans="1:60">
      <c r="A373" s="155" t="s">
        <v>1268</v>
      </c>
      <c r="B373" s="154">
        <v>316</v>
      </c>
      <c r="C373" s="154">
        <f>SUM(G373:BH373)</f>
        <v>28</v>
      </c>
      <c r="D373" s="154">
        <f>SUMIF(G$1:BH$1,1,$G373:$BH373)</f>
        <v>6</v>
      </c>
      <c r="E373" s="154">
        <f>SUMIF(G$1:BH$1,2,$G373:$BH373)</f>
        <v>7</v>
      </c>
      <c r="F373" s="154">
        <f>SUMIF(G$1:BH$1,3,$G373:$BH373)</f>
        <v>15</v>
      </c>
      <c r="G373" s="153">
        <v>0</v>
      </c>
      <c r="H373" s="153">
        <v>0</v>
      </c>
      <c r="I373" s="153">
        <v>0</v>
      </c>
      <c r="J373" s="153">
        <v>0</v>
      </c>
      <c r="K373" s="153">
        <v>0</v>
      </c>
      <c r="L373" s="153">
        <v>0</v>
      </c>
      <c r="M373" s="153">
        <v>0</v>
      </c>
      <c r="N373" s="153">
        <v>0</v>
      </c>
      <c r="O373" s="153">
        <v>15</v>
      </c>
      <c r="P373" s="153">
        <v>0</v>
      </c>
      <c r="Q373" s="153">
        <v>0</v>
      </c>
      <c r="R373" s="153">
        <v>0</v>
      </c>
      <c r="S373" s="153">
        <v>0</v>
      </c>
      <c r="T373" s="153">
        <v>0</v>
      </c>
      <c r="U373" s="153">
        <v>0</v>
      </c>
      <c r="V373" s="153">
        <v>0</v>
      </c>
      <c r="W373" s="153">
        <v>4</v>
      </c>
      <c r="X373" s="153">
        <v>0</v>
      </c>
      <c r="Y373" s="153">
        <v>0</v>
      </c>
      <c r="Z373" s="153">
        <v>0</v>
      </c>
      <c r="AA373" s="153">
        <v>0</v>
      </c>
      <c r="AB373" s="153">
        <v>0</v>
      </c>
      <c r="AC373" s="153">
        <v>0</v>
      </c>
      <c r="AD373" s="153">
        <v>0</v>
      </c>
      <c r="AE373" s="153">
        <v>0</v>
      </c>
      <c r="AF373" s="153">
        <v>2</v>
      </c>
      <c r="AG373" s="153">
        <v>0</v>
      </c>
      <c r="AH373" s="153">
        <v>0</v>
      </c>
      <c r="AI373" s="153">
        <v>2</v>
      </c>
      <c r="AJ373" s="153">
        <v>0</v>
      </c>
      <c r="AK373" s="153">
        <v>0</v>
      </c>
      <c r="AL373" s="153">
        <v>0</v>
      </c>
      <c r="AM373" s="153">
        <v>0</v>
      </c>
      <c r="AN373" s="153">
        <v>0</v>
      </c>
      <c r="AO373" s="153">
        <v>0</v>
      </c>
      <c r="AP373" s="153">
        <v>0</v>
      </c>
      <c r="AQ373" s="153">
        <v>0</v>
      </c>
      <c r="AR373" s="153">
        <v>0</v>
      </c>
      <c r="AS373" s="153">
        <v>0</v>
      </c>
      <c r="AT373" s="153">
        <v>0</v>
      </c>
      <c r="AU373" s="153">
        <v>0</v>
      </c>
      <c r="AV373" s="153">
        <v>0</v>
      </c>
      <c r="AW373" s="153">
        <v>0</v>
      </c>
      <c r="AX373" s="153">
        <v>0</v>
      </c>
      <c r="AY373" s="153">
        <v>0</v>
      </c>
      <c r="AZ373" s="153">
        <v>0</v>
      </c>
      <c r="BA373" s="153">
        <v>0</v>
      </c>
      <c r="BB373" s="153">
        <v>0</v>
      </c>
      <c r="BC373" s="153">
        <v>0</v>
      </c>
      <c r="BD373" s="153">
        <v>5</v>
      </c>
      <c r="BE373" s="153">
        <v>0</v>
      </c>
      <c r="BF373" s="153">
        <v>0</v>
      </c>
      <c r="BG373" s="153">
        <v>0</v>
      </c>
      <c r="BH373" s="152">
        <v>0</v>
      </c>
    </row>
    <row r="374" spans="1:60" ht="30">
      <c r="A374" s="155" t="s">
        <v>1267</v>
      </c>
      <c r="B374" s="154">
        <v>255</v>
      </c>
      <c r="C374" s="154">
        <f>SUM(G374:BH374)</f>
        <v>30</v>
      </c>
      <c r="D374" s="154">
        <f>SUMIF(G$1:BH$1,1,$G374:$BH374)</f>
        <v>11</v>
      </c>
      <c r="E374" s="154">
        <f>SUMIF(G$1:BH$1,2,$G374:$BH374)</f>
        <v>9</v>
      </c>
      <c r="F374" s="154">
        <f>SUMIF(G$1:BH$1,3,$G374:$BH374)</f>
        <v>10</v>
      </c>
      <c r="G374" s="153">
        <v>0</v>
      </c>
      <c r="H374" s="153">
        <v>0</v>
      </c>
      <c r="I374" s="153">
        <v>0</v>
      </c>
      <c r="J374" s="153">
        <v>0</v>
      </c>
      <c r="K374" s="153">
        <v>0</v>
      </c>
      <c r="L374" s="153">
        <v>0</v>
      </c>
      <c r="M374" s="153">
        <v>0</v>
      </c>
      <c r="N374" s="153">
        <v>0</v>
      </c>
      <c r="O374" s="153">
        <v>9</v>
      </c>
      <c r="P374" s="153">
        <v>0</v>
      </c>
      <c r="Q374" s="153">
        <v>0</v>
      </c>
      <c r="R374" s="153">
        <v>0</v>
      </c>
      <c r="S374" s="153">
        <v>0</v>
      </c>
      <c r="T374" s="153">
        <v>0</v>
      </c>
      <c r="U374" s="153">
        <v>0</v>
      </c>
      <c r="V374" s="153">
        <v>0</v>
      </c>
      <c r="W374" s="153">
        <v>8</v>
      </c>
      <c r="X374" s="153">
        <v>0</v>
      </c>
      <c r="Y374" s="153">
        <v>0</v>
      </c>
      <c r="Z374" s="153">
        <v>0</v>
      </c>
      <c r="AA374" s="153">
        <v>0</v>
      </c>
      <c r="AB374" s="153">
        <v>0</v>
      </c>
      <c r="AC374" s="153">
        <v>0</v>
      </c>
      <c r="AD374" s="153">
        <v>0</v>
      </c>
      <c r="AE374" s="153">
        <v>0</v>
      </c>
      <c r="AF374" s="153">
        <v>3</v>
      </c>
      <c r="AG374" s="153">
        <v>0</v>
      </c>
      <c r="AH374" s="153">
        <v>0</v>
      </c>
      <c r="AI374" s="153">
        <v>3</v>
      </c>
      <c r="AJ374" s="153">
        <v>0</v>
      </c>
      <c r="AK374" s="153">
        <v>0</v>
      </c>
      <c r="AL374" s="153">
        <v>0</v>
      </c>
      <c r="AM374" s="153">
        <v>0</v>
      </c>
      <c r="AN374" s="153">
        <v>0</v>
      </c>
      <c r="AO374" s="153">
        <v>0</v>
      </c>
      <c r="AP374" s="153">
        <v>2</v>
      </c>
      <c r="AQ374" s="153">
        <v>0</v>
      </c>
      <c r="AR374" s="153">
        <v>0</v>
      </c>
      <c r="AS374" s="153">
        <v>0</v>
      </c>
      <c r="AT374" s="153">
        <v>0</v>
      </c>
      <c r="AU374" s="153">
        <v>0</v>
      </c>
      <c r="AV374" s="153">
        <v>0</v>
      </c>
      <c r="AW374" s="153">
        <v>1</v>
      </c>
      <c r="AX374" s="153">
        <v>0</v>
      </c>
      <c r="AY374" s="153">
        <v>0</v>
      </c>
      <c r="AZ374" s="153">
        <v>0</v>
      </c>
      <c r="BA374" s="153">
        <v>0</v>
      </c>
      <c r="BB374" s="153">
        <v>0</v>
      </c>
      <c r="BC374" s="153">
        <v>0</v>
      </c>
      <c r="BD374" s="153">
        <v>4</v>
      </c>
      <c r="BE374" s="153">
        <v>0</v>
      </c>
      <c r="BF374" s="153">
        <v>0</v>
      </c>
      <c r="BG374" s="153">
        <v>0</v>
      </c>
      <c r="BH374" s="152">
        <v>0</v>
      </c>
    </row>
    <row r="375" spans="1:60">
      <c r="A375" s="155" t="s">
        <v>1266</v>
      </c>
      <c r="B375" s="154">
        <v>433</v>
      </c>
      <c r="C375" s="154">
        <f>SUM(G375:BH375)</f>
        <v>41</v>
      </c>
      <c r="D375" s="154">
        <f>SUMIF(G$1:BH$1,1,$G375:$BH375)</f>
        <v>15</v>
      </c>
      <c r="E375" s="154">
        <f>SUMIF(G$1:BH$1,2,$G375:$BH375)</f>
        <v>8</v>
      </c>
      <c r="F375" s="154">
        <f>SUMIF(G$1:BH$1,3,$G375:$BH375)</f>
        <v>18</v>
      </c>
      <c r="G375" s="153">
        <v>0</v>
      </c>
      <c r="H375" s="153">
        <v>0</v>
      </c>
      <c r="I375" s="153">
        <v>0</v>
      </c>
      <c r="J375" s="153">
        <v>0</v>
      </c>
      <c r="K375" s="153">
        <v>0</v>
      </c>
      <c r="L375" s="153">
        <v>1</v>
      </c>
      <c r="M375" s="153">
        <v>0</v>
      </c>
      <c r="N375" s="153">
        <v>0</v>
      </c>
      <c r="O375" s="153">
        <v>17</v>
      </c>
      <c r="P375" s="153">
        <v>0</v>
      </c>
      <c r="Q375" s="153">
        <v>0</v>
      </c>
      <c r="R375" s="153">
        <v>0</v>
      </c>
      <c r="S375" s="153">
        <v>0</v>
      </c>
      <c r="T375" s="153">
        <v>0</v>
      </c>
      <c r="U375" s="153">
        <v>1</v>
      </c>
      <c r="V375" s="153">
        <v>0</v>
      </c>
      <c r="W375" s="153">
        <v>12</v>
      </c>
      <c r="X375" s="153">
        <v>0</v>
      </c>
      <c r="Y375" s="153">
        <v>0</v>
      </c>
      <c r="Z375" s="153">
        <v>0</v>
      </c>
      <c r="AA375" s="153">
        <v>0</v>
      </c>
      <c r="AB375" s="153">
        <v>0</v>
      </c>
      <c r="AC375" s="153">
        <v>0</v>
      </c>
      <c r="AD375" s="153">
        <v>0</v>
      </c>
      <c r="AE375" s="153">
        <v>0</v>
      </c>
      <c r="AF375" s="153">
        <v>3</v>
      </c>
      <c r="AG375" s="153">
        <v>0</v>
      </c>
      <c r="AH375" s="153">
        <v>1</v>
      </c>
      <c r="AI375" s="153">
        <v>1</v>
      </c>
      <c r="AJ375" s="153">
        <v>0</v>
      </c>
      <c r="AK375" s="153">
        <v>0</v>
      </c>
      <c r="AL375" s="153">
        <v>0</v>
      </c>
      <c r="AM375" s="153">
        <v>0</v>
      </c>
      <c r="AN375" s="153">
        <v>0</v>
      </c>
      <c r="AO375" s="153">
        <v>0</v>
      </c>
      <c r="AP375" s="153">
        <v>0</v>
      </c>
      <c r="AQ375" s="153">
        <v>0</v>
      </c>
      <c r="AR375" s="153">
        <v>0</v>
      </c>
      <c r="AS375" s="153">
        <v>0</v>
      </c>
      <c r="AT375" s="153">
        <v>0</v>
      </c>
      <c r="AU375" s="153">
        <v>1</v>
      </c>
      <c r="AV375" s="153">
        <v>0</v>
      </c>
      <c r="AW375" s="153">
        <v>0</v>
      </c>
      <c r="AX375" s="153">
        <v>0</v>
      </c>
      <c r="AY375" s="153">
        <v>0</v>
      </c>
      <c r="AZ375" s="153">
        <v>0</v>
      </c>
      <c r="BA375" s="153">
        <v>0</v>
      </c>
      <c r="BB375" s="153">
        <v>0</v>
      </c>
      <c r="BC375" s="153">
        <v>0</v>
      </c>
      <c r="BD375" s="153">
        <v>3</v>
      </c>
      <c r="BE375" s="153">
        <v>0</v>
      </c>
      <c r="BF375" s="153">
        <v>0</v>
      </c>
      <c r="BG375" s="153">
        <v>0</v>
      </c>
      <c r="BH375" s="152">
        <v>1</v>
      </c>
    </row>
    <row r="376" spans="1:60" ht="30">
      <c r="A376" s="155" t="s">
        <v>1265</v>
      </c>
      <c r="B376" s="154">
        <v>100</v>
      </c>
      <c r="C376" s="154">
        <f>SUM(G376:BH376)</f>
        <v>11</v>
      </c>
      <c r="D376" s="154">
        <f>SUMIF(G$1:BH$1,1,$G376:$BH376)</f>
        <v>4</v>
      </c>
      <c r="E376" s="154">
        <f>SUMIF(G$1:BH$1,2,$G376:$BH376)</f>
        <v>4</v>
      </c>
      <c r="F376" s="154">
        <f>SUMIF(G$1:BH$1,3,$G376:$BH376)</f>
        <v>3</v>
      </c>
      <c r="G376" s="153">
        <v>0</v>
      </c>
      <c r="H376" s="153">
        <v>0</v>
      </c>
      <c r="I376" s="153">
        <v>0</v>
      </c>
      <c r="J376" s="153">
        <v>0</v>
      </c>
      <c r="K376" s="153">
        <v>0</v>
      </c>
      <c r="L376" s="153">
        <v>0</v>
      </c>
      <c r="M376" s="153">
        <v>0</v>
      </c>
      <c r="N376" s="153">
        <v>0</v>
      </c>
      <c r="O376" s="153">
        <v>3</v>
      </c>
      <c r="P376" s="153">
        <v>0</v>
      </c>
      <c r="Q376" s="153">
        <v>0</v>
      </c>
      <c r="R376" s="153">
        <v>0</v>
      </c>
      <c r="S376" s="153">
        <v>0</v>
      </c>
      <c r="T376" s="153">
        <v>0</v>
      </c>
      <c r="U376" s="153">
        <v>0</v>
      </c>
      <c r="V376" s="153">
        <v>0</v>
      </c>
      <c r="W376" s="153">
        <v>3</v>
      </c>
      <c r="X376" s="153">
        <v>0</v>
      </c>
      <c r="Y376" s="153">
        <v>0</v>
      </c>
      <c r="Z376" s="153">
        <v>0</v>
      </c>
      <c r="AA376" s="153">
        <v>0</v>
      </c>
      <c r="AB376" s="153">
        <v>0</v>
      </c>
      <c r="AC376" s="153">
        <v>0</v>
      </c>
      <c r="AD376" s="153">
        <v>0</v>
      </c>
      <c r="AE376" s="153">
        <v>0</v>
      </c>
      <c r="AF376" s="153">
        <v>2</v>
      </c>
      <c r="AG376" s="153">
        <v>0</v>
      </c>
      <c r="AH376" s="153">
        <v>1</v>
      </c>
      <c r="AI376" s="153">
        <v>0</v>
      </c>
      <c r="AJ376" s="153">
        <v>0</v>
      </c>
      <c r="AK376" s="153">
        <v>0</v>
      </c>
      <c r="AL376" s="153">
        <v>0</v>
      </c>
      <c r="AM376" s="153">
        <v>0</v>
      </c>
      <c r="AN376" s="153">
        <v>0</v>
      </c>
      <c r="AO376" s="153">
        <v>0</v>
      </c>
      <c r="AP376" s="153">
        <v>0</v>
      </c>
      <c r="AQ376" s="153">
        <v>0</v>
      </c>
      <c r="AR376" s="153">
        <v>0</v>
      </c>
      <c r="AS376" s="153">
        <v>0</v>
      </c>
      <c r="AT376" s="153">
        <v>0</v>
      </c>
      <c r="AU376" s="153">
        <v>0</v>
      </c>
      <c r="AV376" s="153">
        <v>0</v>
      </c>
      <c r="AW376" s="153">
        <v>0</v>
      </c>
      <c r="AX376" s="153">
        <v>0</v>
      </c>
      <c r="AY376" s="153">
        <v>0</v>
      </c>
      <c r="AZ376" s="153">
        <v>0</v>
      </c>
      <c r="BA376" s="153">
        <v>0</v>
      </c>
      <c r="BB376" s="153">
        <v>0</v>
      </c>
      <c r="BC376" s="153">
        <v>0</v>
      </c>
      <c r="BD376" s="153">
        <v>1</v>
      </c>
      <c r="BE376" s="153">
        <v>0</v>
      </c>
      <c r="BF376" s="153">
        <v>0</v>
      </c>
      <c r="BG376" s="153">
        <v>0</v>
      </c>
      <c r="BH376" s="152">
        <v>1</v>
      </c>
    </row>
    <row r="377" spans="1:60" ht="30">
      <c r="A377" s="155" t="s">
        <v>1264</v>
      </c>
      <c r="B377" s="154">
        <v>552</v>
      </c>
      <c r="C377" s="154">
        <f>SUM(G377:BH377)</f>
        <v>81</v>
      </c>
      <c r="D377" s="154">
        <f>SUMIF(G$1:BH$1,1,$G377:$BH377)</f>
        <v>33</v>
      </c>
      <c r="E377" s="154">
        <f>SUMIF(G$1:BH$1,2,$G377:$BH377)</f>
        <v>19</v>
      </c>
      <c r="F377" s="154">
        <f>SUMIF(G$1:BH$1,3,$G377:$BH377)</f>
        <v>29</v>
      </c>
      <c r="G377" s="153">
        <v>0</v>
      </c>
      <c r="H377" s="153">
        <v>1</v>
      </c>
      <c r="I377" s="153">
        <v>0</v>
      </c>
      <c r="J377" s="153">
        <v>0</v>
      </c>
      <c r="K377" s="153">
        <v>0</v>
      </c>
      <c r="L377" s="153">
        <v>0</v>
      </c>
      <c r="M377" s="153">
        <v>0</v>
      </c>
      <c r="N377" s="153">
        <v>0</v>
      </c>
      <c r="O377" s="153">
        <v>26</v>
      </c>
      <c r="P377" s="153">
        <v>0</v>
      </c>
      <c r="Q377" s="153">
        <v>0</v>
      </c>
      <c r="R377" s="153">
        <v>0</v>
      </c>
      <c r="S377" s="153">
        <v>0</v>
      </c>
      <c r="T377" s="153">
        <v>0</v>
      </c>
      <c r="U377" s="153">
        <v>0</v>
      </c>
      <c r="V377" s="153">
        <v>0</v>
      </c>
      <c r="W377" s="153">
        <v>26</v>
      </c>
      <c r="X377" s="153">
        <v>1</v>
      </c>
      <c r="Y377" s="153">
        <v>0</v>
      </c>
      <c r="Z377" s="153">
        <v>1</v>
      </c>
      <c r="AA377" s="153">
        <v>0</v>
      </c>
      <c r="AB377" s="153">
        <v>0</v>
      </c>
      <c r="AC377" s="153">
        <v>0</v>
      </c>
      <c r="AD377" s="153">
        <v>0</v>
      </c>
      <c r="AE377" s="153">
        <v>0</v>
      </c>
      <c r="AF377" s="153">
        <v>5</v>
      </c>
      <c r="AG377" s="153">
        <v>2</v>
      </c>
      <c r="AH377" s="153">
        <v>0</v>
      </c>
      <c r="AI377" s="153">
        <v>4</v>
      </c>
      <c r="AJ377" s="153">
        <v>0</v>
      </c>
      <c r="AK377" s="153">
        <v>1</v>
      </c>
      <c r="AL377" s="153">
        <v>0</v>
      </c>
      <c r="AM377" s="153">
        <v>0</v>
      </c>
      <c r="AN377" s="153">
        <v>0</v>
      </c>
      <c r="AO377" s="153">
        <v>0</v>
      </c>
      <c r="AP377" s="153">
        <v>3</v>
      </c>
      <c r="AQ377" s="153">
        <v>0</v>
      </c>
      <c r="AR377" s="153">
        <v>0</v>
      </c>
      <c r="AS377" s="153">
        <v>1</v>
      </c>
      <c r="AT377" s="153">
        <v>0</v>
      </c>
      <c r="AU377" s="153">
        <v>1</v>
      </c>
      <c r="AV377" s="153">
        <v>0</v>
      </c>
      <c r="AW377" s="153">
        <v>0</v>
      </c>
      <c r="AX377" s="153">
        <v>0</v>
      </c>
      <c r="AY377" s="153">
        <v>0</v>
      </c>
      <c r="AZ377" s="153">
        <v>1</v>
      </c>
      <c r="BA377" s="153">
        <v>0</v>
      </c>
      <c r="BB377" s="153">
        <v>0</v>
      </c>
      <c r="BC377" s="153">
        <v>0</v>
      </c>
      <c r="BD377" s="153">
        <v>7</v>
      </c>
      <c r="BE377" s="153">
        <v>0</v>
      </c>
      <c r="BF377" s="153">
        <v>0</v>
      </c>
      <c r="BG377" s="153">
        <v>1</v>
      </c>
      <c r="BH377" s="152">
        <v>0</v>
      </c>
    </row>
    <row r="378" spans="1:60" ht="30">
      <c r="A378" s="155" t="s">
        <v>1263</v>
      </c>
      <c r="B378" s="154">
        <v>455</v>
      </c>
      <c r="C378" s="154">
        <f>SUM(G378:BH378)</f>
        <v>49</v>
      </c>
      <c r="D378" s="154">
        <f>SUMIF(G$1:BH$1,1,$G378:$BH378)</f>
        <v>15</v>
      </c>
      <c r="E378" s="154">
        <f>SUMIF(G$1:BH$1,2,$G378:$BH378)</f>
        <v>6</v>
      </c>
      <c r="F378" s="154">
        <f>SUMIF(G$1:BH$1,3,$G378:$BH378)</f>
        <v>28</v>
      </c>
      <c r="G378" s="153">
        <v>0</v>
      </c>
      <c r="H378" s="153">
        <v>1</v>
      </c>
      <c r="I378" s="153">
        <v>0</v>
      </c>
      <c r="J378" s="153">
        <v>0</v>
      </c>
      <c r="K378" s="153">
        <v>0</v>
      </c>
      <c r="L378" s="153">
        <v>0</v>
      </c>
      <c r="M378" s="153">
        <v>0</v>
      </c>
      <c r="N378" s="153">
        <v>0</v>
      </c>
      <c r="O378" s="153">
        <v>22</v>
      </c>
      <c r="P378" s="153">
        <v>0</v>
      </c>
      <c r="Q378" s="153">
        <v>0</v>
      </c>
      <c r="R378" s="153">
        <v>0</v>
      </c>
      <c r="S378" s="153">
        <v>1</v>
      </c>
      <c r="T378" s="153">
        <v>0</v>
      </c>
      <c r="U378" s="153">
        <v>0</v>
      </c>
      <c r="V378" s="153">
        <v>0</v>
      </c>
      <c r="W378" s="153">
        <v>11</v>
      </c>
      <c r="X378" s="153">
        <v>0</v>
      </c>
      <c r="Y378" s="153">
        <v>5</v>
      </c>
      <c r="Z378" s="153">
        <v>0</v>
      </c>
      <c r="AA378" s="153">
        <v>0</v>
      </c>
      <c r="AB378" s="153">
        <v>0</v>
      </c>
      <c r="AC378" s="153">
        <v>0</v>
      </c>
      <c r="AD378" s="153">
        <v>0</v>
      </c>
      <c r="AE378" s="153">
        <v>0</v>
      </c>
      <c r="AF378" s="153">
        <v>0</v>
      </c>
      <c r="AG378" s="153">
        <v>0</v>
      </c>
      <c r="AH378" s="153">
        <v>1</v>
      </c>
      <c r="AI378" s="153">
        <v>2</v>
      </c>
      <c r="AJ378" s="153">
        <v>0</v>
      </c>
      <c r="AK378" s="153">
        <v>0</v>
      </c>
      <c r="AL378" s="153">
        <v>0</v>
      </c>
      <c r="AM378" s="153">
        <v>0</v>
      </c>
      <c r="AN378" s="153">
        <v>0</v>
      </c>
      <c r="AO378" s="153">
        <v>0</v>
      </c>
      <c r="AP378" s="153">
        <v>1</v>
      </c>
      <c r="AQ378" s="153">
        <v>0</v>
      </c>
      <c r="AR378" s="153">
        <v>0</v>
      </c>
      <c r="AS378" s="153">
        <v>0</v>
      </c>
      <c r="AT378" s="153">
        <v>0</v>
      </c>
      <c r="AU378" s="153">
        <v>0</v>
      </c>
      <c r="AV378" s="153">
        <v>0</v>
      </c>
      <c r="AW378" s="153">
        <v>0</v>
      </c>
      <c r="AX378" s="153">
        <v>1</v>
      </c>
      <c r="AY378" s="153">
        <v>0</v>
      </c>
      <c r="AZ378" s="153">
        <v>0</v>
      </c>
      <c r="BA378" s="153">
        <v>0</v>
      </c>
      <c r="BB378" s="153">
        <v>0</v>
      </c>
      <c r="BC378" s="153">
        <v>0</v>
      </c>
      <c r="BD378" s="153">
        <v>3</v>
      </c>
      <c r="BE378" s="153">
        <v>0</v>
      </c>
      <c r="BF378" s="153">
        <v>1</v>
      </c>
      <c r="BG378" s="153">
        <v>0</v>
      </c>
      <c r="BH378" s="152">
        <v>0</v>
      </c>
    </row>
    <row r="379" spans="1:60">
      <c r="A379" s="155" t="s">
        <v>1262</v>
      </c>
      <c r="B379" s="154">
        <v>37</v>
      </c>
      <c r="C379" s="154">
        <f>SUM(G379:BH379)</f>
        <v>4</v>
      </c>
      <c r="D379" s="154">
        <f>SUMIF(G$1:BH$1,1,$G379:$BH379)</f>
        <v>1</v>
      </c>
      <c r="E379" s="154">
        <f>SUMIF(G$1:BH$1,2,$G379:$BH379)</f>
        <v>2</v>
      </c>
      <c r="F379" s="154">
        <f>SUMIF(G$1:BH$1,3,$G379:$BH379)</f>
        <v>1</v>
      </c>
      <c r="G379" s="153">
        <v>0</v>
      </c>
      <c r="H379" s="153">
        <v>0</v>
      </c>
      <c r="I379" s="153">
        <v>0</v>
      </c>
      <c r="J379" s="153">
        <v>0</v>
      </c>
      <c r="K379" s="153">
        <v>0</v>
      </c>
      <c r="L379" s="153">
        <v>0</v>
      </c>
      <c r="M379" s="153">
        <v>0</v>
      </c>
      <c r="N379" s="153">
        <v>0</v>
      </c>
      <c r="O379" s="153">
        <v>1</v>
      </c>
      <c r="P379" s="153">
        <v>0</v>
      </c>
      <c r="Q379" s="153">
        <v>0</v>
      </c>
      <c r="R379" s="153">
        <v>0</v>
      </c>
      <c r="S379" s="153">
        <v>0</v>
      </c>
      <c r="T379" s="153">
        <v>0</v>
      </c>
      <c r="U379" s="153">
        <v>0</v>
      </c>
      <c r="V379" s="153">
        <v>0</v>
      </c>
      <c r="W379" s="153">
        <v>1</v>
      </c>
      <c r="X379" s="153">
        <v>0</v>
      </c>
      <c r="Y379" s="153">
        <v>0</v>
      </c>
      <c r="Z379" s="153">
        <v>0</v>
      </c>
      <c r="AA379" s="153">
        <v>0</v>
      </c>
      <c r="AB379" s="153">
        <v>0</v>
      </c>
      <c r="AC379" s="153">
        <v>0</v>
      </c>
      <c r="AD379" s="153">
        <v>0</v>
      </c>
      <c r="AE379" s="153">
        <v>0</v>
      </c>
      <c r="AF379" s="153">
        <v>0</v>
      </c>
      <c r="AG379" s="153">
        <v>0</v>
      </c>
      <c r="AH379" s="153">
        <v>0</v>
      </c>
      <c r="AI379" s="153">
        <v>0</v>
      </c>
      <c r="AJ379" s="153">
        <v>0</v>
      </c>
      <c r="AK379" s="153">
        <v>0</v>
      </c>
      <c r="AL379" s="153">
        <v>0</v>
      </c>
      <c r="AM379" s="153">
        <v>0</v>
      </c>
      <c r="AN379" s="153">
        <v>0</v>
      </c>
      <c r="AO379" s="153">
        <v>0</v>
      </c>
      <c r="AP379" s="153">
        <v>0</v>
      </c>
      <c r="AQ379" s="153">
        <v>0</v>
      </c>
      <c r="AR379" s="153">
        <v>0</v>
      </c>
      <c r="AS379" s="153">
        <v>0</v>
      </c>
      <c r="AT379" s="153">
        <v>0</v>
      </c>
      <c r="AU379" s="153">
        <v>0</v>
      </c>
      <c r="AV379" s="153">
        <v>0</v>
      </c>
      <c r="AW379" s="153">
        <v>0</v>
      </c>
      <c r="AX379" s="153">
        <v>0</v>
      </c>
      <c r="AY379" s="153">
        <v>0</v>
      </c>
      <c r="AZ379" s="153">
        <v>0</v>
      </c>
      <c r="BA379" s="153">
        <v>0</v>
      </c>
      <c r="BB379" s="153">
        <v>0</v>
      </c>
      <c r="BC379" s="153">
        <v>0</v>
      </c>
      <c r="BD379" s="153">
        <v>2</v>
      </c>
      <c r="BE379" s="153">
        <v>0</v>
      </c>
      <c r="BF379" s="153">
        <v>0</v>
      </c>
      <c r="BG379" s="153">
        <v>0</v>
      </c>
      <c r="BH379" s="152">
        <v>0</v>
      </c>
    </row>
    <row r="380" spans="1:60">
      <c r="A380" s="155" t="s">
        <v>1261</v>
      </c>
      <c r="B380" s="154">
        <v>2945</v>
      </c>
      <c r="C380" s="154">
        <f>SUM(G380:BH380)</f>
        <v>320</v>
      </c>
      <c r="D380" s="154">
        <f>SUMIF(G$1:BH$1,1,$G380:$BH380)</f>
        <v>92</v>
      </c>
      <c r="E380" s="154">
        <f>SUMIF(G$1:BH$1,2,$G380:$BH380)</f>
        <v>107</v>
      </c>
      <c r="F380" s="154">
        <f>SUMIF(G$1:BH$1,3,$G380:$BH380)</f>
        <v>121</v>
      </c>
      <c r="G380" s="153">
        <v>1</v>
      </c>
      <c r="H380" s="153">
        <v>13</v>
      </c>
      <c r="I380" s="153">
        <v>0</v>
      </c>
      <c r="J380" s="153">
        <v>0</v>
      </c>
      <c r="K380" s="153">
        <v>1</v>
      </c>
      <c r="L380" s="153">
        <v>2</v>
      </c>
      <c r="M380" s="153">
        <v>0</v>
      </c>
      <c r="N380" s="153">
        <v>2</v>
      </c>
      <c r="O380" s="153">
        <v>87</v>
      </c>
      <c r="P380" s="153">
        <v>3</v>
      </c>
      <c r="Q380" s="153">
        <v>1</v>
      </c>
      <c r="R380" s="153">
        <v>5</v>
      </c>
      <c r="S380" s="153">
        <v>0</v>
      </c>
      <c r="T380" s="153">
        <v>1</v>
      </c>
      <c r="U380" s="153">
        <v>1</v>
      </c>
      <c r="V380" s="153">
        <v>3</v>
      </c>
      <c r="W380" s="153">
        <v>55</v>
      </c>
      <c r="X380" s="153">
        <v>5</v>
      </c>
      <c r="Y380" s="153">
        <v>2</v>
      </c>
      <c r="Z380" s="153">
        <v>0</v>
      </c>
      <c r="AA380" s="153">
        <v>0</v>
      </c>
      <c r="AB380" s="153">
        <v>0</v>
      </c>
      <c r="AC380" s="153">
        <v>1</v>
      </c>
      <c r="AD380" s="153">
        <v>1</v>
      </c>
      <c r="AE380" s="153">
        <v>0</v>
      </c>
      <c r="AF380" s="153">
        <v>14</v>
      </c>
      <c r="AG380" s="153">
        <v>1</v>
      </c>
      <c r="AH380" s="153">
        <v>7</v>
      </c>
      <c r="AI380" s="153">
        <v>10</v>
      </c>
      <c r="AJ380" s="153">
        <v>1</v>
      </c>
      <c r="AK380" s="153">
        <v>0</v>
      </c>
      <c r="AL380" s="153">
        <v>1</v>
      </c>
      <c r="AM380" s="153">
        <v>1</v>
      </c>
      <c r="AN380" s="153">
        <v>1</v>
      </c>
      <c r="AO380" s="153">
        <v>1</v>
      </c>
      <c r="AP380" s="153">
        <v>10</v>
      </c>
      <c r="AQ380" s="153">
        <v>1</v>
      </c>
      <c r="AR380" s="153">
        <v>1</v>
      </c>
      <c r="AS380" s="153">
        <v>6</v>
      </c>
      <c r="AT380" s="153">
        <v>1</v>
      </c>
      <c r="AU380" s="153">
        <v>5</v>
      </c>
      <c r="AV380" s="153">
        <v>0</v>
      </c>
      <c r="AW380" s="153">
        <v>1</v>
      </c>
      <c r="AX380" s="153">
        <v>1</v>
      </c>
      <c r="AY380" s="153">
        <v>0</v>
      </c>
      <c r="AZ380" s="153">
        <v>11</v>
      </c>
      <c r="BA380" s="153">
        <v>1</v>
      </c>
      <c r="BB380" s="153">
        <v>1</v>
      </c>
      <c r="BC380" s="153">
        <v>5</v>
      </c>
      <c r="BD380" s="153">
        <v>43</v>
      </c>
      <c r="BE380" s="153">
        <v>1</v>
      </c>
      <c r="BF380" s="153">
        <v>1</v>
      </c>
      <c r="BG380" s="153">
        <v>9</v>
      </c>
      <c r="BH380" s="152">
        <v>1</v>
      </c>
    </row>
    <row r="381" spans="1:60">
      <c r="A381" s="155" t="s">
        <v>1260</v>
      </c>
      <c r="B381" s="154">
        <v>2838</v>
      </c>
      <c r="C381" s="154">
        <f>SUM(G381:BH381)</f>
        <v>313</v>
      </c>
      <c r="D381" s="154">
        <f>SUMIF(G$1:BH$1,1,$G381:$BH381)</f>
        <v>102</v>
      </c>
      <c r="E381" s="154">
        <f>SUMIF(G$1:BH$1,2,$G381:$BH381)</f>
        <v>90</v>
      </c>
      <c r="F381" s="154">
        <f>SUMIF(G$1:BH$1,3,$G381:$BH381)</f>
        <v>121</v>
      </c>
      <c r="G381" s="153">
        <v>0</v>
      </c>
      <c r="H381" s="153">
        <v>3</v>
      </c>
      <c r="I381" s="153">
        <v>0</v>
      </c>
      <c r="J381" s="153">
        <v>0</v>
      </c>
      <c r="K381" s="153">
        <v>0</v>
      </c>
      <c r="L381" s="153">
        <v>2</v>
      </c>
      <c r="M381" s="153">
        <v>0</v>
      </c>
      <c r="N381" s="153">
        <v>2</v>
      </c>
      <c r="O381" s="153">
        <v>97</v>
      </c>
      <c r="P381" s="153">
        <v>1</v>
      </c>
      <c r="Q381" s="153">
        <v>4</v>
      </c>
      <c r="R381" s="153">
        <v>4</v>
      </c>
      <c r="S381" s="153">
        <v>0</v>
      </c>
      <c r="T381" s="153">
        <v>2</v>
      </c>
      <c r="U381" s="153">
        <v>2</v>
      </c>
      <c r="V381" s="153">
        <v>2</v>
      </c>
      <c r="W381" s="153">
        <v>60</v>
      </c>
      <c r="X381" s="153">
        <v>5</v>
      </c>
      <c r="Y381" s="153">
        <v>1</v>
      </c>
      <c r="Z381" s="153">
        <v>1</v>
      </c>
      <c r="AA381" s="153">
        <v>0</v>
      </c>
      <c r="AB381" s="153">
        <v>0</v>
      </c>
      <c r="AC381" s="153">
        <v>3</v>
      </c>
      <c r="AD381" s="153">
        <v>1</v>
      </c>
      <c r="AE381" s="153">
        <v>0</v>
      </c>
      <c r="AF381" s="153">
        <v>17</v>
      </c>
      <c r="AG381" s="153">
        <v>3</v>
      </c>
      <c r="AH381" s="153">
        <v>3</v>
      </c>
      <c r="AI381" s="153">
        <v>15</v>
      </c>
      <c r="AJ381" s="153">
        <v>0</v>
      </c>
      <c r="AK381" s="153">
        <v>3</v>
      </c>
      <c r="AL381" s="153">
        <v>2</v>
      </c>
      <c r="AM381" s="153">
        <v>0</v>
      </c>
      <c r="AN381" s="153">
        <v>2</v>
      </c>
      <c r="AO381" s="153">
        <v>1</v>
      </c>
      <c r="AP381" s="153">
        <v>9</v>
      </c>
      <c r="AQ381" s="153">
        <v>5</v>
      </c>
      <c r="AR381" s="153">
        <v>2</v>
      </c>
      <c r="AS381" s="153">
        <v>3</v>
      </c>
      <c r="AT381" s="153">
        <v>0</v>
      </c>
      <c r="AU381" s="153">
        <v>5</v>
      </c>
      <c r="AV381" s="153">
        <v>0</v>
      </c>
      <c r="AW381" s="153">
        <v>2</v>
      </c>
      <c r="AX381" s="153">
        <v>4</v>
      </c>
      <c r="AY381" s="153">
        <v>0</v>
      </c>
      <c r="AZ381" s="153">
        <v>8</v>
      </c>
      <c r="BA381" s="153">
        <v>2</v>
      </c>
      <c r="BB381" s="153">
        <v>1</v>
      </c>
      <c r="BC381" s="153">
        <v>3</v>
      </c>
      <c r="BD381" s="153">
        <v>26</v>
      </c>
      <c r="BE381" s="153">
        <v>0</v>
      </c>
      <c r="BF381" s="153">
        <v>2</v>
      </c>
      <c r="BG381" s="153">
        <v>4</v>
      </c>
      <c r="BH381" s="152">
        <v>1</v>
      </c>
    </row>
    <row r="382" spans="1:60">
      <c r="A382" s="155" t="s">
        <v>1259</v>
      </c>
      <c r="B382" s="154">
        <v>24</v>
      </c>
      <c r="C382" s="154">
        <f>SUM(G382:BH382)</f>
        <v>2</v>
      </c>
      <c r="D382" s="154">
        <f>SUMIF(G$1:BH$1,1,$G382:$BH382)</f>
        <v>0</v>
      </c>
      <c r="E382" s="154">
        <f>SUMIF(G$1:BH$1,2,$G382:$BH382)</f>
        <v>0</v>
      </c>
      <c r="F382" s="154">
        <f>SUMIF(G$1:BH$1,3,$G382:$BH382)</f>
        <v>2</v>
      </c>
      <c r="G382" s="153">
        <v>0</v>
      </c>
      <c r="H382" s="153">
        <v>0</v>
      </c>
      <c r="I382" s="153">
        <v>0</v>
      </c>
      <c r="J382" s="153">
        <v>0</v>
      </c>
      <c r="K382" s="153">
        <v>0</v>
      </c>
      <c r="L382" s="153">
        <v>0</v>
      </c>
      <c r="M382" s="153">
        <v>0</v>
      </c>
      <c r="N382" s="153">
        <v>0</v>
      </c>
      <c r="O382" s="153">
        <v>2</v>
      </c>
      <c r="P382" s="153">
        <v>0</v>
      </c>
      <c r="Q382" s="153">
        <v>0</v>
      </c>
      <c r="R382" s="153">
        <v>0</v>
      </c>
      <c r="S382" s="153">
        <v>0</v>
      </c>
      <c r="T382" s="153">
        <v>0</v>
      </c>
      <c r="U382" s="153">
        <v>0</v>
      </c>
      <c r="V382" s="153">
        <v>0</v>
      </c>
      <c r="W382" s="153">
        <v>0</v>
      </c>
      <c r="X382" s="153">
        <v>0</v>
      </c>
      <c r="Y382" s="153">
        <v>0</v>
      </c>
      <c r="Z382" s="153">
        <v>0</v>
      </c>
      <c r="AA382" s="153">
        <v>0</v>
      </c>
      <c r="AB382" s="153">
        <v>0</v>
      </c>
      <c r="AC382" s="153">
        <v>0</v>
      </c>
      <c r="AD382" s="153">
        <v>0</v>
      </c>
      <c r="AE382" s="153">
        <v>0</v>
      </c>
      <c r="AF382" s="153">
        <v>0</v>
      </c>
      <c r="AG382" s="153">
        <v>0</v>
      </c>
      <c r="AH382" s="153">
        <v>0</v>
      </c>
      <c r="AI382" s="153">
        <v>0</v>
      </c>
      <c r="AJ382" s="153">
        <v>0</v>
      </c>
      <c r="AK382" s="153">
        <v>0</v>
      </c>
      <c r="AL382" s="153">
        <v>0</v>
      </c>
      <c r="AM382" s="153">
        <v>0</v>
      </c>
      <c r="AN382" s="153">
        <v>0</v>
      </c>
      <c r="AO382" s="153">
        <v>0</v>
      </c>
      <c r="AP382" s="153">
        <v>0</v>
      </c>
      <c r="AQ382" s="153">
        <v>0</v>
      </c>
      <c r="AR382" s="153">
        <v>0</v>
      </c>
      <c r="AS382" s="153">
        <v>0</v>
      </c>
      <c r="AT382" s="153">
        <v>0</v>
      </c>
      <c r="AU382" s="153">
        <v>0</v>
      </c>
      <c r="AV382" s="153">
        <v>0</v>
      </c>
      <c r="AW382" s="153">
        <v>0</v>
      </c>
      <c r="AX382" s="153">
        <v>0</v>
      </c>
      <c r="AY382" s="153">
        <v>0</v>
      </c>
      <c r="AZ382" s="153">
        <v>0</v>
      </c>
      <c r="BA382" s="153">
        <v>0</v>
      </c>
      <c r="BB382" s="153">
        <v>0</v>
      </c>
      <c r="BC382" s="153">
        <v>0</v>
      </c>
      <c r="BD382" s="153">
        <v>0</v>
      </c>
      <c r="BE382" s="153">
        <v>0</v>
      </c>
      <c r="BF382" s="153">
        <v>0</v>
      </c>
      <c r="BG382" s="153">
        <v>0</v>
      </c>
      <c r="BH382" s="152">
        <v>0</v>
      </c>
    </row>
    <row r="383" spans="1:60">
      <c r="A383" s="155" t="s">
        <v>1258</v>
      </c>
      <c r="B383" s="154">
        <v>169</v>
      </c>
      <c r="C383" s="154">
        <f>SUM(G383:BH383)</f>
        <v>9</v>
      </c>
      <c r="D383" s="154">
        <f>SUMIF(G$1:BH$1,1,$G383:$BH383)</f>
        <v>4</v>
      </c>
      <c r="E383" s="154">
        <f>SUMIF(G$1:BH$1,2,$G383:$BH383)</f>
        <v>2</v>
      </c>
      <c r="F383" s="154">
        <f>SUMIF(G$1:BH$1,3,$G383:$BH383)</f>
        <v>3</v>
      </c>
      <c r="G383" s="153">
        <v>0</v>
      </c>
      <c r="H383" s="153">
        <v>0</v>
      </c>
      <c r="I383" s="153">
        <v>0</v>
      </c>
      <c r="J383" s="153">
        <v>0</v>
      </c>
      <c r="K383" s="153">
        <v>0</v>
      </c>
      <c r="L383" s="153">
        <v>0</v>
      </c>
      <c r="M383" s="153">
        <v>0</v>
      </c>
      <c r="N383" s="153">
        <v>0</v>
      </c>
      <c r="O383" s="153">
        <v>3</v>
      </c>
      <c r="P383" s="153">
        <v>0</v>
      </c>
      <c r="Q383" s="153">
        <v>0</v>
      </c>
      <c r="R383" s="153">
        <v>0</v>
      </c>
      <c r="S383" s="153">
        <v>0</v>
      </c>
      <c r="T383" s="153">
        <v>0</v>
      </c>
      <c r="U383" s="153">
        <v>0</v>
      </c>
      <c r="V383" s="153">
        <v>0</v>
      </c>
      <c r="W383" s="153">
        <v>3</v>
      </c>
      <c r="X383" s="153">
        <v>0</v>
      </c>
      <c r="Y383" s="153">
        <v>0</v>
      </c>
      <c r="Z383" s="153">
        <v>0</v>
      </c>
      <c r="AA383" s="153">
        <v>0</v>
      </c>
      <c r="AB383" s="153">
        <v>0</v>
      </c>
      <c r="AC383" s="153">
        <v>0</v>
      </c>
      <c r="AD383" s="153">
        <v>0</v>
      </c>
      <c r="AE383" s="153">
        <v>0</v>
      </c>
      <c r="AF383" s="153">
        <v>0</v>
      </c>
      <c r="AG383" s="153">
        <v>0</v>
      </c>
      <c r="AH383" s="153">
        <v>1</v>
      </c>
      <c r="AI383" s="153">
        <v>0</v>
      </c>
      <c r="AJ383" s="153">
        <v>0</v>
      </c>
      <c r="AK383" s="153">
        <v>0</v>
      </c>
      <c r="AL383" s="153">
        <v>1</v>
      </c>
      <c r="AM383" s="153">
        <v>0</v>
      </c>
      <c r="AN383" s="153">
        <v>0</v>
      </c>
      <c r="AO383" s="153">
        <v>0</v>
      </c>
      <c r="AP383" s="153">
        <v>0</v>
      </c>
      <c r="AQ383" s="153">
        <v>0</v>
      </c>
      <c r="AR383" s="153">
        <v>0</v>
      </c>
      <c r="AS383" s="153">
        <v>0</v>
      </c>
      <c r="AT383" s="153">
        <v>0</v>
      </c>
      <c r="AU383" s="153">
        <v>0</v>
      </c>
      <c r="AV383" s="153">
        <v>0</v>
      </c>
      <c r="AW383" s="153">
        <v>0</v>
      </c>
      <c r="AX383" s="153">
        <v>0</v>
      </c>
      <c r="AY383" s="153">
        <v>0</v>
      </c>
      <c r="AZ383" s="153">
        <v>0</v>
      </c>
      <c r="BA383" s="153">
        <v>0</v>
      </c>
      <c r="BB383" s="153">
        <v>0</v>
      </c>
      <c r="BC383" s="153">
        <v>0</v>
      </c>
      <c r="BD383" s="153">
        <v>1</v>
      </c>
      <c r="BE383" s="153">
        <v>0</v>
      </c>
      <c r="BF383" s="153">
        <v>0</v>
      </c>
      <c r="BG383" s="153">
        <v>0</v>
      </c>
      <c r="BH383" s="152">
        <v>0</v>
      </c>
    </row>
    <row r="384" spans="1:60">
      <c r="A384" s="155" t="s">
        <v>1257</v>
      </c>
      <c r="B384" s="154">
        <v>703</v>
      </c>
      <c r="C384" s="154">
        <f>SUM(G384:BH384)</f>
        <v>70</v>
      </c>
      <c r="D384" s="154">
        <f>SUMIF(G$1:BH$1,1,$G384:$BH384)</f>
        <v>22</v>
      </c>
      <c r="E384" s="154">
        <f>SUMIF(G$1:BH$1,2,$G384:$BH384)</f>
        <v>17</v>
      </c>
      <c r="F384" s="154">
        <f>SUMIF(G$1:BH$1,3,$G384:$BH384)</f>
        <v>31</v>
      </c>
      <c r="G384" s="153">
        <v>0</v>
      </c>
      <c r="H384" s="153">
        <v>0</v>
      </c>
      <c r="I384" s="153">
        <v>0</v>
      </c>
      <c r="J384" s="153">
        <v>0</v>
      </c>
      <c r="K384" s="153">
        <v>0</v>
      </c>
      <c r="L384" s="153">
        <v>1</v>
      </c>
      <c r="M384" s="153">
        <v>0</v>
      </c>
      <c r="N384" s="153">
        <v>1</v>
      </c>
      <c r="O384" s="153">
        <v>23</v>
      </c>
      <c r="P384" s="153">
        <v>1</v>
      </c>
      <c r="Q384" s="153">
        <v>0</v>
      </c>
      <c r="R384" s="153">
        <v>3</v>
      </c>
      <c r="S384" s="153">
        <v>0</v>
      </c>
      <c r="T384" s="153">
        <v>0</v>
      </c>
      <c r="U384" s="153">
        <v>0</v>
      </c>
      <c r="V384" s="153">
        <v>0</v>
      </c>
      <c r="W384" s="153">
        <v>11</v>
      </c>
      <c r="X384" s="153">
        <v>2</v>
      </c>
      <c r="Y384" s="153">
        <v>0</v>
      </c>
      <c r="Z384" s="153">
        <v>0</v>
      </c>
      <c r="AA384" s="153">
        <v>0</v>
      </c>
      <c r="AB384" s="153">
        <v>0</v>
      </c>
      <c r="AC384" s="153">
        <v>2</v>
      </c>
      <c r="AD384" s="153">
        <v>0</v>
      </c>
      <c r="AE384" s="153">
        <v>0</v>
      </c>
      <c r="AF384" s="153">
        <v>4</v>
      </c>
      <c r="AG384" s="153">
        <v>0</v>
      </c>
      <c r="AH384" s="153">
        <v>0</v>
      </c>
      <c r="AI384" s="153">
        <v>4</v>
      </c>
      <c r="AJ384" s="153">
        <v>0</v>
      </c>
      <c r="AK384" s="153">
        <v>0</v>
      </c>
      <c r="AL384" s="153">
        <v>1</v>
      </c>
      <c r="AM384" s="153">
        <v>0</v>
      </c>
      <c r="AN384" s="153">
        <v>0</v>
      </c>
      <c r="AO384" s="153">
        <v>0</v>
      </c>
      <c r="AP384" s="153">
        <v>3</v>
      </c>
      <c r="AQ384" s="153">
        <v>0</v>
      </c>
      <c r="AR384" s="153">
        <v>0</v>
      </c>
      <c r="AS384" s="153">
        <v>1</v>
      </c>
      <c r="AT384" s="153">
        <v>0</v>
      </c>
      <c r="AU384" s="153">
        <v>1</v>
      </c>
      <c r="AV384" s="153">
        <v>0</v>
      </c>
      <c r="AW384" s="153">
        <v>0</v>
      </c>
      <c r="AX384" s="153">
        <v>1</v>
      </c>
      <c r="AY384" s="153">
        <v>0</v>
      </c>
      <c r="AZ384" s="153">
        <v>3</v>
      </c>
      <c r="BA384" s="153">
        <v>0</v>
      </c>
      <c r="BB384" s="153">
        <v>0</v>
      </c>
      <c r="BC384" s="153">
        <v>0</v>
      </c>
      <c r="BD384" s="153">
        <v>7</v>
      </c>
      <c r="BE384" s="153">
        <v>0</v>
      </c>
      <c r="BF384" s="153">
        <v>0</v>
      </c>
      <c r="BG384" s="153">
        <v>1</v>
      </c>
      <c r="BH384" s="152">
        <v>0</v>
      </c>
    </row>
    <row r="385" spans="1:60" ht="30">
      <c r="A385" s="155" t="s">
        <v>1256</v>
      </c>
      <c r="B385" s="154">
        <v>1115</v>
      </c>
      <c r="C385" s="154">
        <f>SUM(G385:BH385)</f>
        <v>112</v>
      </c>
      <c r="D385" s="154">
        <f>SUMIF(G$1:BH$1,1,$G385:$BH385)</f>
        <v>38</v>
      </c>
      <c r="E385" s="154">
        <f>SUMIF(G$1:BH$1,2,$G385:$BH385)</f>
        <v>30</v>
      </c>
      <c r="F385" s="154">
        <f>SUMIF(G$1:BH$1,3,$G385:$BH385)</f>
        <v>44</v>
      </c>
      <c r="G385" s="153">
        <v>0</v>
      </c>
      <c r="H385" s="153">
        <v>2</v>
      </c>
      <c r="I385" s="153">
        <v>0</v>
      </c>
      <c r="J385" s="153">
        <v>0</v>
      </c>
      <c r="K385" s="153">
        <v>0</v>
      </c>
      <c r="L385" s="153">
        <v>2</v>
      </c>
      <c r="M385" s="153">
        <v>0</v>
      </c>
      <c r="N385" s="153">
        <v>1</v>
      </c>
      <c r="O385" s="153">
        <v>34</v>
      </c>
      <c r="P385" s="153">
        <v>0</v>
      </c>
      <c r="Q385" s="153">
        <v>0</v>
      </c>
      <c r="R385" s="153">
        <v>2</v>
      </c>
      <c r="S385" s="153">
        <v>0</v>
      </c>
      <c r="T385" s="153">
        <v>0</v>
      </c>
      <c r="U385" s="153">
        <v>0</v>
      </c>
      <c r="V385" s="153">
        <v>0</v>
      </c>
      <c r="W385" s="153">
        <v>18</v>
      </c>
      <c r="X385" s="153">
        <v>1</v>
      </c>
      <c r="Y385" s="153">
        <v>1</v>
      </c>
      <c r="Z385" s="153">
        <v>0</v>
      </c>
      <c r="AA385" s="153">
        <v>0</v>
      </c>
      <c r="AB385" s="153">
        <v>0</v>
      </c>
      <c r="AC385" s="153">
        <v>1</v>
      </c>
      <c r="AD385" s="153">
        <v>0</v>
      </c>
      <c r="AE385" s="153">
        <v>0</v>
      </c>
      <c r="AF385" s="153">
        <v>7</v>
      </c>
      <c r="AG385" s="153">
        <v>0</v>
      </c>
      <c r="AH385" s="153">
        <v>1</v>
      </c>
      <c r="AI385" s="153">
        <v>11</v>
      </c>
      <c r="AJ385" s="153">
        <v>0</v>
      </c>
      <c r="AK385" s="153">
        <v>1</v>
      </c>
      <c r="AL385" s="153">
        <v>0</v>
      </c>
      <c r="AM385" s="153">
        <v>0</v>
      </c>
      <c r="AN385" s="153">
        <v>1</v>
      </c>
      <c r="AO385" s="153">
        <v>0</v>
      </c>
      <c r="AP385" s="153">
        <v>1</v>
      </c>
      <c r="AQ385" s="153">
        <v>1</v>
      </c>
      <c r="AR385" s="153">
        <v>0</v>
      </c>
      <c r="AS385" s="153">
        <v>2</v>
      </c>
      <c r="AT385" s="153">
        <v>0</v>
      </c>
      <c r="AU385" s="153">
        <v>3</v>
      </c>
      <c r="AV385" s="153">
        <v>0</v>
      </c>
      <c r="AW385" s="153">
        <v>0</v>
      </c>
      <c r="AX385" s="153">
        <v>2</v>
      </c>
      <c r="AY385" s="153">
        <v>0</v>
      </c>
      <c r="AZ385" s="153">
        <v>0</v>
      </c>
      <c r="BA385" s="153">
        <v>0</v>
      </c>
      <c r="BB385" s="153">
        <v>1</v>
      </c>
      <c r="BC385" s="153">
        <v>0</v>
      </c>
      <c r="BD385" s="153">
        <v>16</v>
      </c>
      <c r="BE385" s="153">
        <v>1</v>
      </c>
      <c r="BF385" s="153">
        <v>0</v>
      </c>
      <c r="BG385" s="153">
        <v>1</v>
      </c>
      <c r="BH385" s="152">
        <v>1</v>
      </c>
    </row>
    <row r="386" spans="1:60">
      <c r="A386" s="155" t="s">
        <v>1255</v>
      </c>
      <c r="B386" s="154">
        <v>99</v>
      </c>
      <c r="C386" s="154">
        <f>SUM(G386:BH386)</f>
        <v>15</v>
      </c>
      <c r="D386" s="154">
        <f>SUMIF(G$1:BH$1,1,$G386:$BH386)</f>
        <v>5</v>
      </c>
      <c r="E386" s="154">
        <f>SUMIF(G$1:BH$1,2,$G386:$BH386)</f>
        <v>3</v>
      </c>
      <c r="F386" s="154">
        <f>SUMIF(G$1:BH$1,3,$G386:$BH386)</f>
        <v>7</v>
      </c>
      <c r="G386" s="153">
        <v>0</v>
      </c>
      <c r="H386" s="153">
        <v>0</v>
      </c>
      <c r="I386" s="153">
        <v>0</v>
      </c>
      <c r="J386" s="153">
        <v>0</v>
      </c>
      <c r="K386" s="153">
        <v>0</v>
      </c>
      <c r="L386" s="153">
        <v>0</v>
      </c>
      <c r="M386" s="153">
        <v>0</v>
      </c>
      <c r="N386" s="153">
        <v>0</v>
      </c>
      <c r="O386" s="153">
        <v>6</v>
      </c>
      <c r="P386" s="153">
        <v>0</v>
      </c>
      <c r="Q386" s="153">
        <v>0</v>
      </c>
      <c r="R386" s="153">
        <v>0</v>
      </c>
      <c r="S386" s="153">
        <v>0</v>
      </c>
      <c r="T386" s="153">
        <v>0</v>
      </c>
      <c r="U386" s="153">
        <v>0</v>
      </c>
      <c r="V386" s="153">
        <v>0</v>
      </c>
      <c r="W386" s="153">
        <v>3</v>
      </c>
      <c r="X386" s="153">
        <v>0</v>
      </c>
      <c r="Y386" s="153">
        <v>0</v>
      </c>
      <c r="Z386" s="153">
        <v>0</v>
      </c>
      <c r="AA386" s="153">
        <v>0</v>
      </c>
      <c r="AB386" s="153">
        <v>0</v>
      </c>
      <c r="AC386" s="153">
        <v>0</v>
      </c>
      <c r="AD386" s="153">
        <v>0</v>
      </c>
      <c r="AE386" s="153">
        <v>0</v>
      </c>
      <c r="AF386" s="153">
        <v>0</v>
      </c>
      <c r="AG386" s="153">
        <v>0</v>
      </c>
      <c r="AH386" s="153">
        <v>0</v>
      </c>
      <c r="AI386" s="153">
        <v>1</v>
      </c>
      <c r="AJ386" s="153">
        <v>0</v>
      </c>
      <c r="AK386" s="153">
        <v>0</v>
      </c>
      <c r="AL386" s="153">
        <v>0</v>
      </c>
      <c r="AM386" s="153">
        <v>0</v>
      </c>
      <c r="AN386" s="153">
        <v>0</v>
      </c>
      <c r="AO386" s="153">
        <v>1</v>
      </c>
      <c r="AP386" s="153">
        <v>1</v>
      </c>
      <c r="AQ386" s="153">
        <v>0</v>
      </c>
      <c r="AR386" s="153">
        <v>0</v>
      </c>
      <c r="AS386" s="153">
        <v>0</v>
      </c>
      <c r="AT386" s="153">
        <v>0</v>
      </c>
      <c r="AU386" s="153">
        <v>0</v>
      </c>
      <c r="AV386" s="153">
        <v>0</v>
      </c>
      <c r="AW386" s="153">
        <v>1</v>
      </c>
      <c r="AX386" s="153">
        <v>0</v>
      </c>
      <c r="AY386" s="153">
        <v>0</v>
      </c>
      <c r="AZ386" s="153">
        <v>1</v>
      </c>
      <c r="BA386" s="153">
        <v>0</v>
      </c>
      <c r="BB386" s="153">
        <v>0</v>
      </c>
      <c r="BC386" s="153">
        <v>0</v>
      </c>
      <c r="BD386" s="153">
        <v>1</v>
      </c>
      <c r="BE386" s="153">
        <v>0</v>
      </c>
      <c r="BF386" s="153">
        <v>0</v>
      </c>
      <c r="BG386" s="153">
        <v>0</v>
      </c>
      <c r="BH386" s="152">
        <v>0</v>
      </c>
    </row>
    <row r="387" spans="1:60">
      <c r="A387" s="155" t="s">
        <v>1254</v>
      </c>
      <c r="B387" s="154">
        <v>600</v>
      </c>
      <c r="C387" s="154">
        <f>SUM(G387:BH387)</f>
        <v>80</v>
      </c>
      <c r="D387" s="154">
        <f>SUMIF(G$1:BH$1,1,$G387:$BH387)</f>
        <v>24</v>
      </c>
      <c r="E387" s="154">
        <f>SUMIF(G$1:BH$1,2,$G387:$BH387)</f>
        <v>16</v>
      </c>
      <c r="F387" s="154">
        <f>SUMIF(G$1:BH$1,3,$G387:$BH387)</f>
        <v>40</v>
      </c>
      <c r="G387" s="153">
        <v>0</v>
      </c>
      <c r="H387" s="153">
        <v>1</v>
      </c>
      <c r="I387" s="153">
        <v>0</v>
      </c>
      <c r="J387" s="153">
        <v>0</v>
      </c>
      <c r="K387" s="153">
        <v>0</v>
      </c>
      <c r="L387" s="153">
        <v>0</v>
      </c>
      <c r="M387" s="153">
        <v>0</v>
      </c>
      <c r="N387" s="153">
        <v>0</v>
      </c>
      <c r="O387" s="153">
        <v>36</v>
      </c>
      <c r="P387" s="153">
        <v>1</v>
      </c>
      <c r="Q387" s="153">
        <v>1</v>
      </c>
      <c r="R387" s="153">
        <v>0</v>
      </c>
      <c r="S387" s="153">
        <v>0</v>
      </c>
      <c r="T387" s="153">
        <v>0</v>
      </c>
      <c r="U387" s="153">
        <v>0</v>
      </c>
      <c r="V387" s="153">
        <v>0</v>
      </c>
      <c r="W387" s="153">
        <v>15</v>
      </c>
      <c r="X387" s="153">
        <v>0</v>
      </c>
      <c r="Y387" s="153">
        <v>1</v>
      </c>
      <c r="Z387" s="153">
        <v>0</v>
      </c>
      <c r="AA387" s="153">
        <v>0</v>
      </c>
      <c r="AB387" s="153">
        <v>0</v>
      </c>
      <c r="AC387" s="153">
        <v>2</v>
      </c>
      <c r="AD387" s="153">
        <v>0</v>
      </c>
      <c r="AE387" s="153">
        <v>0</v>
      </c>
      <c r="AF387" s="153">
        <v>3</v>
      </c>
      <c r="AG387" s="153">
        <v>0</v>
      </c>
      <c r="AH387" s="153">
        <v>0</v>
      </c>
      <c r="AI387" s="153">
        <v>2</v>
      </c>
      <c r="AJ387" s="153">
        <v>0</v>
      </c>
      <c r="AK387" s="153">
        <v>2</v>
      </c>
      <c r="AL387" s="153">
        <v>0</v>
      </c>
      <c r="AM387" s="153">
        <v>0</v>
      </c>
      <c r="AN387" s="153">
        <v>0</v>
      </c>
      <c r="AO387" s="153">
        <v>0</v>
      </c>
      <c r="AP387" s="153">
        <v>0</v>
      </c>
      <c r="AQ387" s="153">
        <v>1</v>
      </c>
      <c r="AR387" s="153">
        <v>0</v>
      </c>
      <c r="AS387" s="153">
        <v>0</v>
      </c>
      <c r="AT387" s="153">
        <v>0</v>
      </c>
      <c r="AU387" s="153">
        <v>1</v>
      </c>
      <c r="AV387" s="153">
        <v>0</v>
      </c>
      <c r="AW387" s="153">
        <v>1</v>
      </c>
      <c r="AX387" s="153">
        <v>0</v>
      </c>
      <c r="AY387" s="153">
        <v>0</v>
      </c>
      <c r="AZ387" s="153">
        <v>2</v>
      </c>
      <c r="BA387" s="153">
        <v>0</v>
      </c>
      <c r="BB387" s="153">
        <v>0</v>
      </c>
      <c r="BC387" s="153">
        <v>0</v>
      </c>
      <c r="BD387" s="153">
        <v>11</v>
      </c>
      <c r="BE387" s="153">
        <v>0</v>
      </c>
      <c r="BF387" s="153">
        <v>0</v>
      </c>
      <c r="BG387" s="153">
        <v>0</v>
      </c>
      <c r="BH387" s="152">
        <v>0</v>
      </c>
    </row>
    <row r="388" spans="1:60">
      <c r="A388" s="155" t="s">
        <v>1253</v>
      </c>
      <c r="B388" s="154">
        <v>266</v>
      </c>
      <c r="C388" s="154">
        <f>SUM(G388:BH388)</f>
        <v>27</v>
      </c>
      <c r="D388" s="154">
        <f>SUMIF(G$1:BH$1,1,$G388:$BH388)</f>
        <v>6</v>
      </c>
      <c r="E388" s="154">
        <f>SUMIF(G$1:BH$1,2,$G388:$BH388)</f>
        <v>6</v>
      </c>
      <c r="F388" s="154">
        <f>SUMIF(G$1:BH$1,3,$G388:$BH388)</f>
        <v>15</v>
      </c>
      <c r="G388" s="153">
        <v>0</v>
      </c>
      <c r="H388" s="153">
        <v>0</v>
      </c>
      <c r="I388" s="153">
        <v>0</v>
      </c>
      <c r="J388" s="153">
        <v>0</v>
      </c>
      <c r="K388" s="153">
        <v>0</v>
      </c>
      <c r="L388" s="153">
        <v>0</v>
      </c>
      <c r="M388" s="153">
        <v>0</v>
      </c>
      <c r="N388" s="153">
        <v>0</v>
      </c>
      <c r="O388" s="153">
        <v>14</v>
      </c>
      <c r="P388" s="153">
        <v>0</v>
      </c>
      <c r="Q388" s="153">
        <v>0</v>
      </c>
      <c r="R388" s="153">
        <v>0</v>
      </c>
      <c r="S388" s="153">
        <v>0</v>
      </c>
      <c r="T388" s="153">
        <v>0</v>
      </c>
      <c r="U388" s="153">
        <v>0</v>
      </c>
      <c r="V388" s="153">
        <v>0</v>
      </c>
      <c r="W388" s="153">
        <v>5</v>
      </c>
      <c r="X388" s="153">
        <v>0</v>
      </c>
      <c r="Y388" s="153">
        <v>1</v>
      </c>
      <c r="Z388" s="153">
        <v>0</v>
      </c>
      <c r="AA388" s="153">
        <v>0</v>
      </c>
      <c r="AB388" s="153">
        <v>0</v>
      </c>
      <c r="AC388" s="153">
        <v>0</v>
      </c>
      <c r="AD388" s="153">
        <v>0</v>
      </c>
      <c r="AE388" s="153">
        <v>0</v>
      </c>
      <c r="AF388" s="153">
        <v>2</v>
      </c>
      <c r="AG388" s="153">
        <v>0</v>
      </c>
      <c r="AH388" s="153">
        <v>0</v>
      </c>
      <c r="AI388" s="153">
        <v>0</v>
      </c>
      <c r="AJ388" s="153">
        <v>0</v>
      </c>
      <c r="AK388" s="153">
        <v>1</v>
      </c>
      <c r="AL388" s="153">
        <v>0</v>
      </c>
      <c r="AM388" s="153">
        <v>0</v>
      </c>
      <c r="AN388" s="153">
        <v>0</v>
      </c>
      <c r="AO388" s="153">
        <v>0</v>
      </c>
      <c r="AP388" s="153">
        <v>0</v>
      </c>
      <c r="AQ388" s="153">
        <v>0</v>
      </c>
      <c r="AR388" s="153">
        <v>0</v>
      </c>
      <c r="AS388" s="153">
        <v>0</v>
      </c>
      <c r="AT388" s="153">
        <v>0</v>
      </c>
      <c r="AU388" s="153">
        <v>0</v>
      </c>
      <c r="AV388" s="153">
        <v>0</v>
      </c>
      <c r="AW388" s="153">
        <v>0</v>
      </c>
      <c r="AX388" s="153">
        <v>0</v>
      </c>
      <c r="AY388" s="153">
        <v>0</v>
      </c>
      <c r="AZ388" s="153">
        <v>0</v>
      </c>
      <c r="BA388" s="153">
        <v>0</v>
      </c>
      <c r="BB388" s="153">
        <v>0</v>
      </c>
      <c r="BC388" s="153">
        <v>0</v>
      </c>
      <c r="BD388" s="153">
        <v>4</v>
      </c>
      <c r="BE388" s="153">
        <v>0</v>
      </c>
      <c r="BF388" s="153">
        <v>0</v>
      </c>
      <c r="BG388" s="153">
        <v>0</v>
      </c>
      <c r="BH388" s="152">
        <v>0</v>
      </c>
    </row>
    <row r="389" spans="1:60">
      <c r="A389" s="155" t="s">
        <v>1252</v>
      </c>
      <c r="B389" s="154">
        <v>408</v>
      </c>
      <c r="C389" s="154">
        <f>SUM(G389:BH389)</f>
        <v>42</v>
      </c>
      <c r="D389" s="154">
        <f>SUMIF(G$1:BH$1,1,$G389:$BH389)</f>
        <v>14</v>
      </c>
      <c r="E389" s="154">
        <f>SUMIF(G$1:BH$1,2,$G389:$BH389)</f>
        <v>10</v>
      </c>
      <c r="F389" s="154">
        <f>SUMIF(G$1:BH$1,3,$G389:$BH389)</f>
        <v>18</v>
      </c>
      <c r="G389" s="153">
        <v>0</v>
      </c>
      <c r="H389" s="153">
        <v>0</v>
      </c>
      <c r="I389" s="153">
        <v>0</v>
      </c>
      <c r="J389" s="153">
        <v>0</v>
      </c>
      <c r="K389" s="153">
        <v>0</v>
      </c>
      <c r="L389" s="153">
        <v>0</v>
      </c>
      <c r="M389" s="153">
        <v>0</v>
      </c>
      <c r="N389" s="153">
        <v>0</v>
      </c>
      <c r="O389" s="153">
        <v>16</v>
      </c>
      <c r="P389" s="153">
        <v>0</v>
      </c>
      <c r="Q389" s="153">
        <v>1</v>
      </c>
      <c r="R389" s="153">
        <v>1</v>
      </c>
      <c r="S389" s="153">
        <v>0</v>
      </c>
      <c r="T389" s="153">
        <v>0</v>
      </c>
      <c r="U389" s="153">
        <v>0</v>
      </c>
      <c r="V389" s="153">
        <v>0</v>
      </c>
      <c r="W389" s="153">
        <v>7</v>
      </c>
      <c r="X389" s="153">
        <v>1</v>
      </c>
      <c r="Y389" s="153">
        <v>0</v>
      </c>
      <c r="Z389" s="153">
        <v>0</v>
      </c>
      <c r="AA389" s="153">
        <v>0</v>
      </c>
      <c r="AB389" s="153">
        <v>0</v>
      </c>
      <c r="AC389" s="153">
        <v>0</v>
      </c>
      <c r="AD389" s="153">
        <v>0</v>
      </c>
      <c r="AE389" s="153">
        <v>0</v>
      </c>
      <c r="AF389" s="153">
        <v>2</v>
      </c>
      <c r="AG389" s="153">
        <v>0</v>
      </c>
      <c r="AH389" s="153">
        <v>1</v>
      </c>
      <c r="AI389" s="153">
        <v>1</v>
      </c>
      <c r="AJ389" s="153">
        <v>0</v>
      </c>
      <c r="AK389" s="153">
        <v>1</v>
      </c>
      <c r="AL389" s="153">
        <v>0</v>
      </c>
      <c r="AM389" s="153">
        <v>0</v>
      </c>
      <c r="AN389" s="153">
        <v>0</v>
      </c>
      <c r="AO389" s="153">
        <v>0</v>
      </c>
      <c r="AP389" s="153">
        <v>1</v>
      </c>
      <c r="AQ389" s="153">
        <v>0</v>
      </c>
      <c r="AR389" s="153">
        <v>0</v>
      </c>
      <c r="AS389" s="153">
        <v>0</v>
      </c>
      <c r="AT389" s="153">
        <v>0</v>
      </c>
      <c r="AU389" s="153">
        <v>1</v>
      </c>
      <c r="AV389" s="153">
        <v>0</v>
      </c>
      <c r="AW389" s="153">
        <v>0</v>
      </c>
      <c r="AX389" s="153">
        <v>2</v>
      </c>
      <c r="AY389" s="153">
        <v>0</v>
      </c>
      <c r="AZ389" s="153">
        <v>1</v>
      </c>
      <c r="BA389" s="153">
        <v>0</v>
      </c>
      <c r="BB389" s="153">
        <v>0</v>
      </c>
      <c r="BC389" s="153">
        <v>0</v>
      </c>
      <c r="BD389" s="153">
        <v>6</v>
      </c>
      <c r="BE389" s="153">
        <v>0</v>
      </c>
      <c r="BF389" s="153">
        <v>0</v>
      </c>
      <c r="BG389" s="153">
        <v>0</v>
      </c>
      <c r="BH389" s="152">
        <v>0</v>
      </c>
    </row>
    <row r="390" spans="1:60" ht="30">
      <c r="A390" s="155" t="s">
        <v>1251</v>
      </c>
      <c r="B390" s="154">
        <v>546</v>
      </c>
      <c r="C390" s="154">
        <f>SUM(G390:BH390)</f>
        <v>48</v>
      </c>
      <c r="D390" s="154">
        <f>SUMIF(G$1:BH$1,1,$G390:$BH390)</f>
        <v>16</v>
      </c>
      <c r="E390" s="154">
        <f>SUMIF(G$1:BH$1,2,$G390:$BH390)</f>
        <v>16</v>
      </c>
      <c r="F390" s="154">
        <f>SUMIF(G$1:BH$1,3,$G390:$BH390)</f>
        <v>16</v>
      </c>
      <c r="G390" s="153">
        <v>0</v>
      </c>
      <c r="H390" s="153">
        <v>0</v>
      </c>
      <c r="I390" s="153">
        <v>0</v>
      </c>
      <c r="J390" s="153">
        <v>0</v>
      </c>
      <c r="K390" s="153">
        <v>0</v>
      </c>
      <c r="L390" s="153">
        <v>1</v>
      </c>
      <c r="M390" s="153">
        <v>0</v>
      </c>
      <c r="N390" s="153">
        <v>0</v>
      </c>
      <c r="O390" s="153">
        <v>11</v>
      </c>
      <c r="P390" s="153">
        <v>0</v>
      </c>
      <c r="Q390" s="153">
        <v>0</v>
      </c>
      <c r="R390" s="153">
        <v>0</v>
      </c>
      <c r="S390" s="153">
        <v>0</v>
      </c>
      <c r="T390" s="153">
        <v>0</v>
      </c>
      <c r="U390" s="153">
        <v>1</v>
      </c>
      <c r="V390" s="153">
        <v>0</v>
      </c>
      <c r="W390" s="153">
        <v>10</v>
      </c>
      <c r="X390" s="153">
        <v>0</v>
      </c>
      <c r="Y390" s="153">
        <v>1</v>
      </c>
      <c r="Z390" s="153">
        <v>0</v>
      </c>
      <c r="AA390" s="153">
        <v>0</v>
      </c>
      <c r="AB390" s="153">
        <v>0</v>
      </c>
      <c r="AC390" s="153">
        <v>1</v>
      </c>
      <c r="AD390" s="153">
        <v>0</v>
      </c>
      <c r="AE390" s="153">
        <v>0</v>
      </c>
      <c r="AF390" s="153">
        <v>2</v>
      </c>
      <c r="AG390" s="153">
        <v>0</v>
      </c>
      <c r="AH390" s="153">
        <v>0</v>
      </c>
      <c r="AI390" s="153">
        <v>4</v>
      </c>
      <c r="AJ390" s="153">
        <v>0</v>
      </c>
      <c r="AK390" s="153">
        <v>0</v>
      </c>
      <c r="AL390" s="153">
        <v>0</v>
      </c>
      <c r="AM390" s="153">
        <v>0</v>
      </c>
      <c r="AN390" s="153">
        <v>0</v>
      </c>
      <c r="AO390" s="153">
        <v>0</v>
      </c>
      <c r="AP390" s="153">
        <v>2</v>
      </c>
      <c r="AQ390" s="153">
        <v>1</v>
      </c>
      <c r="AR390" s="153">
        <v>0</v>
      </c>
      <c r="AS390" s="153">
        <v>2</v>
      </c>
      <c r="AT390" s="153">
        <v>0</v>
      </c>
      <c r="AU390" s="153">
        <v>1</v>
      </c>
      <c r="AV390" s="153">
        <v>0</v>
      </c>
      <c r="AW390" s="153">
        <v>0</v>
      </c>
      <c r="AX390" s="153">
        <v>0</v>
      </c>
      <c r="AY390" s="153">
        <v>0</v>
      </c>
      <c r="AZ390" s="153">
        <v>0</v>
      </c>
      <c r="BA390" s="153">
        <v>0</v>
      </c>
      <c r="BB390" s="153">
        <v>0</v>
      </c>
      <c r="BC390" s="153">
        <v>0</v>
      </c>
      <c r="BD390" s="153">
        <v>8</v>
      </c>
      <c r="BE390" s="153">
        <v>1</v>
      </c>
      <c r="BF390" s="153">
        <v>0</v>
      </c>
      <c r="BG390" s="153">
        <v>0</v>
      </c>
      <c r="BH390" s="152">
        <v>2</v>
      </c>
    </row>
    <row r="391" spans="1:60">
      <c r="A391" s="155" t="s">
        <v>1250</v>
      </c>
      <c r="B391" s="154">
        <v>359</v>
      </c>
      <c r="C391" s="154">
        <f>SUM(G391:BH391)</f>
        <v>54</v>
      </c>
      <c r="D391" s="154">
        <f>SUMIF(G$1:BH$1,1,$G391:$BH391)</f>
        <v>19</v>
      </c>
      <c r="E391" s="154">
        <f>SUMIF(G$1:BH$1,2,$G391:$BH391)</f>
        <v>14</v>
      </c>
      <c r="F391" s="154">
        <f>SUMIF(G$1:BH$1,3,$G391:$BH391)</f>
        <v>21</v>
      </c>
      <c r="G391" s="153">
        <v>0</v>
      </c>
      <c r="H391" s="153">
        <v>0</v>
      </c>
      <c r="I391" s="153">
        <v>0</v>
      </c>
      <c r="J391" s="153">
        <v>0</v>
      </c>
      <c r="K391" s="153">
        <v>0</v>
      </c>
      <c r="L391" s="153">
        <v>0</v>
      </c>
      <c r="M391" s="153">
        <v>0</v>
      </c>
      <c r="N391" s="153">
        <v>0</v>
      </c>
      <c r="O391" s="153">
        <v>17</v>
      </c>
      <c r="P391" s="153">
        <v>0</v>
      </c>
      <c r="Q391" s="153">
        <v>0</v>
      </c>
      <c r="R391" s="153">
        <v>1</v>
      </c>
      <c r="S391" s="153">
        <v>0</v>
      </c>
      <c r="T391" s="153">
        <v>0</v>
      </c>
      <c r="U391" s="153">
        <v>0</v>
      </c>
      <c r="V391" s="153">
        <v>0</v>
      </c>
      <c r="W391" s="153">
        <v>10</v>
      </c>
      <c r="X391" s="153">
        <v>1</v>
      </c>
      <c r="Y391" s="153">
        <v>1</v>
      </c>
      <c r="Z391" s="153">
        <v>0</v>
      </c>
      <c r="AA391" s="153">
        <v>0</v>
      </c>
      <c r="AB391" s="153">
        <v>0</v>
      </c>
      <c r="AC391" s="153">
        <v>1</v>
      </c>
      <c r="AD391" s="153">
        <v>0</v>
      </c>
      <c r="AE391" s="153">
        <v>0</v>
      </c>
      <c r="AF391" s="153">
        <v>2</v>
      </c>
      <c r="AG391" s="153">
        <v>0</v>
      </c>
      <c r="AH391" s="153">
        <v>1</v>
      </c>
      <c r="AI391" s="153">
        <v>4</v>
      </c>
      <c r="AJ391" s="153">
        <v>0</v>
      </c>
      <c r="AK391" s="153">
        <v>0</v>
      </c>
      <c r="AL391" s="153">
        <v>1</v>
      </c>
      <c r="AM391" s="153">
        <v>0</v>
      </c>
      <c r="AN391" s="153">
        <v>1</v>
      </c>
      <c r="AO391" s="153">
        <v>0</v>
      </c>
      <c r="AP391" s="153">
        <v>4</v>
      </c>
      <c r="AQ391" s="153">
        <v>0</v>
      </c>
      <c r="AR391" s="153">
        <v>1</v>
      </c>
      <c r="AS391" s="153">
        <v>1</v>
      </c>
      <c r="AT391" s="153">
        <v>0</v>
      </c>
      <c r="AU391" s="153">
        <v>0</v>
      </c>
      <c r="AV391" s="153">
        <v>0</v>
      </c>
      <c r="AW391" s="153">
        <v>0</v>
      </c>
      <c r="AX391" s="153">
        <v>1</v>
      </c>
      <c r="AY391" s="153">
        <v>0</v>
      </c>
      <c r="AZ391" s="153">
        <v>2</v>
      </c>
      <c r="BA391" s="153">
        <v>0</v>
      </c>
      <c r="BB391" s="153">
        <v>0</v>
      </c>
      <c r="BC391" s="153">
        <v>1</v>
      </c>
      <c r="BD391" s="153">
        <v>3</v>
      </c>
      <c r="BE391" s="153">
        <v>0</v>
      </c>
      <c r="BF391" s="153">
        <v>0</v>
      </c>
      <c r="BG391" s="153">
        <v>1</v>
      </c>
      <c r="BH391" s="152">
        <v>0</v>
      </c>
    </row>
    <row r="392" spans="1:60" ht="30">
      <c r="A392" s="155" t="s">
        <v>1249</v>
      </c>
      <c r="B392" s="154">
        <v>37</v>
      </c>
      <c r="C392" s="154">
        <f>SUM(G392:BH392)</f>
        <v>2</v>
      </c>
      <c r="D392" s="154">
        <f>SUMIF(G$1:BH$1,1,$G392:$BH392)</f>
        <v>0</v>
      </c>
      <c r="E392" s="154">
        <f>SUMIF(G$1:BH$1,2,$G392:$BH392)</f>
        <v>1</v>
      </c>
      <c r="F392" s="154">
        <f>SUMIF(G$1:BH$1,3,$G392:$BH392)</f>
        <v>1</v>
      </c>
      <c r="G392" s="153">
        <v>0</v>
      </c>
      <c r="H392" s="153">
        <v>0</v>
      </c>
      <c r="I392" s="153">
        <v>0</v>
      </c>
      <c r="J392" s="153">
        <v>0</v>
      </c>
      <c r="K392" s="153">
        <v>0</v>
      </c>
      <c r="L392" s="153">
        <v>0</v>
      </c>
      <c r="M392" s="153">
        <v>0</v>
      </c>
      <c r="N392" s="153">
        <v>0</v>
      </c>
      <c r="O392" s="153">
        <v>0</v>
      </c>
      <c r="P392" s="153">
        <v>0</v>
      </c>
      <c r="Q392" s="153">
        <v>0</v>
      </c>
      <c r="R392" s="153">
        <v>0</v>
      </c>
      <c r="S392" s="153">
        <v>0</v>
      </c>
      <c r="T392" s="153">
        <v>0</v>
      </c>
      <c r="U392" s="153">
        <v>0</v>
      </c>
      <c r="V392" s="153">
        <v>0</v>
      </c>
      <c r="W392" s="153">
        <v>0</v>
      </c>
      <c r="X392" s="153">
        <v>0</v>
      </c>
      <c r="Y392" s="153">
        <v>0</v>
      </c>
      <c r="Z392" s="153">
        <v>0</v>
      </c>
      <c r="AA392" s="153">
        <v>0</v>
      </c>
      <c r="AB392" s="153">
        <v>0</v>
      </c>
      <c r="AC392" s="153">
        <v>0</v>
      </c>
      <c r="AD392" s="153">
        <v>0</v>
      </c>
      <c r="AE392" s="153">
        <v>0</v>
      </c>
      <c r="AF392" s="153">
        <v>0</v>
      </c>
      <c r="AG392" s="153">
        <v>0</v>
      </c>
      <c r="AH392" s="153">
        <v>0</v>
      </c>
      <c r="AI392" s="153">
        <v>0</v>
      </c>
      <c r="AJ392" s="153">
        <v>0</v>
      </c>
      <c r="AK392" s="153">
        <v>0</v>
      </c>
      <c r="AL392" s="153">
        <v>0</v>
      </c>
      <c r="AM392" s="153">
        <v>0</v>
      </c>
      <c r="AN392" s="153">
        <v>0</v>
      </c>
      <c r="AO392" s="153">
        <v>0</v>
      </c>
      <c r="AP392" s="153">
        <v>0</v>
      </c>
      <c r="AQ392" s="153">
        <v>0</v>
      </c>
      <c r="AR392" s="153">
        <v>0</v>
      </c>
      <c r="AS392" s="153">
        <v>1</v>
      </c>
      <c r="AT392" s="153">
        <v>0</v>
      </c>
      <c r="AU392" s="153">
        <v>0</v>
      </c>
      <c r="AV392" s="153">
        <v>0</v>
      </c>
      <c r="AW392" s="153">
        <v>0</v>
      </c>
      <c r="AX392" s="153">
        <v>0</v>
      </c>
      <c r="AY392" s="153">
        <v>0</v>
      </c>
      <c r="AZ392" s="153">
        <v>0</v>
      </c>
      <c r="BA392" s="153">
        <v>0</v>
      </c>
      <c r="BB392" s="153">
        <v>0</v>
      </c>
      <c r="BC392" s="153">
        <v>0</v>
      </c>
      <c r="BD392" s="153">
        <v>1</v>
      </c>
      <c r="BE392" s="153">
        <v>0</v>
      </c>
      <c r="BF392" s="153">
        <v>0</v>
      </c>
      <c r="BG392" s="153">
        <v>0</v>
      </c>
      <c r="BH392" s="152">
        <v>0</v>
      </c>
    </row>
    <row r="393" spans="1:60" ht="30">
      <c r="A393" s="155" t="s">
        <v>1248</v>
      </c>
      <c r="B393" s="154">
        <v>5253</v>
      </c>
      <c r="C393" s="154">
        <f>SUM(G393:BH393)</f>
        <v>506</v>
      </c>
      <c r="D393" s="154">
        <f>SUMIF(G$1:BH$1,1,$G393:$BH393)</f>
        <v>178</v>
      </c>
      <c r="E393" s="154">
        <f>SUMIF(G$1:BH$1,2,$G393:$BH393)</f>
        <v>129</v>
      </c>
      <c r="F393" s="154">
        <f>SUMIF(G$1:BH$1,3,$G393:$BH393)</f>
        <v>199</v>
      </c>
      <c r="G393" s="153">
        <v>0</v>
      </c>
      <c r="H393" s="153">
        <v>13</v>
      </c>
      <c r="I393" s="153">
        <v>0</v>
      </c>
      <c r="J393" s="153">
        <v>0</v>
      </c>
      <c r="K393" s="153">
        <v>0</v>
      </c>
      <c r="L393" s="153">
        <v>2</v>
      </c>
      <c r="M393" s="153">
        <v>0</v>
      </c>
      <c r="N393" s="153">
        <v>0</v>
      </c>
      <c r="O393" s="153">
        <v>167</v>
      </c>
      <c r="P393" s="153">
        <v>0</v>
      </c>
      <c r="Q393" s="153">
        <v>0</v>
      </c>
      <c r="R393" s="153">
        <v>6</v>
      </c>
      <c r="S393" s="153">
        <v>0</v>
      </c>
      <c r="T393" s="153">
        <v>0</v>
      </c>
      <c r="U393" s="153">
        <v>0</v>
      </c>
      <c r="V393" s="153">
        <v>1</v>
      </c>
      <c r="W393" s="153">
        <v>125</v>
      </c>
      <c r="X393" s="153">
        <v>10</v>
      </c>
      <c r="Y393" s="153">
        <v>2</v>
      </c>
      <c r="Z393" s="153">
        <v>0</v>
      </c>
      <c r="AA393" s="153">
        <v>0</v>
      </c>
      <c r="AB393" s="153">
        <v>0</v>
      </c>
      <c r="AC393" s="153">
        <v>2</v>
      </c>
      <c r="AD393" s="153">
        <v>1</v>
      </c>
      <c r="AE393" s="153">
        <v>0</v>
      </c>
      <c r="AF393" s="153">
        <v>25</v>
      </c>
      <c r="AG393" s="153">
        <v>1</v>
      </c>
      <c r="AH393" s="153">
        <v>5</v>
      </c>
      <c r="AI393" s="153">
        <v>23</v>
      </c>
      <c r="AJ393" s="153">
        <v>1</v>
      </c>
      <c r="AK393" s="153">
        <v>3</v>
      </c>
      <c r="AL393" s="153">
        <v>2</v>
      </c>
      <c r="AM393" s="153">
        <v>0</v>
      </c>
      <c r="AN393" s="153">
        <v>1</v>
      </c>
      <c r="AO393" s="153">
        <v>0</v>
      </c>
      <c r="AP393" s="153">
        <v>10</v>
      </c>
      <c r="AQ393" s="153">
        <v>2</v>
      </c>
      <c r="AR393" s="153">
        <v>1</v>
      </c>
      <c r="AS393" s="153">
        <v>11</v>
      </c>
      <c r="AT393" s="153">
        <v>0</v>
      </c>
      <c r="AU393" s="153">
        <v>9</v>
      </c>
      <c r="AV393" s="153">
        <v>0</v>
      </c>
      <c r="AW393" s="153">
        <v>6</v>
      </c>
      <c r="AX393" s="153">
        <v>4</v>
      </c>
      <c r="AY393" s="153">
        <v>0</v>
      </c>
      <c r="AZ393" s="153">
        <v>7</v>
      </c>
      <c r="BA393" s="153">
        <v>0</v>
      </c>
      <c r="BB393" s="153">
        <v>0</v>
      </c>
      <c r="BC393" s="153">
        <v>2</v>
      </c>
      <c r="BD393" s="153">
        <v>57</v>
      </c>
      <c r="BE393" s="153">
        <v>2</v>
      </c>
      <c r="BF393" s="153">
        <v>1</v>
      </c>
      <c r="BG393" s="153">
        <v>3</v>
      </c>
      <c r="BH393" s="152">
        <v>1</v>
      </c>
    </row>
    <row r="394" spans="1:60">
      <c r="A394" s="155" t="s">
        <v>1247</v>
      </c>
      <c r="B394" s="154">
        <v>1080</v>
      </c>
      <c r="C394" s="154">
        <f>SUM(G394:BH394)</f>
        <v>136</v>
      </c>
      <c r="D394" s="154">
        <f>SUMIF(G$1:BH$1,1,$G394:$BH394)</f>
        <v>29</v>
      </c>
      <c r="E394" s="154">
        <f>SUMIF(G$1:BH$1,2,$G394:$BH394)</f>
        <v>56</v>
      </c>
      <c r="F394" s="154">
        <f>SUMIF(G$1:BH$1,3,$G394:$BH394)</f>
        <v>51</v>
      </c>
      <c r="G394" s="153">
        <v>2</v>
      </c>
      <c r="H394" s="153">
        <v>3</v>
      </c>
      <c r="I394" s="153">
        <v>2</v>
      </c>
      <c r="J394" s="153">
        <v>3</v>
      </c>
      <c r="K394" s="153">
        <v>2</v>
      </c>
      <c r="L394" s="153">
        <v>2</v>
      </c>
      <c r="M394" s="153">
        <v>2</v>
      </c>
      <c r="N394" s="153">
        <v>2</v>
      </c>
      <c r="O394" s="153">
        <v>9</v>
      </c>
      <c r="P394" s="153">
        <v>2</v>
      </c>
      <c r="Q394" s="153">
        <v>2</v>
      </c>
      <c r="R394" s="153">
        <v>2</v>
      </c>
      <c r="S394" s="153">
        <v>2</v>
      </c>
      <c r="T394" s="153">
        <v>3</v>
      </c>
      <c r="U394" s="153">
        <v>2</v>
      </c>
      <c r="V394" s="153">
        <v>2</v>
      </c>
      <c r="W394" s="153">
        <v>9</v>
      </c>
      <c r="X394" s="153">
        <v>3</v>
      </c>
      <c r="Y394" s="153">
        <v>2</v>
      </c>
      <c r="Z394" s="153">
        <v>2</v>
      </c>
      <c r="AA394" s="153">
        <v>2</v>
      </c>
      <c r="AB394" s="153">
        <v>2</v>
      </c>
      <c r="AC394" s="153">
        <v>2</v>
      </c>
      <c r="AD394" s="153">
        <v>2</v>
      </c>
      <c r="AE394" s="153">
        <v>2</v>
      </c>
      <c r="AF394" s="153">
        <v>5</v>
      </c>
      <c r="AG394" s="153">
        <v>2</v>
      </c>
      <c r="AH394" s="153">
        <v>3</v>
      </c>
      <c r="AI394" s="153">
        <v>4</v>
      </c>
      <c r="AJ394" s="153">
        <v>2</v>
      </c>
      <c r="AK394" s="153">
        <v>2</v>
      </c>
      <c r="AL394" s="153">
        <v>2</v>
      </c>
      <c r="AM394" s="153">
        <v>2</v>
      </c>
      <c r="AN394" s="153">
        <v>2</v>
      </c>
      <c r="AO394" s="153">
        <v>2</v>
      </c>
      <c r="AP394" s="153">
        <v>3</v>
      </c>
      <c r="AQ394" s="153">
        <v>2</v>
      </c>
      <c r="AR394" s="153">
        <v>2</v>
      </c>
      <c r="AS394" s="153">
        <v>3</v>
      </c>
      <c r="AT394" s="153">
        <v>2</v>
      </c>
      <c r="AU394" s="153">
        <v>1</v>
      </c>
      <c r="AV394" s="153">
        <v>2</v>
      </c>
      <c r="AW394" s="153">
        <v>2</v>
      </c>
      <c r="AX394" s="153">
        <v>2</v>
      </c>
      <c r="AY394" s="153">
        <v>2</v>
      </c>
      <c r="AZ394" s="153">
        <v>2</v>
      </c>
      <c r="BA394" s="153">
        <v>2</v>
      </c>
      <c r="BB394" s="153">
        <v>2</v>
      </c>
      <c r="BC394" s="153">
        <v>3</v>
      </c>
      <c r="BD394" s="153">
        <v>4</v>
      </c>
      <c r="BE394" s="153">
        <v>2</v>
      </c>
      <c r="BF394" s="153">
        <v>2</v>
      </c>
      <c r="BG394" s="153">
        <v>2</v>
      </c>
      <c r="BH394" s="152">
        <v>2</v>
      </c>
    </row>
    <row r="395" spans="1:60">
      <c r="A395" s="155" t="s">
        <v>1246</v>
      </c>
      <c r="B395" s="154">
        <v>15</v>
      </c>
      <c r="C395" s="154">
        <f>SUM(G395:BH395)</f>
        <v>4</v>
      </c>
      <c r="D395" s="154">
        <f>SUMIF(G$1:BH$1,1,$G395:$BH395)</f>
        <v>1</v>
      </c>
      <c r="E395" s="154">
        <f>SUMIF(G$1:BH$1,2,$G395:$BH395)</f>
        <v>1</v>
      </c>
      <c r="F395" s="154">
        <f>SUMIF(G$1:BH$1,3,$G395:$BH395)</f>
        <v>2</v>
      </c>
      <c r="G395" s="153">
        <v>0</v>
      </c>
      <c r="H395" s="153">
        <v>0</v>
      </c>
      <c r="I395" s="153">
        <v>0</v>
      </c>
      <c r="J395" s="153">
        <v>0</v>
      </c>
      <c r="K395" s="153">
        <v>0</v>
      </c>
      <c r="L395" s="153">
        <v>0</v>
      </c>
      <c r="M395" s="153">
        <v>0</v>
      </c>
      <c r="N395" s="153">
        <v>0</v>
      </c>
      <c r="O395" s="153">
        <v>2</v>
      </c>
      <c r="P395" s="153">
        <v>0</v>
      </c>
      <c r="Q395" s="153">
        <v>0</v>
      </c>
      <c r="R395" s="153">
        <v>0</v>
      </c>
      <c r="S395" s="153">
        <v>0</v>
      </c>
      <c r="T395" s="153">
        <v>0</v>
      </c>
      <c r="U395" s="153">
        <v>1</v>
      </c>
      <c r="V395" s="153">
        <v>0</v>
      </c>
      <c r="W395" s="153">
        <v>1</v>
      </c>
      <c r="X395" s="153">
        <v>0</v>
      </c>
      <c r="Y395" s="153">
        <v>0</v>
      </c>
      <c r="Z395" s="153">
        <v>0</v>
      </c>
      <c r="AA395" s="153">
        <v>0</v>
      </c>
      <c r="AB395" s="153">
        <v>0</v>
      </c>
      <c r="AC395" s="153">
        <v>0</v>
      </c>
      <c r="AD395" s="153">
        <v>0</v>
      </c>
      <c r="AE395" s="153">
        <v>0</v>
      </c>
      <c r="AF395" s="153">
        <v>0</v>
      </c>
      <c r="AG395" s="153">
        <v>0</v>
      </c>
      <c r="AH395" s="153">
        <v>0</v>
      </c>
      <c r="AI395" s="153">
        <v>0</v>
      </c>
      <c r="AJ395" s="153">
        <v>0</v>
      </c>
      <c r="AK395" s="153">
        <v>0</v>
      </c>
      <c r="AL395" s="153">
        <v>0</v>
      </c>
      <c r="AM395" s="153">
        <v>0</v>
      </c>
      <c r="AN395" s="153">
        <v>0</v>
      </c>
      <c r="AO395" s="153">
        <v>0</v>
      </c>
      <c r="AP395" s="153">
        <v>0</v>
      </c>
      <c r="AQ395" s="153">
        <v>0</v>
      </c>
      <c r="AR395" s="153">
        <v>0</v>
      </c>
      <c r="AS395" s="153">
        <v>0</v>
      </c>
      <c r="AT395" s="153">
        <v>0</v>
      </c>
      <c r="AU395" s="153">
        <v>0</v>
      </c>
      <c r="AV395" s="153">
        <v>0</v>
      </c>
      <c r="AW395" s="153">
        <v>0</v>
      </c>
      <c r="AX395" s="153">
        <v>0</v>
      </c>
      <c r="AY395" s="153">
        <v>0</v>
      </c>
      <c r="AZ395" s="153">
        <v>0</v>
      </c>
      <c r="BA395" s="153">
        <v>0</v>
      </c>
      <c r="BB395" s="153">
        <v>0</v>
      </c>
      <c r="BC395" s="153">
        <v>0</v>
      </c>
      <c r="BD395" s="153">
        <v>0</v>
      </c>
      <c r="BE395" s="153">
        <v>0</v>
      </c>
      <c r="BF395" s="153">
        <v>0</v>
      </c>
      <c r="BG395" s="153">
        <v>0</v>
      </c>
      <c r="BH395" s="152">
        <v>0</v>
      </c>
    </row>
    <row r="396" spans="1:60">
      <c r="A396" s="155" t="s">
        <v>1245</v>
      </c>
      <c r="B396" s="154">
        <v>5</v>
      </c>
      <c r="C396" s="154">
        <f>SUM(G396:BH396)</f>
        <v>2</v>
      </c>
      <c r="D396" s="154">
        <f>SUMIF(G$1:BH$1,1,$G396:$BH396)</f>
        <v>1</v>
      </c>
      <c r="E396" s="154">
        <f>SUMIF(G$1:BH$1,2,$G396:$BH396)</f>
        <v>1</v>
      </c>
      <c r="F396" s="154">
        <f>SUMIF(G$1:BH$1,3,$G396:$BH396)</f>
        <v>0</v>
      </c>
      <c r="G396" s="153">
        <v>0</v>
      </c>
      <c r="H396" s="153">
        <v>0</v>
      </c>
      <c r="I396" s="153">
        <v>0</v>
      </c>
      <c r="J396" s="153">
        <v>0</v>
      </c>
      <c r="K396" s="153">
        <v>0</v>
      </c>
      <c r="L396" s="153">
        <v>0</v>
      </c>
      <c r="M396" s="153">
        <v>0</v>
      </c>
      <c r="N396" s="153">
        <v>0</v>
      </c>
      <c r="O396" s="153">
        <v>0</v>
      </c>
      <c r="P396" s="153">
        <v>0</v>
      </c>
      <c r="Q396" s="153">
        <v>0</v>
      </c>
      <c r="R396" s="153">
        <v>0</v>
      </c>
      <c r="S396" s="153">
        <v>0</v>
      </c>
      <c r="T396" s="153">
        <v>0</v>
      </c>
      <c r="U396" s="153">
        <v>0</v>
      </c>
      <c r="V396" s="153">
        <v>0</v>
      </c>
      <c r="W396" s="153">
        <v>1</v>
      </c>
      <c r="X396" s="153">
        <v>1</v>
      </c>
      <c r="Y396" s="153">
        <v>0</v>
      </c>
      <c r="Z396" s="153">
        <v>0</v>
      </c>
      <c r="AA396" s="153">
        <v>0</v>
      </c>
      <c r="AB396" s="153">
        <v>0</v>
      </c>
      <c r="AC396" s="153">
        <v>0</v>
      </c>
      <c r="AD396" s="153">
        <v>0</v>
      </c>
      <c r="AE396" s="153">
        <v>0</v>
      </c>
      <c r="AF396" s="153">
        <v>0</v>
      </c>
      <c r="AG396" s="153">
        <v>0</v>
      </c>
      <c r="AH396" s="153">
        <v>0</v>
      </c>
      <c r="AI396" s="153">
        <v>0</v>
      </c>
      <c r="AJ396" s="153">
        <v>0</v>
      </c>
      <c r="AK396" s="153">
        <v>0</v>
      </c>
      <c r="AL396" s="153">
        <v>0</v>
      </c>
      <c r="AM396" s="153">
        <v>0</v>
      </c>
      <c r="AN396" s="153">
        <v>0</v>
      </c>
      <c r="AO396" s="153">
        <v>0</v>
      </c>
      <c r="AP396" s="153">
        <v>0</v>
      </c>
      <c r="AQ396" s="153">
        <v>0</v>
      </c>
      <c r="AR396" s="153">
        <v>0</v>
      </c>
      <c r="AS396" s="153">
        <v>0</v>
      </c>
      <c r="AT396" s="153">
        <v>0</v>
      </c>
      <c r="AU396" s="153">
        <v>0</v>
      </c>
      <c r="AV396" s="153">
        <v>0</v>
      </c>
      <c r="AW396" s="153">
        <v>0</v>
      </c>
      <c r="AX396" s="153">
        <v>0</v>
      </c>
      <c r="AY396" s="153">
        <v>0</v>
      </c>
      <c r="AZ396" s="153">
        <v>0</v>
      </c>
      <c r="BA396" s="153">
        <v>0</v>
      </c>
      <c r="BB396" s="153">
        <v>0</v>
      </c>
      <c r="BC396" s="153">
        <v>0</v>
      </c>
      <c r="BD396" s="153">
        <v>0</v>
      </c>
      <c r="BE396" s="153">
        <v>0</v>
      </c>
      <c r="BF396" s="153">
        <v>0</v>
      </c>
      <c r="BG396" s="153">
        <v>0</v>
      </c>
      <c r="BH396" s="152">
        <v>0</v>
      </c>
    </row>
    <row r="397" spans="1:60">
      <c r="A397" s="155" t="s">
        <v>1244</v>
      </c>
      <c r="B397" s="154">
        <v>50</v>
      </c>
      <c r="C397" s="154">
        <f>SUM(G397:BH397)</f>
        <v>7</v>
      </c>
      <c r="D397" s="154">
        <f>SUMIF(G$1:BH$1,1,$G397:$BH397)</f>
        <v>0</v>
      </c>
      <c r="E397" s="154">
        <f>SUMIF(G$1:BH$1,2,$G397:$BH397)</f>
        <v>3</v>
      </c>
      <c r="F397" s="154">
        <f>SUMIF(G$1:BH$1,3,$G397:$BH397)</f>
        <v>4</v>
      </c>
      <c r="G397" s="153">
        <v>0</v>
      </c>
      <c r="H397" s="153">
        <v>1</v>
      </c>
      <c r="I397" s="153">
        <v>0</v>
      </c>
      <c r="J397" s="153">
        <v>0</v>
      </c>
      <c r="K397" s="153">
        <v>0</v>
      </c>
      <c r="L397" s="153">
        <v>0</v>
      </c>
      <c r="M397" s="153">
        <v>0</v>
      </c>
      <c r="N397" s="153">
        <v>3</v>
      </c>
      <c r="O397" s="153">
        <v>0</v>
      </c>
      <c r="P397" s="153">
        <v>0</v>
      </c>
      <c r="Q397" s="153">
        <v>0</v>
      </c>
      <c r="R397" s="153">
        <v>0</v>
      </c>
      <c r="S397" s="153">
        <v>0</v>
      </c>
      <c r="T397" s="153">
        <v>0</v>
      </c>
      <c r="U397" s="153">
        <v>0</v>
      </c>
      <c r="V397" s="153">
        <v>1</v>
      </c>
      <c r="W397" s="153">
        <v>0</v>
      </c>
      <c r="X397" s="153">
        <v>0</v>
      </c>
      <c r="Y397" s="153">
        <v>0</v>
      </c>
      <c r="Z397" s="153">
        <v>0</v>
      </c>
      <c r="AA397" s="153">
        <v>0</v>
      </c>
      <c r="AB397" s="153">
        <v>0</v>
      </c>
      <c r="AC397" s="153">
        <v>0</v>
      </c>
      <c r="AD397" s="153">
        <v>0</v>
      </c>
      <c r="AE397" s="153">
        <v>0</v>
      </c>
      <c r="AF397" s="153">
        <v>1</v>
      </c>
      <c r="AG397" s="153">
        <v>0</v>
      </c>
      <c r="AH397" s="153">
        <v>0</v>
      </c>
      <c r="AI397" s="153">
        <v>0</v>
      </c>
      <c r="AJ397" s="153">
        <v>0</v>
      </c>
      <c r="AK397" s="153">
        <v>0</v>
      </c>
      <c r="AL397" s="153">
        <v>0</v>
      </c>
      <c r="AM397" s="153">
        <v>0</v>
      </c>
      <c r="AN397" s="153">
        <v>0</v>
      </c>
      <c r="AO397" s="153">
        <v>0</v>
      </c>
      <c r="AP397" s="153">
        <v>0</v>
      </c>
      <c r="AQ397" s="153">
        <v>0</v>
      </c>
      <c r="AR397" s="153">
        <v>0</v>
      </c>
      <c r="AS397" s="153">
        <v>0</v>
      </c>
      <c r="AT397" s="153">
        <v>0</v>
      </c>
      <c r="AU397" s="153">
        <v>0</v>
      </c>
      <c r="AV397" s="153">
        <v>0</v>
      </c>
      <c r="AW397" s="153">
        <v>0</v>
      </c>
      <c r="AX397" s="153">
        <v>0</v>
      </c>
      <c r="AY397" s="153">
        <v>0</v>
      </c>
      <c r="AZ397" s="153">
        <v>0</v>
      </c>
      <c r="BA397" s="153">
        <v>0</v>
      </c>
      <c r="BB397" s="153">
        <v>0</v>
      </c>
      <c r="BC397" s="153">
        <v>0</v>
      </c>
      <c r="BD397" s="153">
        <v>0</v>
      </c>
      <c r="BE397" s="153">
        <v>0</v>
      </c>
      <c r="BF397" s="153">
        <v>0</v>
      </c>
      <c r="BG397" s="153">
        <v>1</v>
      </c>
      <c r="BH397" s="152">
        <v>0</v>
      </c>
    </row>
    <row r="398" spans="1:60">
      <c r="A398" s="155" t="s">
        <v>1243</v>
      </c>
      <c r="B398" s="154">
        <v>29</v>
      </c>
      <c r="C398" s="154">
        <f>SUM(G398:BH398)</f>
        <v>3</v>
      </c>
      <c r="D398" s="154">
        <f>SUMIF(G$1:BH$1,1,$G398:$BH398)</f>
        <v>0</v>
      </c>
      <c r="E398" s="154">
        <f>SUMIF(G$1:BH$1,2,$G398:$BH398)</f>
        <v>0</v>
      </c>
      <c r="F398" s="154">
        <f>SUMIF(G$1:BH$1,3,$G398:$BH398)</f>
        <v>3</v>
      </c>
      <c r="G398" s="153">
        <v>0</v>
      </c>
      <c r="H398" s="153">
        <v>0</v>
      </c>
      <c r="I398" s="153">
        <v>0</v>
      </c>
      <c r="J398" s="153">
        <v>0</v>
      </c>
      <c r="K398" s="153">
        <v>0</v>
      </c>
      <c r="L398" s="153">
        <v>0</v>
      </c>
      <c r="M398" s="153">
        <v>0</v>
      </c>
      <c r="N398" s="153">
        <v>0</v>
      </c>
      <c r="O398" s="153">
        <v>1</v>
      </c>
      <c r="P398" s="153">
        <v>1</v>
      </c>
      <c r="Q398" s="153">
        <v>0</v>
      </c>
      <c r="R398" s="153">
        <v>1</v>
      </c>
      <c r="S398" s="153">
        <v>0</v>
      </c>
      <c r="T398" s="153">
        <v>0</v>
      </c>
      <c r="U398" s="153">
        <v>0</v>
      </c>
      <c r="V398" s="153">
        <v>0</v>
      </c>
      <c r="W398" s="153">
        <v>0</v>
      </c>
      <c r="X398" s="153">
        <v>0</v>
      </c>
      <c r="Y398" s="153">
        <v>0</v>
      </c>
      <c r="Z398" s="153">
        <v>0</v>
      </c>
      <c r="AA398" s="153">
        <v>0</v>
      </c>
      <c r="AB398" s="153">
        <v>0</v>
      </c>
      <c r="AC398" s="153">
        <v>0</v>
      </c>
      <c r="AD398" s="153">
        <v>0</v>
      </c>
      <c r="AE398" s="153">
        <v>0</v>
      </c>
      <c r="AF398" s="153">
        <v>0</v>
      </c>
      <c r="AG398" s="153">
        <v>0</v>
      </c>
      <c r="AH398" s="153">
        <v>0</v>
      </c>
      <c r="AI398" s="153">
        <v>0</v>
      </c>
      <c r="AJ398" s="153">
        <v>0</v>
      </c>
      <c r="AK398" s="153">
        <v>0</v>
      </c>
      <c r="AL398" s="153">
        <v>0</v>
      </c>
      <c r="AM398" s="153">
        <v>0</v>
      </c>
      <c r="AN398" s="153">
        <v>0</v>
      </c>
      <c r="AO398" s="153">
        <v>0</v>
      </c>
      <c r="AP398" s="153">
        <v>0</v>
      </c>
      <c r="AQ398" s="153">
        <v>0</v>
      </c>
      <c r="AR398" s="153">
        <v>0</v>
      </c>
      <c r="AS398" s="153">
        <v>0</v>
      </c>
      <c r="AT398" s="153">
        <v>0</v>
      </c>
      <c r="AU398" s="153">
        <v>0</v>
      </c>
      <c r="AV398" s="153">
        <v>0</v>
      </c>
      <c r="AW398" s="153">
        <v>0</v>
      </c>
      <c r="AX398" s="153">
        <v>0</v>
      </c>
      <c r="AY398" s="153">
        <v>0</v>
      </c>
      <c r="AZ398" s="153">
        <v>0</v>
      </c>
      <c r="BA398" s="153">
        <v>0</v>
      </c>
      <c r="BB398" s="153">
        <v>0</v>
      </c>
      <c r="BC398" s="153">
        <v>0</v>
      </c>
      <c r="BD398" s="153">
        <v>0</v>
      </c>
      <c r="BE398" s="153">
        <v>0</v>
      </c>
      <c r="BF398" s="153">
        <v>0</v>
      </c>
      <c r="BG398" s="153">
        <v>0</v>
      </c>
      <c r="BH398" s="152">
        <v>0</v>
      </c>
    </row>
    <row r="399" spans="1:60">
      <c r="A399" s="155" t="s">
        <v>1242</v>
      </c>
      <c r="B399" s="154">
        <v>202</v>
      </c>
      <c r="C399" s="154">
        <f>SUM(G399:BH399)</f>
        <v>11</v>
      </c>
      <c r="D399" s="154">
        <f>SUMIF(G$1:BH$1,1,$G399:$BH399)</f>
        <v>5</v>
      </c>
      <c r="E399" s="154">
        <f>SUMIF(G$1:BH$1,2,$G399:$BH399)</f>
        <v>1</v>
      </c>
      <c r="F399" s="154">
        <f>SUMIF(G$1:BH$1,3,$G399:$BH399)</f>
        <v>5</v>
      </c>
      <c r="G399" s="153">
        <v>0</v>
      </c>
      <c r="H399" s="153">
        <v>0</v>
      </c>
      <c r="I399" s="153">
        <v>0</v>
      </c>
      <c r="J399" s="153">
        <v>0</v>
      </c>
      <c r="K399" s="153">
        <v>0</v>
      </c>
      <c r="L399" s="153">
        <v>0</v>
      </c>
      <c r="M399" s="153">
        <v>0</v>
      </c>
      <c r="N399" s="153">
        <v>0</v>
      </c>
      <c r="O399" s="153">
        <v>5</v>
      </c>
      <c r="P399" s="153">
        <v>0</v>
      </c>
      <c r="Q399" s="153">
        <v>0</v>
      </c>
      <c r="R399" s="153">
        <v>0</v>
      </c>
      <c r="S399" s="153">
        <v>0</v>
      </c>
      <c r="T399" s="153">
        <v>0</v>
      </c>
      <c r="U399" s="153">
        <v>0</v>
      </c>
      <c r="V399" s="153">
        <v>0</v>
      </c>
      <c r="W399" s="153">
        <v>4</v>
      </c>
      <c r="X399" s="153">
        <v>0</v>
      </c>
      <c r="Y399" s="153">
        <v>0</v>
      </c>
      <c r="Z399" s="153">
        <v>0</v>
      </c>
      <c r="AA399" s="153">
        <v>0</v>
      </c>
      <c r="AB399" s="153">
        <v>0</v>
      </c>
      <c r="AC399" s="153">
        <v>0</v>
      </c>
      <c r="AD399" s="153">
        <v>0</v>
      </c>
      <c r="AE399" s="153">
        <v>0</v>
      </c>
      <c r="AF399" s="153">
        <v>0</v>
      </c>
      <c r="AG399" s="153">
        <v>0</v>
      </c>
      <c r="AH399" s="153">
        <v>0</v>
      </c>
      <c r="AI399" s="153">
        <v>1</v>
      </c>
      <c r="AJ399" s="153">
        <v>0</v>
      </c>
      <c r="AK399" s="153">
        <v>0</v>
      </c>
      <c r="AL399" s="153">
        <v>0</v>
      </c>
      <c r="AM399" s="153">
        <v>0</v>
      </c>
      <c r="AN399" s="153">
        <v>0</v>
      </c>
      <c r="AO399" s="153">
        <v>0</v>
      </c>
      <c r="AP399" s="153">
        <v>0</v>
      </c>
      <c r="AQ399" s="153">
        <v>0</v>
      </c>
      <c r="AR399" s="153">
        <v>0</v>
      </c>
      <c r="AS399" s="153">
        <v>0</v>
      </c>
      <c r="AT399" s="153">
        <v>0</v>
      </c>
      <c r="AU399" s="153">
        <v>0</v>
      </c>
      <c r="AV399" s="153">
        <v>0</v>
      </c>
      <c r="AW399" s="153">
        <v>0</v>
      </c>
      <c r="AX399" s="153">
        <v>0</v>
      </c>
      <c r="AY399" s="153">
        <v>0</v>
      </c>
      <c r="AZ399" s="153">
        <v>0</v>
      </c>
      <c r="BA399" s="153">
        <v>0</v>
      </c>
      <c r="BB399" s="153">
        <v>0</v>
      </c>
      <c r="BC399" s="153">
        <v>0</v>
      </c>
      <c r="BD399" s="153">
        <v>1</v>
      </c>
      <c r="BE399" s="153">
        <v>0</v>
      </c>
      <c r="BF399" s="153">
        <v>0</v>
      </c>
      <c r="BG399" s="153">
        <v>0</v>
      </c>
      <c r="BH399" s="152">
        <v>0</v>
      </c>
    </row>
    <row r="400" spans="1:60">
      <c r="A400" s="155" t="s">
        <v>1241</v>
      </c>
      <c r="B400" s="154">
        <v>763</v>
      </c>
      <c r="C400" s="154">
        <f>SUM(G400:BH400)</f>
        <v>65</v>
      </c>
      <c r="D400" s="154">
        <f>SUMIF(G$1:BH$1,1,$G400:$BH400)</f>
        <v>21</v>
      </c>
      <c r="E400" s="154">
        <f>SUMIF(G$1:BH$1,2,$G400:$BH400)</f>
        <v>8</v>
      </c>
      <c r="F400" s="154">
        <f>SUMIF(G$1:BH$1,3,$G400:$BH400)</f>
        <v>36</v>
      </c>
      <c r="G400" s="153">
        <v>0</v>
      </c>
      <c r="H400" s="153">
        <v>0</v>
      </c>
      <c r="I400" s="153">
        <v>0</v>
      </c>
      <c r="J400" s="153">
        <v>0</v>
      </c>
      <c r="K400" s="153">
        <v>0</v>
      </c>
      <c r="L400" s="153">
        <v>3</v>
      </c>
      <c r="M400" s="153">
        <v>0</v>
      </c>
      <c r="N400" s="153">
        <v>0</v>
      </c>
      <c r="O400" s="153">
        <v>30</v>
      </c>
      <c r="P400" s="153">
        <v>0</v>
      </c>
      <c r="Q400" s="153">
        <v>0</v>
      </c>
      <c r="R400" s="153">
        <v>0</v>
      </c>
      <c r="S400" s="153">
        <v>0</v>
      </c>
      <c r="T400" s="153">
        <v>0</v>
      </c>
      <c r="U400" s="153">
        <v>0</v>
      </c>
      <c r="V400" s="153">
        <v>0</v>
      </c>
      <c r="W400" s="153">
        <v>19</v>
      </c>
      <c r="X400" s="153">
        <v>0</v>
      </c>
      <c r="Y400" s="153">
        <v>1</v>
      </c>
      <c r="Z400" s="153">
        <v>0</v>
      </c>
      <c r="AA400" s="153">
        <v>0</v>
      </c>
      <c r="AB400" s="153">
        <v>0</v>
      </c>
      <c r="AC400" s="153">
        <v>0</v>
      </c>
      <c r="AD400" s="153">
        <v>0</v>
      </c>
      <c r="AE400" s="153">
        <v>0</v>
      </c>
      <c r="AF400" s="153">
        <v>3</v>
      </c>
      <c r="AG400" s="153">
        <v>0</v>
      </c>
      <c r="AH400" s="153">
        <v>0</v>
      </c>
      <c r="AI400" s="153">
        <v>1</v>
      </c>
      <c r="AJ400" s="153">
        <v>0</v>
      </c>
      <c r="AK400" s="153">
        <v>0</v>
      </c>
      <c r="AL400" s="153">
        <v>1</v>
      </c>
      <c r="AM400" s="153">
        <v>0</v>
      </c>
      <c r="AN400" s="153">
        <v>0</v>
      </c>
      <c r="AO400" s="153">
        <v>0</v>
      </c>
      <c r="AP400" s="153">
        <v>2</v>
      </c>
      <c r="AQ400" s="153">
        <v>0</v>
      </c>
      <c r="AR400" s="153">
        <v>0</v>
      </c>
      <c r="AS400" s="153">
        <v>1</v>
      </c>
      <c r="AT400" s="153">
        <v>0</v>
      </c>
      <c r="AU400" s="153">
        <v>0</v>
      </c>
      <c r="AV400" s="153">
        <v>0</v>
      </c>
      <c r="AW400" s="153">
        <v>0</v>
      </c>
      <c r="AX400" s="153">
        <v>1</v>
      </c>
      <c r="AY400" s="153">
        <v>0</v>
      </c>
      <c r="AZ400" s="153">
        <v>0</v>
      </c>
      <c r="BA400" s="153">
        <v>0</v>
      </c>
      <c r="BB400" s="153">
        <v>0</v>
      </c>
      <c r="BC400" s="153">
        <v>1</v>
      </c>
      <c r="BD400" s="153">
        <v>1</v>
      </c>
      <c r="BE400" s="153">
        <v>0</v>
      </c>
      <c r="BF400" s="153">
        <v>0</v>
      </c>
      <c r="BG400" s="153">
        <v>1</v>
      </c>
      <c r="BH400" s="152">
        <v>0</v>
      </c>
    </row>
    <row r="401" spans="1:60">
      <c r="A401" s="155" t="s">
        <v>1240</v>
      </c>
      <c r="B401" s="154">
        <v>416</v>
      </c>
      <c r="C401" s="154">
        <f>SUM(G401:BH401)</f>
        <v>55</v>
      </c>
      <c r="D401" s="154">
        <f>SUMIF(G$1:BH$1,1,$G401:$BH401)</f>
        <v>20</v>
      </c>
      <c r="E401" s="154">
        <f>SUMIF(G$1:BH$1,2,$G401:$BH401)</f>
        <v>15</v>
      </c>
      <c r="F401" s="154">
        <f>SUMIF(G$1:BH$1,3,$G401:$BH401)</f>
        <v>20</v>
      </c>
      <c r="G401" s="153">
        <v>1</v>
      </c>
      <c r="H401" s="153">
        <v>1</v>
      </c>
      <c r="I401" s="153">
        <v>1</v>
      </c>
      <c r="J401" s="153">
        <v>0</v>
      </c>
      <c r="K401" s="153">
        <v>0</v>
      </c>
      <c r="L401" s="153">
        <v>1</v>
      </c>
      <c r="M401" s="153">
        <v>1</v>
      </c>
      <c r="N401" s="153">
        <v>0</v>
      </c>
      <c r="O401" s="153">
        <v>12</v>
      </c>
      <c r="P401" s="153">
        <v>0</v>
      </c>
      <c r="Q401" s="153">
        <v>0</v>
      </c>
      <c r="R401" s="153">
        <v>0</v>
      </c>
      <c r="S401" s="153">
        <v>0</v>
      </c>
      <c r="T401" s="153">
        <v>0</v>
      </c>
      <c r="U401" s="153">
        <v>0</v>
      </c>
      <c r="V401" s="153">
        <v>0</v>
      </c>
      <c r="W401" s="153">
        <v>9</v>
      </c>
      <c r="X401" s="153">
        <v>1</v>
      </c>
      <c r="Y401" s="153">
        <v>0</v>
      </c>
      <c r="Z401" s="153">
        <v>0</v>
      </c>
      <c r="AA401" s="153">
        <v>0</v>
      </c>
      <c r="AB401" s="153">
        <v>1</v>
      </c>
      <c r="AC401" s="153">
        <v>0</v>
      </c>
      <c r="AD401" s="153">
        <v>2</v>
      </c>
      <c r="AE401" s="153">
        <v>0</v>
      </c>
      <c r="AF401" s="153">
        <v>3</v>
      </c>
      <c r="AG401" s="153">
        <v>0</v>
      </c>
      <c r="AH401" s="153">
        <v>1</v>
      </c>
      <c r="AI401" s="153">
        <v>3</v>
      </c>
      <c r="AJ401" s="153">
        <v>0</v>
      </c>
      <c r="AK401" s="153">
        <v>1</v>
      </c>
      <c r="AL401" s="153">
        <v>0</v>
      </c>
      <c r="AM401" s="153">
        <v>0</v>
      </c>
      <c r="AN401" s="153">
        <v>0</v>
      </c>
      <c r="AO401" s="153">
        <v>0</v>
      </c>
      <c r="AP401" s="153">
        <v>2</v>
      </c>
      <c r="AQ401" s="153">
        <v>0</v>
      </c>
      <c r="AR401" s="153">
        <v>0</v>
      </c>
      <c r="AS401" s="153">
        <v>0</v>
      </c>
      <c r="AT401" s="153">
        <v>0</v>
      </c>
      <c r="AU401" s="153">
        <v>3</v>
      </c>
      <c r="AV401" s="153">
        <v>0</v>
      </c>
      <c r="AW401" s="153">
        <v>1</v>
      </c>
      <c r="AX401" s="153">
        <v>1</v>
      </c>
      <c r="AY401" s="153">
        <v>0</v>
      </c>
      <c r="AZ401" s="153">
        <v>2</v>
      </c>
      <c r="BA401" s="153">
        <v>0</v>
      </c>
      <c r="BB401" s="153">
        <v>0</v>
      </c>
      <c r="BC401" s="153">
        <v>1</v>
      </c>
      <c r="BD401" s="153">
        <v>4</v>
      </c>
      <c r="BE401" s="153">
        <v>0</v>
      </c>
      <c r="BF401" s="153">
        <v>0</v>
      </c>
      <c r="BG401" s="153">
        <v>3</v>
      </c>
      <c r="BH401" s="152">
        <v>0</v>
      </c>
    </row>
    <row r="402" spans="1:60">
      <c r="A402" s="155" t="s">
        <v>1239</v>
      </c>
      <c r="B402" s="154">
        <v>142</v>
      </c>
      <c r="C402" s="154">
        <f>SUM(G402:BH402)</f>
        <v>20</v>
      </c>
      <c r="D402" s="154">
        <f>SUMIF(G$1:BH$1,1,$G402:$BH402)</f>
        <v>9</v>
      </c>
      <c r="E402" s="154">
        <f>SUMIF(G$1:BH$1,2,$G402:$BH402)</f>
        <v>3</v>
      </c>
      <c r="F402" s="154">
        <f>SUMIF(G$1:BH$1,3,$G402:$BH402)</f>
        <v>8</v>
      </c>
      <c r="G402" s="153">
        <v>0</v>
      </c>
      <c r="H402" s="153">
        <v>0</v>
      </c>
      <c r="I402" s="153">
        <v>0</v>
      </c>
      <c r="J402" s="153">
        <v>2</v>
      </c>
      <c r="K402" s="153">
        <v>0</v>
      </c>
      <c r="L402" s="153">
        <v>0</v>
      </c>
      <c r="M402" s="153">
        <v>0</v>
      </c>
      <c r="N402" s="153">
        <v>0</v>
      </c>
      <c r="O402" s="153">
        <v>6</v>
      </c>
      <c r="P402" s="153">
        <v>0</v>
      </c>
      <c r="Q402" s="153">
        <v>0</v>
      </c>
      <c r="R402" s="153">
        <v>0</v>
      </c>
      <c r="S402" s="153">
        <v>0</v>
      </c>
      <c r="T402" s="153">
        <v>0</v>
      </c>
      <c r="U402" s="153">
        <v>1</v>
      </c>
      <c r="V402" s="153">
        <v>0</v>
      </c>
      <c r="W402" s="153">
        <v>6</v>
      </c>
      <c r="X402" s="153">
        <v>2</v>
      </c>
      <c r="Y402" s="153">
        <v>0</v>
      </c>
      <c r="Z402" s="153">
        <v>0</v>
      </c>
      <c r="AA402" s="153">
        <v>0</v>
      </c>
      <c r="AB402" s="153">
        <v>0</v>
      </c>
      <c r="AC402" s="153">
        <v>0</v>
      </c>
      <c r="AD402" s="153">
        <v>0</v>
      </c>
      <c r="AE402" s="153">
        <v>0</v>
      </c>
      <c r="AF402" s="153">
        <v>0</v>
      </c>
      <c r="AG402" s="153">
        <v>0</v>
      </c>
      <c r="AH402" s="153">
        <v>0</v>
      </c>
      <c r="AI402" s="153">
        <v>0</v>
      </c>
      <c r="AJ402" s="153">
        <v>0</v>
      </c>
      <c r="AK402" s="153">
        <v>1</v>
      </c>
      <c r="AL402" s="153">
        <v>0</v>
      </c>
      <c r="AM402" s="153">
        <v>0</v>
      </c>
      <c r="AN402" s="153">
        <v>0</v>
      </c>
      <c r="AO402" s="153">
        <v>0</v>
      </c>
      <c r="AP402" s="153">
        <v>0</v>
      </c>
      <c r="AQ402" s="153">
        <v>0</v>
      </c>
      <c r="AR402" s="153">
        <v>0</v>
      </c>
      <c r="AS402" s="153">
        <v>0</v>
      </c>
      <c r="AT402" s="153">
        <v>0</v>
      </c>
      <c r="AU402" s="153">
        <v>0</v>
      </c>
      <c r="AV402" s="153">
        <v>0</v>
      </c>
      <c r="AW402" s="153">
        <v>0</v>
      </c>
      <c r="AX402" s="153">
        <v>0</v>
      </c>
      <c r="AY402" s="153">
        <v>0</v>
      </c>
      <c r="AZ402" s="153">
        <v>2</v>
      </c>
      <c r="BA402" s="153">
        <v>0</v>
      </c>
      <c r="BB402" s="153">
        <v>0</v>
      </c>
      <c r="BC402" s="153">
        <v>0</v>
      </c>
      <c r="BD402" s="153">
        <v>0</v>
      </c>
      <c r="BE402" s="153">
        <v>0</v>
      </c>
      <c r="BF402" s="153">
        <v>0</v>
      </c>
      <c r="BG402" s="153">
        <v>0</v>
      </c>
      <c r="BH402" s="152">
        <v>0</v>
      </c>
    </row>
    <row r="403" spans="1:60">
      <c r="A403" s="155" t="s">
        <v>1238</v>
      </c>
      <c r="B403" s="154">
        <v>136</v>
      </c>
      <c r="C403" s="154">
        <f>SUM(G403:BH403)</f>
        <v>26</v>
      </c>
      <c r="D403" s="154">
        <f>SUMIF(G$1:BH$1,1,$G403:$BH403)</f>
        <v>10</v>
      </c>
      <c r="E403" s="154">
        <f>SUMIF(G$1:BH$1,2,$G403:$BH403)</f>
        <v>4</v>
      </c>
      <c r="F403" s="154">
        <f>SUMIF(G$1:BH$1,3,$G403:$BH403)</f>
        <v>12</v>
      </c>
      <c r="G403" s="153">
        <v>0</v>
      </c>
      <c r="H403" s="153">
        <v>0</v>
      </c>
      <c r="I403" s="153">
        <v>0</v>
      </c>
      <c r="J403" s="153">
        <v>0</v>
      </c>
      <c r="K403" s="153">
        <v>0</v>
      </c>
      <c r="L403" s="153">
        <v>1</v>
      </c>
      <c r="M403" s="153">
        <v>0</v>
      </c>
      <c r="N403" s="153">
        <v>0</v>
      </c>
      <c r="O403" s="153">
        <v>11</v>
      </c>
      <c r="P403" s="153">
        <v>0</v>
      </c>
      <c r="Q403" s="153">
        <v>0</v>
      </c>
      <c r="R403" s="153">
        <v>0</v>
      </c>
      <c r="S403" s="153">
        <v>0</v>
      </c>
      <c r="T403" s="153">
        <v>0</v>
      </c>
      <c r="U403" s="153">
        <v>0</v>
      </c>
      <c r="V403" s="153">
        <v>0</v>
      </c>
      <c r="W403" s="153">
        <v>8</v>
      </c>
      <c r="X403" s="153">
        <v>1</v>
      </c>
      <c r="Y403" s="153">
        <v>0</v>
      </c>
      <c r="Z403" s="153">
        <v>0</v>
      </c>
      <c r="AA403" s="153">
        <v>0</v>
      </c>
      <c r="AB403" s="153">
        <v>0</v>
      </c>
      <c r="AC403" s="153">
        <v>0</v>
      </c>
      <c r="AD403" s="153">
        <v>0</v>
      </c>
      <c r="AE403" s="153">
        <v>0</v>
      </c>
      <c r="AF403" s="153">
        <v>0</v>
      </c>
      <c r="AG403" s="153">
        <v>0</v>
      </c>
      <c r="AH403" s="153">
        <v>0</v>
      </c>
      <c r="AI403" s="153">
        <v>1</v>
      </c>
      <c r="AJ403" s="153">
        <v>0</v>
      </c>
      <c r="AK403" s="153">
        <v>0</v>
      </c>
      <c r="AL403" s="153">
        <v>0</v>
      </c>
      <c r="AM403" s="153">
        <v>0</v>
      </c>
      <c r="AN403" s="153">
        <v>0</v>
      </c>
      <c r="AO403" s="153">
        <v>0</v>
      </c>
      <c r="AP403" s="153">
        <v>0</v>
      </c>
      <c r="AQ403" s="153">
        <v>0</v>
      </c>
      <c r="AR403" s="153">
        <v>0</v>
      </c>
      <c r="AS403" s="153">
        <v>0</v>
      </c>
      <c r="AT403" s="153">
        <v>0</v>
      </c>
      <c r="AU403" s="153">
        <v>0</v>
      </c>
      <c r="AV403" s="153">
        <v>0</v>
      </c>
      <c r="AW403" s="153">
        <v>0</v>
      </c>
      <c r="AX403" s="153">
        <v>0</v>
      </c>
      <c r="AY403" s="153">
        <v>0</v>
      </c>
      <c r="AZ403" s="153">
        <v>1</v>
      </c>
      <c r="BA403" s="153">
        <v>0</v>
      </c>
      <c r="BB403" s="153">
        <v>0</v>
      </c>
      <c r="BC403" s="153">
        <v>0</v>
      </c>
      <c r="BD403" s="153">
        <v>3</v>
      </c>
      <c r="BE403" s="153">
        <v>0</v>
      </c>
      <c r="BF403" s="153">
        <v>0</v>
      </c>
      <c r="BG403" s="153">
        <v>0</v>
      </c>
      <c r="BH403" s="152">
        <v>0</v>
      </c>
    </row>
    <row r="404" spans="1:60">
      <c r="A404" s="155" t="s">
        <v>1237</v>
      </c>
      <c r="B404" s="154">
        <v>104</v>
      </c>
      <c r="C404" s="154">
        <f>SUM(G404:BH404)</f>
        <v>14</v>
      </c>
      <c r="D404" s="154">
        <f>SUMIF(G$1:BH$1,1,$G404:$BH404)</f>
        <v>4</v>
      </c>
      <c r="E404" s="154">
        <f>SUMIF(G$1:BH$1,2,$G404:$BH404)</f>
        <v>4</v>
      </c>
      <c r="F404" s="154">
        <f>SUMIF(G$1:BH$1,3,$G404:$BH404)</f>
        <v>6</v>
      </c>
      <c r="G404" s="153">
        <v>0</v>
      </c>
      <c r="H404" s="153">
        <v>0</v>
      </c>
      <c r="I404" s="153">
        <v>0</v>
      </c>
      <c r="J404" s="153">
        <v>0</v>
      </c>
      <c r="K404" s="153">
        <v>0</v>
      </c>
      <c r="L404" s="153">
        <v>0</v>
      </c>
      <c r="M404" s="153">
        <v>0</v>
      </c>
      <c r="N404" s="153">
        <v>0</v>
      </c>
      <c r="O404" s="153">
        <v>6</v>
      </c>
      <c r="P404" s="153">
        <v>0</v>
      </c>
      <c r="Q404" s="153">
        <v>0</v>
      </c>
      <c r="R404" s="153">
        <v>0</v>
      </c>
      <c r="S404" s="153">
        <v>0</v>
      </c>
      <c r="T404" s="153">
        <v>0</v>
      </c>
      <c r="U404" s="153">
        <v>0</v>
      </c>
      <c r="V404" s="153">
        <v>0</v>
      </c>
      <c r="W404" s="153">
        <v>2</v>
      </c>
      <c r="X404" s="153">
        <v>0</v>
      </c>
      <c r="Y404" s="153">
        <v>0</v>
      </c>
      <c r="Z404" s="153">
        <v>0</v>
      </c>
      <c r="AA404" s="153">
        <v>0</v>
      </c>
      <c r="AB404" s="153">
        <v>0</v>
      </c>
      <c r="AC404" s="153">
        <v>0</v>
      </c>
      <c r="AD404" s="153">
        <v>0</v>
      </c>
      <c r="AE404" s="153">
        <v>0</v>
      </c>
      <c r="AF404" s="153">
        <v>1</v>
      </c>
      <c r="AG404" s="153">
        <v>0</v>
      </c>
      <c r="AH404" s="153">
        <v>0</v>
      </c>
      <c r="AI404" s="153">
        <v>2</v>
      </c>
      <c r="AJ404" s="153">
        <v>0</v>
      </c>
      <c r="AK404" s="153">
        <v>0</v>
      </c>
      <c r="AL404" s="153">
        <v>0</v>
      </c>
      <c r="AM404" s="153">
        <v>0</v>
      </c>
      <c r="AN404" s="153">
        <v>0</v>
      </c>
      <c r="AO404" s="153">
        <v>0</v>
      </c>
      <c r="AP404" s="153">
        <v>1</v>
      </c>
      <c r="AQ404" s="153">
        <v>0</v>
      </c>
      <c r="AR404" s="153">
        <v>0</v>
      </c>
      <c r="AS404" s="153">
        <v>0</v>
      </c>
      <c r="AT404" s="153">
        <v>0</v>
      </c>
      <c r="AU404" s="153">
        <v>0</v>
      </c>
      <c r="AV404" s="153">
        <v>0</v>
      </c>
      <c r="AW404" s="153">
        <v>0</v>
      </c>
      <c r="AX404" s="153">
        <v>0</v>
      </c>
      <c r="AY404" s="153">
        <v>0</v>
      </c>
      <c r="AZ404" s="153">
        <v>0</v>
      </c>
      <c r="BA404" s="153">
        <v>0</v>
      </c>
      <c r="BB404" s="153">
        <v>0</v>
      </c>
      <c r="BC404" s="153">
        <v>0</v>
      </c>
      <c r="BD404" s="153">
        <v>2</v>
      </c>
      <c r="BE404" s="153">
        <v>0</v>
      </c>
      <c r="BF404" s="153">
        <v>0</v>
      </c>
      <c r="BG404" s="153">
        <v>0</v>
      </c>
      <c r="BH404" s="152">
        <v>0</v>
      </c>
    </row>
    <row r="405" spans="1:60">
      <c r="A405" s="155" t="s">
        <v>1236</v>
      </c>
      <c r="B405" s="154">
        <v>37</v>
      </c>
      <c r="C405" s="154">
        <f>SUM(G405:BH405)</f>
        <v>2</v>
      </c>
      <c r="D405" s="154">
        <f>SUMIF(G$1:BH$1,1,$G405:$BH405)</f>
        <v>1</v>
      </c>
      <c r="E405" s="154">
        <f>SUMIF(G$1:BH$1,2,$G405:$BH405)</f>
        <v>1</v>
      </c>
      <c r="F405" s="154">
        <f>SUMIF(G$1:BH$1,3,$G405:$BH405)</f>
        <v>0</v>
      </c>
      <c r="G405" s="153">
        <v>0</v>
      </c>
      <c r="H405" s="153">
        <v>0</v>
      </c>
      <c r="I405" s="153">
        <v>0</v>
      </c>
      <c r="J405" s="153">
        <v>0</v>
      </c>
      <c r="K405" s="153">
        <v>0</v>
      </c>
      <c r="L405" s="153">
        <v>0</v>
      </c>
      <c r="M405" s="153">
        <v>0</v>
      </c>
      <c r="N405" s="153">
        <v>0</v>
      </c>
      <c r="O405" s="153">
        <v>0</v>
      </c>
      <c r="P405" s="153">
        <v>0</v>
      </c>
      <c r="Q405" s="153">
        <v>0</v>
      </c>
      <c r="R405" s="153">
        <v>0</v>
      </c>
      <c r="S405" s="153">
        <v>0</v>
      </c>
      <c r="T405" s="153">
        <v>0</v>
      </c>
      <c r="U405" s="153">
        <v>0</v>
      </c>
      <c r="V405" s="153">
        <v>0</v>
      </c>
      <c r="W405" s="153">
        <v>0</v>
      </c>
      <c r="X405" s="153">
        <v>0</v>
      </c>
      <c r="Y405" s="153">
        <v>0</v>
      </c>
      <c r="Z405" s="153">
        <v>0</v>
      </c>
      <c r="AA405" s="153">
        <v>0</v>
      </c>
      <c r="AB405" s="153">
        <v>0</v>
      </c>
      <c r="AC405" s="153">
        <v>0</v>
      </c>
      <c r="AD405" s="153">
        <v>0</v>
      </c>
      <c r="AE405" s="153">
        <v>0</v>
      </c>
      <c r="AF405" s="153">
        <v>0</v>
      </c>
      <c r="AG405" s="153">
        <v>0</v>
      </c>
      <c r="AH405" s="153">
        <v>0</v>
      </c>
      <c r="AI405" s="153">
        <v>0</v>
      </c>
      <c r="AJ405" s="153">
        <v>0</v>
      </c>
      <c r="AK405" s="153">
        <v>0</v>
      </c>
      <c r="AL405" s="153">
        <v>0</v>
      </c>
      <c r="AM405" s="153">
        <v>0</v>
      </c>
      <c r="AN405" s="153">
        <v>0</v>
      </c>
      <c r="AO405" s="153">
        <v>0</v>
      </c>
      <c r="AP405" s="153">
        <v>0</v>
      </c>
      <c r="AQ405" s="153">
        <v>0</v>
      </c>
      <c r="AR405" s="153">
        <v>0</v>
      </c>
      <c r="AS405" s="153">
        <v>0</v>
      </c>
      <c r="AT405" s="153">
        <v>0</v>
      </c>
      <c r="AU405" s="153">
        <v>0</v>
      </c>
      <c r="AV405" s="153">
        <v>0</v>
      </c>
      <c r="AW405" s="153">
        <v>0</v>
      </c>
      <c r="AX405" s="153">
        <v>0</v>
      </c>
      <c r="AY405" s="153">
        <v>0</v>
      </c>
      <c r="AZ405" s="153">
        <v>1</v>
      </c>
      <c r="BA405" s="153">
        <v>0</v>
      </c>
      <c r="BB405" s="153">
        <v>0</v>
      </c>
      <c r="BC405" s="153">
        <v>0</v>
      </c>
      <c r="BD405" s="153">
        <v>1</v>
      </c>
      <c r="BE405" s="153">
        <v>0</v>
      </c>
      <c r="BF405" s="153">
        <v>0</v>
      </c>
      <c r="BG405" s="153">
        <v>0</v>
      </c>
      <c r="BH405" s="152">
        <v>0</v>
      </c>
    </row>
    <row r="406" spans="1:60">
      <c r="A406" s="155" t="s">
        <v>1235</v>
      </c>
      <c r="B406" s="154">
        <v>95</v>
      </c>
      <c r="C406" s="154">
        <f>SUM(G406:BH406)</f>
        <v>10</v>
      </c>
      <c r="D406" s="154">
        <f>SUMIF(G$1:BH$1,1,$G406:$BH406)</f>
        <v>5</v>
      </c>
      <c r="E406" s="154">
        <f>SUMIF(G$1:BH$1,2,$G406:$BH406)</f>
        <v>0</v>
      </c>
      <c r="F406" s="154">
        <f>SUMIF(G$1:BH$1,3,$G406:$BH406)</f>
        <v>5</v>
      </c>
      <c r="G406" s="153">
        <v>0</v>
      </c>
      <c r="H406" s="153">
        <v>0</v>
      </c>
      <c r="I406" s="153">
        <v>0</v>
      </c>
      <c r="J406" s="153">
        <v>0</v>
      </c>
      <c r="K406" s="153">
        <v>0</v>
      </c>
      <c r="L406" s="153">
        <v>0</v>
      </c>
      <c r="M406" s="153">
        <v>0</v>
      </c>
      <c r="N406" s="153">
        <v>0</v>
      </c>
      <c r="O406" s="153">
        <v>4</v>
      </c>
      <c r="P406" s="153">
        <v>0</v>
      </c>
      <c r="Q406" s="153">
        <v>0</v>
      </c>
      <c r="R406" s="153">
        <v>0</v>
      </c>
      <c r="S406" s="153">
        <v>0</v>
      </c>
      <c r="T406" s="153">
        <v>0</v>
      </c>
      <c r="U406" s="153">
        <v>0</v>
      </c>
      <c r="V406" s="153">
        <v>0</v>
      </c>
      <c r="W406" s="153">
        <v>5</v>
      </c>
      <c r="X406" s="153">
        <v>0</v>
      </c>
      <c r="Y406" s="153">
        <v>0</v>
      </c>
      <c r="Z406" s="153">
        <v>0</v>
      </c>
      <c r="AA406" s="153">
        <v>0</v>
      </c>
      <c r="AB406" s="153">
        <v>0</v>
      </c>
      <c r="AC406" s="153">
        <v>0</v>
      </c>
      <c r="AD406" s="153">
        <v>0</v>
      </c>
      <c r="AE406" s="153">
        <v>0</v>
      </c>
      <c r="AF406" s="153">
        <v>0</v>
      </c>
      <c r="AG406" s="153">
        <v>0</v>
      </c>
      <c r="AH406" s="153">
        <v>0</v>
      </c>
      <c r="AI406" s="153">
        <v>0</v>
      </c>
      <c r="AJ406" s="153">
        <v>0</v>
      </c>
      <c r="AK406" s="153">
        <v>0</v>
      </c>
      <c r="AL406" s="153">
        <v>0</v>
      </c>
      <c r="AM406" s="153">
        <v>0</v>
      </c>
      <c r="AN406" s="153">
        <v>0</v>
      </c>
      <c r="AO406" s="153">
        <v>0</v>
      </c>
      <c r="AP406" s="153">
        <v>0</v>
      </c>
      <c r="AQ406" s="153">
        <v>0</v>
      </c>
      <c r="AR406" s="153">
        <v>0</v>
      </c>
      <c r="AS406" s="153">
        <v>1</v>
      </c>
      <c r="AT406" s="153">
        <v>0</v>
      </c>
      <c r="AU406" s="153">
        <v>0</v>
      </c>
      <c r="AV406" s="153">
        <v>0</v>
      </c>
      <c r="AW406" s="153">
        <v>0</v>
      </c>
      <c r="AX406" s="153">
        <v>0</v>
      </c>
      <c r="AY406" s="153">
        <v>0</v>
      </c>
      <c r="AZ406" s="153">
        <v>0</v>
      </c>
      <c r="BA406" s="153">
        <v>0</v>
      </c>
      <c r="BB406" s="153">
        <v>0</v>
      </c>
      <c r="BC406" s="153">
        <v>0</v>
      </c>
      <c r="BD406" s="153">
        <v>0</v>
      </c>
      <c r="BE406" s="153">
        <v>0</v>
      </c>
      <c r="BF406" s="153">
        <v>0</v>
      </c>
      <c r="BG406" s="153">
        <v>0</v>
      </c>
      <c r="BH406" s="152">
        <v>0</v>
      </c>
    </row>
    <row r="407" spans="1:60">
      <c r="A407" s="155" t="s">
        <v>1234</v>
      </c>
      <c r="B407" s="154">
        <v>2354</v>
      </c>
      <c r="C407" s="154">
        <f>SUM(G407:BH407)</f>
        <v>320</v>
      </c>
      <c r="D407" s="154">
        <f>SUMIF(G$1:BH$1,1,$G407:$BH407)</f>
        <v>108</v>
      </c>
      <c r="E407" s="154">
        <f>SUMIF(G$1:BH$1,2,$G407:$BH407)</f>
        <v>103</v>
      </c>
      <c r="F407" s="154">
        <f>SUMIF(G$1:BH$1,3,$G407:$BH407)</f>
        <v>109</v>
      </c>
      <c r="G407" s="153">
        <v>0</v>
      </c>
      <c r="H407" s="153">
        <v>8</v>
      </c>
      <c r="I407" s="153">
        <v>1</v>
      </c>
      <c r="J407" s="153">
        <v>1</v>
      </c>
      <c r="K407" s="153">
        <v>0</v>
      </c>
      <c r="L407" s="153">
        <v>2</v>
      </c>
      <c r="M407" s="153">
        <v>0</v>
      </c>
      <c r="N407" s="153">
        <v>4</v>
      </c>
      <c r="O407" s="153">
        <v>73</v>
      </c>
      <c r="P407" s="153">
        <v>2</v>
      </c>
      <c r="Q407" s="153">
        <v>3</v>
      </c>
      <c r="R407" s="153">
        <v>3</v>
      </c>
      <c r="S407" s="153">
        <v>0</v>
      </c>
      <c r="T407" s="153">
        <v>1</v>
      </c>
      <c r="U407" s="153">
        <v>0</v>
      </c>
      <c r="V407" s="153">
        <v>3</v>
      </c>
      <c r="W407" s="153">
        <v>72</v>
      </c>
      <c r="X407" s="153">
        <v>9</v>
      </c>
      <c r="Y407" s="153">
        <v>5</v>
      </c>
      <c r="Z407" s="153">
        <v>0</v>
      </c>
      <c r="AA407" s="153">
        <v>0</v>
      </c>
      <c r="AB407" s="153">
        <v>0</v>
      </c>
      <c r="AC407" s="153">
        <v>1</v>
      </c>
      <c r="AD407" s="153">
        <v>4</v>
      </c>
      <c r="AE407" s="153">
        <v>0</v>
      </c>
      <c r="AF407" s="153">
        <v>14</v>
      </c>
      <c r="AG407" s="153">
        <v>0</v>
      </c>
      <c r="AH407" s="153">
        <v>5</v>
      </c>
      <c r="AI407" s="153">
        <v>13</v>
      </c>
      <c r="AJ407" s="153">
        <v>1</v>
      </c>
      <c r="AK407" s="153">
        <v>3</v>
      </c>
      <c r="AL407" s="153">
        <v>3</v>
      </c>
      <c r="AM407" s="153">
        <v>1</v>
      </c>
      <c r="AN407" s="153">
        <v>1</v>
      </c>
      <c r="AO407" s="153">
        <v>0</v>
      </c>
      <c r="AP407" s="153">
        <v>11</v>
      </c>
      <c r="AQ407" s="153">
        <v>3</v>
      </c>
      <c r="AR407" s="153">
        <v>2</v>
      </c>
      <c r="AS407" s="153">
        <v>8</v>
      </c>
      <c r="AT407" s="153">
        <v>0</v>
      </c>
      <c r="AU407" s="153">
        <v>5</v>
      </c>
      <c r="AV407" s="153">
        <v>0</v>
      </c>
      <c r="AW407" s="153">
        <v>1</v>
      </c>
      <c r="AX407" s="153">
        <v>4</v>
      </c>
      <c r="AY407" s="153">
        <v>0</v>
      </c>
      <c r="AZ407" s="153">
        <v>5</v>
      </c>
      <c r="BA407" s="153">
        <v>0</v>
      </c>
      <c r="BB407" s="153">
        <v>0</v>
      </c>
      <c r="BC407" s="153">
        <v>3</v>
      </c>
      <c r="BD407" s="153">
        <v>37</v>
      </c>
      <c r="BE407" s="153">
        <v>2</v>
      </c>
      <c r="BF407" s="153">
        <v>1</v>
      </c>
      <c r="BG407" s="153">
        <v>3</v>
      </c>
      <c r="BH407" s="152">
        <v>2</v>
      </c>
    </row>
    <row r="408" spans="1:60">
      <c r="A408" s="155" t="s">
        <v>1233</v>
      </c>
      <c r="B408" s="154">
        <v>534</v>
      </c>
      <c r="C408" s="154">
        <f>SUM(G408:BH408)</f>
        <v>83</v>
      </c>
      <c r="D408" s="154">
        <f>SUMIF(G$1:BH$1,1,$G408:$BH408)</f>
        <v>25</v>
      </c>
      <c r="E408" s="154">
        <f>SUMIF(G$1:BH$1,2,$G408:$BH408)</f>
        <v>34</v>
      </c>
      <c r="F408" s="154">
        <f>SUMIF(G$1:BH$1,3,$G408:$BH408)</f>
        <v>24</v>
      </c>
      <c r="G408" s="153">
        <v>0</v>
      </c>
      <c r="H408" s="153">
        <v>3</v>
      </c>
      <c r="I408" s="153">
        <v>0</v>
      </c>
      <c r="J408" s="153">
        <v>0</v>
      </c>
      <c r="K408" s="153">
        <v>0</v>
      </c>
      <c r="L408" s="153">
        <v>1</v>
      </c>
      <c r="M408" s="153">
        <v>0</v>
      </c>
      <c r="N408" s="153">
        <v>1</v>
      </c>
      <c r="O408" s="153">
        <v>14</v>
      </c>
      <c r="P408" s="153">
        <v>1</v>
      </c>
      <c r="Q408" s="153">
        <v>0</v>
      </c>
      <c r="R408" s="153">
        <v>1</v>
      </c>
      <c r="S408" s="153">
        <v>0</v>
      </c>
      <c r="T408" s="153">
        <v>0</v>
      </c>
      <c r="U408" s="153">
        <v>1</v>
      </c>
      <c r="V408" s="153">
        <v>1</v>
      </c>
      <c r="W408" s="153">
        <v>11</v>
      </c>
      <c r="X408" s="153">
        <v>2</v>
      </c>
      <c r="Y408" s="153">
        <v>1</v>
      </c>
      <c r="Z408" s="153">
        <v>0</v>
      </c>
      <c r="AA408" s="153">
        <v>0</v>
      </c>
      <c r="AB408" s="153">
        <v>0</v>
      </c>
      <c r="AC408" s="153">
        <v>0</v>
      </c>
      <c r="AD408" s="153">
        <v>1</v>
      </c>
      <c r="AE408" s="153">
        <v>0</v>
      </c>
      <c r="AF408" s="153">
        <v>5</v>
      </c>
      <c r="AG408" s="153">
        <v>0</v>
      </c>
      <c r="AH408" s="153">
        <v>1</v>
      </c>
      <c r="AI408" s="153">
        <v>2</v>
      </c>
      <c r="AJ408" s="153">
        <v>0</v>
      </c>
      <c r="AK408" s="153">
        <v>2</v>
      </c>
      <c r="AL408" s="153">
        <v>1</v>
      </c>
      <c r="AM408" s="153">
        <v>0</v>
      </c>
      <c r="AN408" s="153">
        <v>1</v>
      </c>
      <c r="AO408" s="153">
        <v>0</v>
      </c>
      <c r="AP408" s="153">
        <v>4</v>
      </c>
      <c r="AQ408" s="153">
        <v>1</v>
      </c>
      <c r="AR408" s="153">
        <v>1</v>
      </c>
      <c r="AS408" s="153">
        <v>2</v>
      </c>
      <c r="AT408" s="153">
        <v>0</v>
      </c>
      <c r="AU408" s="153">
        <v>7</v>
      </c>
      <c r="AV408" s="153">
        <v>0</v>
      </c>
      <c r="AW408" s="153">
        <v>0</v>
      </c>
      <c r="AX408" s="153">
        <v>1</v>
      </c>
      <c r="AY408" s="153">
        <v>1</v>
      </c>
      <c r="AZ408" s="153">
        <v>1</v>
      </c>
      <c r="BA408" s="153">
        <v>1</v>
      </c>
      <c r="BB408" s="153">
        <v>0</v>
      </c>
      <c r="BC408" s="153">
        <v>3</v>
      </c>
      <c r="BD408" s="153">
        <v>6</v>
      </c>
      <c r="BE408" s="153">
        <v>0</v>
      </c>
      <c r="BF408" s="153">
        <v>1</v>
      </c>
      <c r="BG408" s="153">
        <v>3</v>
      </c>
      <c r="BH408" s="152">
        <v>1</v>
      </c>
    </row>
    <row r="409" spans="1:60">
      <c r="A409" s="155" t="s">
        <v>1232</v>
      </c>
      <c r="B409" s="154">
        <v>86</v>
      </c>
      <c r="C409" s="154">
        <f>SUM(G409:BH409)</f>
        <v>14</v>
      </c>
      <c r="D409" s="154">
        <f>SUMIF(G$1:BH$1,1,$G409:$BH409)</f>
        <v>5</v>
      </c>
      <c r="E409" s="154">
        <f>SUMIF(G$1:BH$1,2,$G409:$BH409)</f>
        <v>3</v>
      </c>
      <c r="F409" s="154">
        <f>SUMIF(G$1:BH$1,3,$G409:$BH409)</f>
        <v>6</v>
      </c>
      <c r="G409" s="153">
        <v>0</v>
      </c>
      <c r="H409" s="153">
        <v>0</v>
      </c>
      <c r="I409" s="153">
        <v>0</v>
      </c>
      <c r="J409" s="153">
        <v>0</v>
      </c>
      <c r="K409" s="153">
        <v>0</v>
      </c>
      <c r="L409" s="153">
        <v>0</v>
      </c>
      <c r="M409" s="153">
        <v>0</v>
      </c>
      <c r="N409" s="153">
        <v>0</v>
      </c>
      <c r="O409" s="153">
        <v>3</v>
      </c>
      <c r="P409" s="153">
        <v>0</v>
      </c>
      <c r="Q409" s="153">
        <v>1</v>
      </c>
      <c r="R409" s="153">
        <v>1</v>
      </c>
      <c r="S409" s="153">
        <v>0</v>
      </c>
      <c r="T409" s="153">
        <v>0</v>
      </c>
      <c r="U409" s="153">
        <v>0</v>
      </c>
      <c r="V409" s="153">
        <v>0</v>
      </c>
      <c r="W409" s="153">
        <v>2</v>
      </c>
      <c r="X409" s="153">
        <v>0</v>
      </c>
      <c r="Y409" s="153">
        <v>1</v>
      </c>
      <c r="Z409" s="153">
        <v>0</v>
      </c>
      <c r="AA409" s="153">
        <v>0</v>
      </c>
      <c r="AB409" s="153">
        <v>0</v>
      </c>
      <c r="AC409" s="153">
        <v>0</v>
      </c>
      <c r="AD409" s="153">
        <v>0</v>
      </c>
      <c r="AE409" s="153">
        <v>0</v>
      </c>
      <c r="AF409" s="153">
        <v>1</v>
      </c>
      <c r="AG409" s="153">
        <v>1</v>
      </c>
      <c r="AH409" s="153">
        <v>1</v>
      </c>
      <c r="AI409" s="153">
        <v>2</v>
      </c>
      <c r="AJ409" s="153">
        <v>0</v>
      </c>
      <c r="AK409" s="153">
        <v>0</v>
      </c>
      <c r="AL409" s="153">
        <v>0</v>
      </c>
      <c r="AM409" s="153">
        <v>0</v>
      </c>
      <c r="AN409" s="153">
        <v>0</v>
      </c>
      <c r="AO409" s="153">
        <v>0</v>
      </c>
      <c r="AP409" s="153">
        <v>0</v>
      </c>
      <c r="AQ409" s="153">
        <v>0</v>
      </c>
      <c r="AR409" s="153">
        <v>0</v>
      </c>
      <c r="AS409" s="153">
        <v>0</v>
      </c>
      <c r="AT409" s="153">
        <v>0</v>
      </c>
      <c r="AU409" s="153">
        <v>0</v>
      </c>
      <c r="AV409" s="153">
        <v>0</v>
      </c>
      <c r="AW409" s="153">
        <v>0</v>
      </c>
      <c r="AX409" s="153">
        <v>0</v>
      </c>
      <c r="AY409" s="153">
        <v>0</v>
      </c>
      <c r="AZ409" s="153">
        <v>0</v>
      </c>
      <c r="BA409" s="153">
        <v>0</v>
      </c>
      <c r="BB409" s="153">
        <v>0</v>
      </c>
      <c r="BC409" s="153">
        <v>0</v>
      </c>
      <c r="BD409" s="153">
        <v>1</v>
      </c>
      <c r="BE409" s="153">
        <v>0</v>
      </c>
      <c r="BF409" s="153">
        <v>0</v>
      </c>
      <c r="BG409" s="153">
        <v>0</v>
      </c>
      <c r="BH409" s="152">
        <v>0</v>
      </c>
    </row>
    <row r="410" spans="1:60">
      <c r="A410" s="155" t="s">
        <v>1231</v>
      </c>
      <c r="B410" s="154">
        <v>7404</v>
      </c>
      <c r="C410" s="154">
        <f>SUM(G410:BH410)</f>
        <v>924</v>
      </c>
      <c r="D410" s="154">
        <f>SUMIF(G$1:BH$1,1,$G410:$BH410)</f>
        <v>302</v>
      </c>
      <c r="E410" s="154">
        <f>SUMIF(G$1:BH$1,2,$G410:$BH410)</f>
        <v>281</v>
      </c>
      <c r="F410" s="154">
        <f>SUMIF(G$1:BH$1,3,$G410:$BH410)</f>
        <v>341</v>
      </c>
      <c r="G410" s="153">
        <v>0</v>
      </c>
      <c r="H410" s="153">
        <v>23</v>
      </c>
      <c r="I410" s="153">
        <v>0</v>
      </c>
      <c r="J410" s="153">
        <v>1</v>
      </c>
      <c r="K410" s="153">
        <v>1</v>
      </c>
      <c r="L410" s="153">
        <v>4</v>
      </c>
      <c r="M410" s="153">
        <v>0</v>
      </c>
      <c r="N410" s="153">
        <v>0</v>
      </c>
      <c r="O410" s="153">
        <v>292</v>
      </c>
      <c r="P410" s="153">
        <v>0</v>
      </c>
      <c r="Q410" s="153">
        <v>3</v>
      </c>
      <c r="R410" s="153">
        <v>6</v>
      </c>
      <c r="S410" s="153">
        <v>0</v>
      </c>
      <c r="T410" s="153">
        <v>0</v>
      </c>
      <c r="U410" s="153">
        <v>2</v>
      </c>
      <c r="V410" s="153">
        <v>1</v>
      </c>
      <c r="W410" s="153">
        <v>211</v>
      </c>
      <c r="X410" s="153">
        <v>12</v>
      </c>
      <c r="Y410" s="153">
        <v>7</v>
      </c>
      <c r="Z410" s="153">
        <v>1</v>
      </c>
      <c r="AA410" s="153">
        <v>0</v>
      </c>
      <c r="AB410" s="153">
        <v>0</v>
      </c>
      <c r="AC410" s="153">
        <v>2</v>
      </c>
      <c r="AD410" s="153">
        <v>2</v>
      </c>
      <c r="AE410" s="153">
        <v>1</v>
      </c>
      <c r="AF410" s="153">
        <v>54</v>
      </c>
      <c r="AG410" s="153">
        <v>2</v>
      </c>
      <c r="AH410" s="153">
        <v>5</v>
      </c>
      <c r="AI410" s="153">
        <v>48</v>
      </c>
      <c r="AJ410" s="153">
        <v>1</v>
      </c>
      <c r="AK410" s="153">
        <v>2</v>
      </c>
      <c r="AL410" s="153">
        <v>4</v>
      </c>
      <c r="AM410" s="153">
        <v>2</v>
      </c>
      <c r="AN410" s="153">
        <v>3</v>
      </c>
      <c r="AO410" s="153">
        <v>2</v>
      </c>
      <c r="AP410" s="153">
        <v>31</v>
      </c>
      <c r="AQ410" s="153">
        <v>3</v>
      </c>
      <c r="AR410" s="153">
        <v>1</v>
      </c>
      <c r="AS410" s="153">
        <v>7</v>
      </c>
      <c r="AT410" s="153">
        <v>0</v>
      </c>
      <c r="AU410" s="153">
        <v>12</v>
      </c>
      <c r="AV410" s="153">
        <v>0</v>
      </c>
      <c r="AW410" s="153">
        <v>1</v>
      </c>
      <c r="AX410" s="153">
        <v>6</v>
      </c>
      <c r="AY410" s="153">
        <v>1</v>
      </c>
      <c r="AZ410" s="153">
        <v>14</v>
      </c>
      <c r="BA410" s="153">
        <v>1</v>
      </c>
      <c r="BB410" s="153">
        <v>2</v>
      </c>
      <c r="BC410" s="153">
        <v>4</v>
      </c>
      <c r="BD410" s="153">
        <v>128</v>
      </c>
      <c r="BE410" s="153">
        <v>3</v>
      </c>
      <c r="BF410" s="153">
        <v>3</v>
      </c>
      <c r="BG410" s="153">
        <v>13</v>
      </c>
      <c r="BH410" s="152">
        <v>2</v>
      </c>
    </row>
    <row r="411" spans="1:60" ht="30">
      <c r="A411" s="155" t="s">
        <v>1230</v>
      </c>
      <c r="B411" s="154">
        <v>1156</v>
      </c>
      <c r="C411" s="154">
        <f>SUM(G411:BH411)</f>
        <v>175</v>
      </c>
      <c r="D411" s="154">
        <f>SUMIF(G$1:BH$1,1,$G411:$BH411)</f>
        <v>53</v>
      </c>
      <c r="E411" s="154">
        <f>SUMIF(G$1:BH$1,2,$G411:$BH411)</f>
        <v>50</v>
      </c>
      <c r="F411" s="154">
        <f>SUMIF(G$1:BH$1,3,$G411:$BH411)</f>
        <v>72</v>
      </c>
      <c r="G411" s="153">
        <v>1</v>
      </c>
      <c r="H411" s="153">
        <v>4</v>
      </c>
      <c r="I411" s="153">
        <v>0</v>
      </c>
      <c r="J411" s="153">
        <v>0</v>
      </c>
      <c r="K411" s="153">
        <v>0</v>
      </c>
      <c r="L411" s="153">
        <v>0</v>
      </c>
      <c r="M411" s="153">
        <v>0</v>
      </c>
      <c r="N411" s="153">
        <v>5</v>
      </c>
      <c r="O411" s="153">
        <v>48</v>
      </c>
      <c r="P411" s="153">
        <v>1</v>
      </c>
      <c r="Q411" s="153">
        <v>1</v>
      </c>
      <c r="R411" s="153">
        <v>1</v>
      </c>
      <c r="S411" s="153">
        <v>0</v>
      </c>
      <c r="T411" s="153">
        <v>1</v>
      </c>
      <c r="U411" s="153">
        <v>1</v>
      </c>
      <c r="V411" s="153">
        <v>0</v>
      </c>
      <c r="W411" s="153">
        <v>29</v>
      </c>
      <c r="X411" s="153">
        <v>4</v>
      </c>
      <c r="Y411" s="153">
        <v>2</v>
      </c>
      <c r="Z411" s="153">
        <v>0</v>
      </c>
      <c r="AA411" s="153">
        <v>1</v>
      </c>
      <c r="AB411" s="153">
        <v>0</v>
      </c>
      <c r="AC411" s="153">
        <v>2</v>
      </c>
      <c r="AD411" s="153">
        <v>0</v>
      </c>
      <c r="AE411" s="153">
        <v>1</v>
      </c>
      <c r="AF411" s="153">
        <v>5</v>
      </c>
      <c r="AG411" s="153">
        <v>1</v>
      </c>
      <c r="AH411" s="153">
        <v>2</v>
      </c>
      <c r="AI411" s="153">
        <v>6</v>
      </c>
      <c r="AJ411" s="153">
        <v>1</v>
      </c>
      <c r="AK411" s="153">
        <v>2</v>
      </c>
      <c r="AL411" s="153">
        <v>1</v>
      </c>
      <c r="AM411" s="153">
        <v>0</v>
      </c>
      <c r="AN411" s="153">
        <v>1</v>
      </c>
      <c r="AO411" s="153">
        <v>0</v>
      </c>
      <c r="AP411" s="153">
        <v>5</v>
      </c>
      <c r="AQ411" s="153">
        <v>1</v>
      </c>
      <c r="AR411" s="153">
        <v>1</v>
      </c>
      <c r="AS411" s="153">
        <v>3</v>
      </c>
      <c r="AT411" s="153">
        <v>1</v>
      </c>
      <c r="AU411" s="153">
        <v>3</v>
      </c>
      <c r="AV411" s="153">
        <v>1</v>
      </c>
      <c r="AW411" s="153">
        <v>0</v>
      </c>
      <c r="AX411" s="153">
        <v>5</v>
      </c>
      <c r="AY411" s="153">
        <v>1</v>
      </c>
      <c r="AZ411" s="153">
        <v>2</v>
      </c>
      <c r="BA411" s="153">
        <v>0</v>
      </c>
      <c r="BB411" s="153">
        <v>1</v>
      </c>
      <c r="BC411" s="153">
        <v>3</v>
      </c>
      <c r="BD411" s="153">
        <v>19</v>
      </c>
      <c r="BE411" s="153">
        <v>2</v>
      </c>
      <c r="BF411" s="153">
        <v>1</v>
      </c>
      <c r="BG411" s="153">
        <v>5</v>
      </c>
      <c r="BH411" s="152">
        <v>0</v>
      </c>
    </row>
    <row r="412" spans="1:60">
      <c r="A412" s="155" t="s">
        <v>1229</v>
      </c>
      <c r="B412" s="154">
        <v>1418</v>
      </c>
      <c r="C412" s="154">
        <f>SUM(G412:BH412)</f>
        <v>190</v>
      </c>
      <c r="D412" s="154">
        <f>SUMIF(G$1:BH$1,1,$G412:$BH412)</f>
        <v>51</v>
      </c>
      <c r="E412" s="154">
        <f>SUMIF(G$1:BH$1,2,$G412:$BH412)</f>
        <v>61</v>
      </c>
      <c r="F412" s="154">
        <f>SUMIF(G$1:BH$1,3,$G412:$BH412)</f>
        <v>78</v>
      </c>
      <c r="G412" s="153">
        <v>0</v>
      </c>
      <c r="H412" s="153">
        <v>0</v>
      </c>
      <c r="I412" s="153">
        <v>0</v>
      </c>
      <c r="J412" s="153">
        <v>0</v>
      </c>
      <c r="K412" s="153">
        <v>0</v>
      </c>
      <c r="L412" s="153">
        <v>1</v>
      </c>
      <c r="M412" s="153">
        <v>0</v>
      </c>
      <c r="N412" s="153">
        <v>6</v>
      </c>
      <c r="O412" s="153">
        <v>60</v>
      </c>
      <c r="P412" s="153">
        <v>1</v>
      </c>
      <c r="Q412" s="153">
        <v>1</v>
      </c>
      <c r="R412" s="153">
        <v>1</v>
      </c>
      <c r="S412" s="153">
        <v>0</v>
      </c>
      <c r="T412" s="153">
        <v>0</v>
      </c>
      <c r="U412" s="153">
        <v>0</v>
      </c>
      <c r="V412" s="153">
        <v>1</v>
      </c>
      <c r="W412" s="153">
        <v>42</v>
      </c>
      <c r="X412" s="153">
        <v>5</v>
      </c>
      <c r="Y412" s="153">
        <v>0</v>
      </c>
      <c r="Z412" s="153">
        <v>0</v>
      </c>
      <c r="AA412" s="153">
        <v>0</v>
      </c>
      <c r="AB412" s="153">
        <v>0</v>
      </c>
      <c r="AC412" s="153">
        <v>0</v>
      </c>
      <c r="AD412" s="153">
        <v>1</v>
      </c>
      <c r="AE412" s="153">
        <v>0</v>
      </c>
      <c r="AF412" s="153">
        <v>10</v>
      </c>
      <c r="AG412" s="153">
        <v>0</v>
      </c>
      <c r="AH412" s="153">
        <v>2</v>
      </c>
      <c r="AI412" s="153">
        <v>3</v>
      </c>
      <c r="AJ412" s="153">
        <v>1</v>
      </c>
      <c r="AK412" s="153">
        <v>1</v>
      </c>
      <c r="AL412" s="153">
        <v>0</v>
      </c>
      <c r="AM412" s="153">
        <v>1</v>
      </c>
      <c r="AN412" s="153">
        <v>0</v>
      </c>
      <c r="AO412" s="153">
        <v>0</v>
      </c>
      <c r="AP412" s="153">
        <v>10</v>
      </c>
      <c r="AQ412" s="153">
        <v>1</v>
      </c>
      <c r="AR412" s="153">
        <v>0</v>
      </c>
      <c r="AS412" s="153">
        <v>3</v>
      </c>
      <c r="AT412" s="153">
        <v>0</v>
      </c>
      <c r="AU412" s="153">
        <v>2</v>
      </c>
      <c r="AV412" s="153">
        <v>1</v>
      </c>
      <c r="AW412" s="153">
        <v>0</v>
      </c>
      <c r="AX412" s="153">
        <v>0</v>
      </c>
      <c r="AY412" s="153">
        <v>0</v>
      </c>
      <c r="AZ412" s="153">
        <v>1</v>
      </c>
      <c r="BA412" s="153">
        <v>1</v>
      </c>
      <c r="BB412" s="153">
        <v>0</v>
      </c>
      <c r="BC412" s="153">
        <v>1</v>
      </c>
      <c r="BD412" s="153">
        <v>29</v>
      </c>
      <c r="BE412" s="153">
        <v>1</v>
      </c>
      <c r="BF412" s="153">
        <v>0</v>
      </c>
      <c r="BG412" s="153">
        <v>2</v>
      </c>
      <c r="BH412" s="152">
        <v>1</v>
      </c>
    </row>
    <row r="413" spans="1:60">
      <c r="A413" s="155" t="s">
        <v>1228</v>
      </c>
      <c r="B413" s="154">
        <v>672</v>
      </c>
      <c r="C413" s="154">
        <f>SUM(G413:BH413)</f>
        <v>81</v>
      </c>
      <c r="D413" s="154">
        <f>SUMIF(G$1:BH$1,1,$G413:$BH413)</f>
        <v>13</v>
      </c>
      <c r="E413" s="154">
        <f>SUMIF(G$1:BH$1,2,$G413:$BH413)</f>
        <v>29</v>
      </c>
      <c r="F413" s="154">
        <f>SUMIF(G$1:BH$1,3,$G413:$BH413)</f>
        <v>39</v>
      </c>
      <c r="G413" s="153">
        <v>0</v>
      </c>
      <c r="H413" s="153">
        <v>0</v>
      </c>
      <c r="I413" s="153">
        <v>0</v>
      </c>
      <c r="J413" s="153">
        <v>0</v>
      </c>
      <c r="K413" s="153">
        <v>0</v>
      </c>
      <c r="L413" s="153">
        <v>0</v>
      </c>
      <c r="M413" s="153">
        <v>0</v>
      </c>
      <c r="N413" s="153">
        <v>1</v>
      </c>
      <c r="O413" s="153">
        <v>35</v>
      </c>
      <c r="P413" s="153">
        <v>2</v>
      </c>
      <c r="Q413" s="153">
        <v>0</v>
      </c>
      <c r="R413" s="153">
        <v>0</v>
      </c>
      <c r="S413" s="153">
        <v>0</v>
      </c>
      <c r="T413" s="153">
        <v>0</v>
      </c>
      <c r="U413" s="153">
        <v>0</v>
      </c>
      <c r="V413" s="153">
        <v>0</v>
      </c>
      <c r="W413" s="153">
        <v>9</v>
      </c>
      <c r="X413" s="153">
        <v>3</v>
      </c>
      <c r="Y413" s="153">
        <v>1</v>
      </c>
      <c r="Z413" s="153">
        <v>0</v>
      </c>
      <c r="AA413" s="153">
        <v>0</v>
      </c>
      <c r="AB413" s="153">
        <v>0</v>
      </c>
      <c r="AC413" s="153">
        <v>0</v>
      </c>
      <c r="AD413" s="153">
        <v>0</v>
      </c>
      <c r="AE413" s="153">
        <v>0</v>
      </c>
      <c r="AF413" s="153">
        <v>0</v>
      </c>
      <c r="AG413" s="153">
        <v>0</v>
      </c>
      <c r="AH413" s="153">
        <v>3</v>
      </c>
      <c r="AI413" s="153">
        <v>1</v>
      </c>
      <c r="AJ413" s="153">
        <v>0</v>
      </c>
      <c r="AK413" s="153">
        <v>0</v>
      </c>
      <c r="AL413" s="153">
        <v>0</v>
      </c>
      <c r="AM413" s="153">
        <v>0</v>
      </c>
      <c r="AN413" s="153">
        <v>0</v>
      </c>
      <c r="AO413" s="153">
        <v>0</v>
      </c>
      <c r="AP413" s="153">
        <v>1</v>
      </c>
      <c r="AQ413" s="153">
        <v>0</v>
      </c>
      <c r="AR413" s="153">
        <v>0</v>
      </c>
      <c r="AS413" s="153">
        <v>0</v>
      </c>
      <c r="AT413" s="153">
        <v>0</v>
      </c>
      <c r="AU413" s="153">
        <v>0</v>
      </c>
      <c r="AV413" s="153">
        <v>0</v>
      </c>
      <c r="AW413" s="153">
        <v>0</v>
      </c>
      <c r="AX413" s="153">
        <v>0</v>
      </c>
      <c r="AY413" s="153">
        <v>0</v>
      </c>
      <c r="AZ413" s="153">
        <v>0</v>
      </c>
      <c r="BA413" s="153">
        <v>0</v>
      </c>
      <c r="BB413" s="153">
        <v>0</v>
      </c>
      <c r="BC413" s="153">
        <v>0</v>
      </c>
      <c r="BD413" s="153">
        <v>24</v>
      </c>
      <c r="BE413" s="153">
        <v>0</v>
      </c>
      <c r="BF413" s="153">
        <v>0</v>
      </c>
      <c r="BG413" s="153">
        <v>0</v>
      </c>
      <c r="BH413" s="152">
        <v>1</v>
      </c>
    </row>
    <row r="414" spans="1:60">
      <c r="A414" s="155" t="s">
        <v>1227</v>
      </c>
      <c r="B414" s="154">
        <v>121</v>
      </c>
      <c r="C414" s="154">
        <f>SUM(G414:BH414)</f>
        <v>11</v>
      </c>
      <c r="D414" s="154">
        <f>SUMIF(G$1:BH$1,1,$G414:$BH414)</f>
        <v>4</v>
      </c>
      <c r="E414" s="154">
        <f>SUMIF(G$1:BH$1,2,$G414:$BH414)</f>
        <v>1</v>
      </c>
      <c r="F414" s="154">
        <f>SUMIF(G$1:BH$1,3,$G414:$BH414)</f>
        <v>6</v>
      </c>
      <c r="G414" s="153">
        <v>0</v>
      </c>
      <c r="H414" s="153">
        <v>0</v>
      </c>
      <c r="I414" s="153">
        <v>0</v>
      </c>
      <c r="J414" s="153">
        <v>0</v>
      </c>
      <c r="K414" s="153">
        <v>0</v>
      </c>
      <c r="L414" s="153">
        <v>0</v>
      </c>
      <c r="M414" s="153">
        <v>0</v>
      </c>
      <c r="N414" s="153">
        <v>0</v>
      </c>
      <c r="O414" s="153">
        <v>6</v>
      </c>
      <c r="P414" s="153">
        <v>0</v>
      </c>
      <c r="Q414" s="153">
        <v>0</v>
      </c>
      <c r="R414" s="153">
        <v>0</v>
      </c>
      <c r="S414" s="153">
        <v>0</v>
      </c>
      <c r="T414" s="153">
        <v>0</v>
      </c>
      <c r="U414" s="153">
        <v>0</v>
      </c>
      <c r="V414" s="153">
        <v>0</v>
      </c>
      <c r="W414" s="153">
        <v>3</v>
      </c>
      <c r="X414" s="153">
        <v>0</v>
      </c>
      <c r="Y414" s="153">
        <v>0</v>
      </c>
      <c r="Z414" s="153">
        <v>0</v>
      </c>
      <c r="AA414" s="153">
        <v>0</v>
      </c>
      <c r="AB414" s="153">
        <v>0</v>
      </c>
      <c r="AC414" s="153">
        <v>0</v>
      </c>
      <c r="AD414" s="153">
        <v>0</v>
      </c>
      <c r="AE414" s="153">
        <v>0</v>
      </c>
      <c r="AF414" s="153">
        <v>0</v>
      </c>
      <c r="AG414" s="153">
        <v>0</v>
      </c>
      <c r="AH414" s="153">
        <v>0</v>
      </c>
      <c r="AI414" s="153">
        <v>0</v>
      </c>
      <c r="AJ414" s="153">
        <v>0</v>
      </c>
      <c r="AK414" s="153">
        <v>0</v>
      </c>
      <c r="AL414" s="153">
        <v>0</v>
      </c>
      <c r="AM414" s="153">
        <v>0</v>
      </c>
      <c r="AN414" s="153">
        <v>0</v>
      </c>
      <c r="AO414" s="153">
        <v>0</v>
      </c>
      <c r="AP414" s="153">
        <v>0</v>
      </c>
      <c r="AQ414" s="153">
        <v>0</v>
      </c>
      <c r="AR414" s="153">
        <v>0</v>
      </c>
      <c r="AS414" s="153">
        <v>0</v>
      </c>
      <c r="AT414" s="153">
        <v>0</v>
      </c>
      <c r="AU414" s="153">
        <v>1</v>
      </c>
      <c r="AV414" s="153">
        <v>0</v>
      </c>
      <c r="AW414" s="153">
        <v>0</v>
      </c>
      <c r="AX414" s="153">
        <v>0</v>
      </c>
      <c r="AY414" s="153">
        <v>0</v>
      </c>
      <c r="AZ414" s="153">
        <v>0</v>
      </c>
      <c r="BA414" s="153">
        <v>0</v>
      </c>
      <c r="BB414" s="153">
        <v>0</v>
      </c>
      <c r="BC414" s="153">
        <v>0</v>
      </c>
      <c r="BD414" s="153">
        <v>1</v>
      </c>
      <c r="BE414" s="153">
        <v>0</v>
      </c>
      <c r="BF414" s="153">
        <v>0</v>
      </c>
      <c r="BG414" s="153">
        <v>0</v>
      </c>
      <c r="BH414" s="152">
        <v>0</v>
      </c>
    </row>
    <row r="415" spans="1:60">
      <c r="A415" s="155" t="s">
        <v>1226</v>
      </c>
      <c r="B415" s="154">
        <v>349</v>
      </c>
      <c r="C415" s="154">
        <f>SUM(G415:BH415)</f>
        <v>28</v>
      </c>
      <c r="D415" s="154">
        <f>SUMIF(G$1:BH$1,1,$G415:$BH415)</f>
        <v>7</v>
      </c>
      <c r="E415" s="154">
        <f>SUMIF(G$1:BH$1,2,$G415:$BH415)</f>
        <v>14</v>
      </c>
      <c r="F415" s="154">
        <f>SUMIF(G$1:BH$1,3,$G415:$BH415)</f>
        <v>7</v>
      </c>
      <c r="G415" s="153">
        <v>0</v>
      </c>
      <c r="H415" s="153">
        <v>1</v>
      </c>
      <c r="I415" s="153">
        <v>0</v>
      </c>
      <c r="J415" s="153">
        <v>0</v>
      </c>
      <c r="K415" s="153">
        <v>0</v>
      </c>
      <c r="L415" s="153">
        <v>0</v>
      </c>
      <c r="M415" s="153">
        <v>0</v>
      </c>
      <c r="N415" s="153">
        <v>1</v>
      </c>
      <c r="O415" s="153">
        <v>4</v>
      </c>
      <c r="P415" s="153">
        <v>0</v>
      </c>
      <c r="Q415" s="153">
        <v>0</v>
      </c>
      <c r="R415" s="153">
        <v>0</v>
      </c>
      <c r="S415" s="153">
        <v>0</v>
      </c>
      <c r="T415" s="153">
        <v>0</v>
      </c>
      <c r="U415" s="153">
        <v>0</v>
      </c>
      <c r="V415" s="153">
        <v>0</v>
      </c>
      <c r="W415" s="153">
        <v>3</v>
      </c>
      <c r="X415" s="153">
        <v>2</v>
      </c>
      <c r="Y415" s="153">
        <v>1</v>
      </c>
      <c r="Z415" s="153">
        <v>0</v>
      </c>
      <c r="AA415" s="153">
        <v>0</v>
      </c>
      <c r="AB415" s="153">
        <v>0</v>
      </c>
      <c r="AC415" s="153">
        <v>0</v>
      </c>
      <c r="AD415" s="153">
        <v>0</v>
      </c>
      <c r="AE415" s="153">
        <v>0</v>
      </c>
      <c r="AF415" s="153">
        <v>2</v>
      </c>
      <c r="AG415" s="153">
        <v>0</v>
      </c>
      <c r="AH415" s="153">
        <v>0</v>
      </c>
      <c r="AI415" s="153">
        <v>2</v>
      </c>
      <c r="AJ415" s="153">
        <v>0</v>
      </c>
      <c r="AK415" s="153">
        <v>0</v>
      </c>
      <c r="AL415" s="153">
        <v>0</v>
      </c>
      <c r="AM415" s="153">
        <v>0</v>
      </c>
      <c r="AN415" s="153">
        <v>3</v>
      </c>
      <c r="AO415" s="153">
        <v>0</v>
      </c>
      <c r="AP415" s="153">
        <v>2</v>
      </c>
      <c r="AQ415" s="153">
        <v>0</v>
      </c>
      <c r="AR415" s="153">
        <v>0</v>
      </c>
      <c r="AS415" s="153">
        <v>0</v>
      </c>
      <c r="AT415" s="153">
        <v>0</v>
      </c>
      <c r="AU415" s="153">
        <v>0</v>
      </c>
      <c r="AV415" s="153">
        <v>0</v>
      </c>
      <c r="AW415" s="153">
        <v>0</v>
      </c>
      <c r="AX415" s="153">
        <v>1</v>
      </c>
      <c r="AY415" s="153">
        <v>0</v>
      </c>
      <c r="AZ415" s="153">
        <v>1</v>
      </c>
      <c r="BA415" s="153">
        <v>0</v>
      </c>
      <c r="BB415" s="153">
        <v>0</v>
      </c>
      <c r="BC415" s="153">
        <v>0</v>
      </c>
      <c r="BD415" s="153">
        <v>3</v>
      </c>
      <c r="BE415" s="153">
        <v>0</v>
      </c>
      <c r="BF415" s="153">
        <v>1</v>
      </c>
      <c r="BG415" s="153">
        <v>1</v>
      </c>
      <c r="BH415" s="152">
        <v>0</v>
      </c>
    </row>
    <row r="416" spans="1:60">
      <c r="A416" s="155" t="s">
        <v>1225</v>
      </c>
      <c r="B416" s="154">
        <v>256</v>
      </c>
      <c r="C416" s="154">
        <f>SUM(G416:BH416)</f>
        <v>35</v>
      </c>
      <c r="D416" s="154">
        <f>SUMIF(G$1:BH$1,1,$G416:$BH416)</f>
        <v>10</v>
      </c>
      <c r="E416" s="154">
        <f>SUMIF(G$1:BH$1,2,$G416:$BH416)</f>
        <v>14</v>
      </c>
      <c r="F416" s="154">
        <f>SUMIF(G$1:BH$1,3,$G416:$BH416)</f>
        <v>11</v>
      </c>
      <c r="G416" s="153">
        <v>0</v>
      </c>
      <c r="H416" s="153">
        <v>1</v>
      </c>
      <c r="I416" s="153">
        <v>0</v>
      </c>
      <c r="J416" s="153">
        <v>0</v>
      </c>
      <c r="K416" s="153">
        <v>0</v>
      </c>
      <c r="L416" s="153">
        <v>0</v>
      </c>
      <c r="M416" s="153">
        <v>0</v>
      </c>
      <c r="N416" s="153">
        <v>1</v>
      </c>
      <c r="O416" s="153">
        <v>9</v>
      </c>
      <c r="P416" s="153">
        <v>0</v>
      </c>
      <c r="Q416" s="153">
        <v>0</v>
      </c>
      <c r="R416" s="153">
        <v>0</v>
      </c>
      <c r="S416" s="153">
        <v>0</v>
      </c>
      <c r="T416" s="153">
        <v>0</v>
      </c>
      <c r="U416" s="153">
        <v>0</v>
      </c>
      <c r="V416" s="153">
        <v>0</v>
      </c>
      <c r="W416" s="153">
        <v>8</v>
      </c>
      <c r="X416" s="153">
        <v>0</v>
      </c>
      <c r="Y416" s="153">
        <v>0</v>
      </c>
      <c r="Z416" s="153">
        <v>0</v>
      </c>
      <c r="AA416" s="153">
        <v>0</v>
      </c>
      <c r="AB416" s="153">
        <v>0</v>
      </c>
      <c r="AC416" s="153">
        <v>0</v>
      </c>
      <c r="AD416" s="153">
        <v>0</v>
      </c>
      <c r="AE416" s="153">
        <v>0</v>
      </c>
      <c r="AF416" s="153">
        <v>4</v>
      </c>
      <c r="AG416" s="153">
        <v>0</v>
      </c>
      <c r="AH416" s="153">
        <v>0</v>
      </c>
      <c r="AI416" s="153">
        <v>0</v>
      </c>
      <c r="AJ416" s="153">
        <v>0</v>
      </c>
      <c r="AK416" s="153">
        <v>0</v>
      </c>
      <c r="AL416" s="153">
        <v>3</v>
      </c>
      <c r="AM416" s="153">
        <v>0</v>
      </c>
      <c r="AN416" s="153">
        <v>0</v>
      </c>
      <c r="AO416" s="153">
        <v>0</v>
      </c>
      <c r="AP416" s="153">
        <v>3</v>
      </c>
      <c r="AQ416" s="153">
        <v>0</v>
      </c>
      <c r="AR416" s="153">
        <v>0</v>
      </c>
      <c r="AS416" s="153">
        <v>1</v>
      </c>
      <c r="AT416" s="153">
        <v>0</v>
      </c>
      <c r="AU416" s="153">
        <v>1</v>
      </c>
      <c r="AV416" s="153">
        <v>0</v>
      </c>
      <c r="AW416" s="153">
        <v>0</v>
      </c>
      <c r="AX416" s="153">
        <v>0</v>
      </c>
      <c r="AY416" s="153">
        <v>0</v>
      </c>
      <c r="AZ416" s="153">
        <v>1</v>
      </c>
      <c r="BA416" s="153">
        <v>0</v>
      </c>
      <c r="BB416" s="153">
        <v>0</v>
      </c>
      <c r="BC416" s="153">
        <v>0</v>
      </c>
      <c r="BD416" s="153">
        <v>3</v>
      </c>
      <c r="BE416" s="153">
        <v>0</v>
      </c>
      <c r="BF416" s="153">
        <v>0</v>
      </c>
      <c r="BG416" s="153">
        <v>0</v>
      </c>
      <c r="BH416" s="152">
        <v>0</v>
      </c>
    </row>
    <row r="417" spans="1:60">
      <c r="A417" s="155" t="s">
        <v>1224</v>
      </c>
      <c r="B417" s="154">
        <v>348</v>
      </c>
      <c r="C417" s="154">
        <f>SUM(G417:BH417)</f>
        <v>39</v>
      </c>
      <c r="D417" s="154">
        <f>SUMIF(G$1:BH$1,1,$G417:$BH417)</f>
        <v>9</v>
      </c>
      <c r="E417" s="154">
        <f>SUMIF(G$1:BH$1,2,$G417:$BH417)</f>
        <v>18</v>
      </c>
      <c r="F417" s="154">
        <f>SUMIF(G$1:BH$1,3,$G417:$BH417)</f>
        <v>12</v>
      </c>
      <c r="G417" s="153">
        <v>0</v>
      </c>
      <c r="H417" s="153">
        <v>2</v>
      </c>
      <c r="I417" s="153">
        <v>0</v>
      </c>
      <c r="J417" s="153">
        <v>0</v>
      </c>
      <c r="K417" s="153">
        <v>0</v>
      </c>
      <c r="L417" s="153">
        <v>0</v>
      </c>
      <c r="M417" s="153">
        <v>0</v>
      </c>
      <c r="N417" s="153">
        <v>0</v>
      </c>
      <c r="O417" s="153">
        <v>11</v>
      </c>
      <c r="P417" s="153">
        <v>0</v>
      </c>
      <c r="Q417" s="153">
        <v>1</v>
      </c>
      <c r="R417" s="153">
        <v>0</v>
      </c>
      <c r="S417" s="153">
        <v>0</v>
      </c>
      <c r="T417" s="153">
        <v>0</v>
      </c>
      <c r="U417" s="153">
        <v>0</v>
      </c>
      <c r="V417" s="153">
        <v>0</v>
      </c>
      <c r="W417" s="153">
        <v>5</v>
      </c>
      <c r="X417" s="153">
        <v>0</v>
      </c>
      <c r="Y417" s="153">
        <v>0</v>
      </c>
      <c r="Z417" s="153">
        <v>0</v>
      </c>
      <c r="AA417" s="153">
        <v>0</v>
      </c>
      <c r="AB417" s="153">
        <v>0</v>
      </c>
      <c r="AC417" s="153">
        <v>1</v>
      </c>
      <c r="AD417" s="153">
        <v>0</v>
      </c>
      <c r="AE417" s="153">
        <v>0</v>
      </c>
      <c r="AF417" s="153">
        <v>3</v>
      </c>
      <c r="AG417" s="153">
        <v>1</v>
      </c>
      <c r="AH417" s="153">
        <v>0</v>
      </c>
      <c r="AI417" s="153">
        <v>0</v>
      </c>
      <c r="AJ417" s="153">
        <v>0</v>
      </c>
      <c r="AK417" s="153">
        <v>0</v>
      </c>
      <c r="AL417" s="153">
        <v>0</v>
      </c>
      <c r="AM417" s="153">
        <v>0</v>
      </c>
      <c r="AN417" s="153">
        <v>0</v>
      </c>
      <c r="AO417" s="153">
        <v>0</v>
      </c>
      <c r="AP417" s="153">
        <v>4</v>
      </c>
      <c r="AQ417" s="153">
        <v>1</v>
      </c>
      <c r="AR417" s="153">
        <v>1</v>
      </c>
      <c r="AS417" s="153">
        <v>0</v>
      </c>
      <c r="AT417" s="153">
        <v>0</v>
      </c>
      <c r="AU417" s="153">
        <v>0</v>
      </c>
      <c r="AV417" s="153">
        <v>0</v>
      </c>
      <c r="AW417" s="153">
        <v>0</v>
      </c>
      <c r="AX417" s="153">
        <v>3</v>
      </c>
      <c r="AY417" s="153">
        <v>0</v>
      </c>
      <c r="AZ417" s="153">
        <v>0</v>
      </c>
      <c r="BA417" s="153">
        <v>0</v>
      </c>
      <c r="BB417" s="153">
        <v>0</v>
      </c>
      <c r="BC417" s="153">
        <v>1</v>
      </c>
      <c r="BD417" s="153">
        <v>5</v>
      </c>
      <c r="BE417" s="153">
        <v>0</v>
      </c>
      <c r="BF417" s="153">
        <v>0</v>
      </c>
      <c r="BG417" s="153">
        <v>0</v>
      </c>
      <c r="BH417" s="152">
        <v>0</v>
      </c>
    </row>
    <row r="418" spans="1:60">
      <c r="A418" s="155" t="s">
        <v>1223</v>
      </c>
      <c r="B418" s="154">
        <v>339</v>
      </c>
      <c r="C418" s="154">
        <f>SUM(G418:BH418)</f>
        <v>57</v>
      </c>
      <c r="D418" s="154">
        <f>SUMIF(G$1:BH$1,1,$G418:$BH418)</f>
        <v>18</v>
      </c>
      <c r="E418" s="154">
        <f>SUMIF(G$1:BH$1,2,$G418:$BH418)</f>
        <v>21</v>
      </c>
      <c r="F418" s="154">
        <f>SUMIF(G$1:BH$1,3,$G418:$BH418)</f>
        <v>18</v>
      </c>
      <c r="G418" s="153">
        <v>0</v>
      </c>
      <c r="H418" s="153">
        <v>2</v>
      </c>
      <c r="I418" s="153">
        <v>0</v>
      </c>
      <c r="J418" s="153">
        <v>1</v>
      </c>
      <c r="K418" s="153">
        <v>0</v>
      </c>
      <c r="L418" s="153">
        <v>0</v>
      </c>
      <c r="M418" s="153">
        <v>0</v>
      </c>
      <c r="N418" s="153">
        <v>0</v>
      </c>
      <c r="O418" s="153">
        <v>9</v>
      </c>
      <c r="P418" s="153">
        <v>1</v>
      </c>
      <c r="Q418" s="153">
        <v>2</v>
      </c>
      <c r="R418" s="153">
        <v>0</v>
      </c>
      <c r="S418" s="153">
        <v>0</v>
      </c>
      <c r="T418" s="153">
        <v>0</v>
      </c>
      <c r="U418" s="153">
        <v>1</v>
      </c>
      <c r="V418" s="153">
        <v>1</v>
      </c>
      <c r="W418" s="153">
        <v>6</v>
      </c>
      <c r="X418" s="153">
        <v>1</v>
      </c>
      <c r="Y418" s="153">
        <v>1</v>
      </c>
      <c r="Z418" s="153">
        <v>0</v>
      </c>
      <c r="AA418" s="153">
        <v>0</v>
      </c>
      <c r="AB418" s="153">
        <v>0</v>
      </c>
      <c r="AC418" s="153">
        <v>1</v>
      </c>
      <c r="AD418" s="153">
        <v>0</v>
      </c>
      <c r="AE418" s="153">
        <v>0</v>
      </c>
      <c r="AF418" s="153">
        <v>2</v>
      </c>
      <c r="AG418" s="153">
        <v>0</v>
      </c>
      <c r="AH418" s="153">
        <v>2</v>
      </c>
      <c r="AI418" s="153">
        <v>4</v>
      </c>
      <c r="AJ418" s="153">
        <v>1</v>
      </c>
      <c r="AK418" s="153">
        <v>1</v>
      </c>
      <c r="AL418" s="153">
        <v>1</v>
      </c>
      <c r="AM418" s="153">
        <v>0</v>
      </c>
      <c r="AN418" s="153">
        <v>1</v>
      </c>
      <c r="AO418" s="153">
        <v>1</v>
      </c>
      <c r="AP418" s="153">
        <v>2</v>
      </c>
      <c r="AQ418" s="153">
        <v>1</v>
      </c>
      <c r="AR418" s="153">
        <v>1</v>
      </c>
      <c r="AS418" s="153">
        <v>2</v>
      </c>
      <c r="AT418" s="153">
        <v>0</v>
      </c>
      <c r="AU418" s="153">
        <v>2</v>
      </c>
      <c r="AV418" s="153">
        <v>0</v>
      </c>
      <c r="AW418" s="153">
        <v>0</v>
      </c>
      <c r="AX418" s="153">
        <v>1</v>
      </c>
      <c r="AY418" s="153">
        <v>0</v>
      </c>
      <c r="AZ418" s="153">
        <v>1</v>
      </c>
      <c r="BA418" s="153">
        <v>0</v>
      </c>
      <c r="BB418" s="153">
        <v>0</v>
      </c>
      <c r="BC418" s="153">
        <v>1</v>
      </c>
      <c r="BD418" s="153">
        <v>3</v>
      </c>
      <c r="BE418" s="153">
        <v>1</v>
      </c>
      <c r="BF418" s="153">
        <v>0</v>
      </c>
      <c r="BG418" s="153">
        <v>1</v>
      </c>
      <c r="BH418" s="152">
        <v>2</v>
      </c>
    </row>
    <row r="419" spans="1:60">
      <c r="A419" s="155" t="s">
        <v>1222</v>
      </c>
      <c r="B419" s="154">
        <v>174</v>
      </c>
      <c r="C419" s="154">
        <f>SUM(G419:BH419)</f>
        <v>20</v>
      </c>
      <c r="D419" s="154">
        <f>SUMIF(G$1:BH$1,1,$G419:$BH419)</f>
        <v>7</v>
      </c>
      <c r="E419" s="154">
        <f>SUMIF(G$1:BH$1,2,$G419:$BH419)</f>
        <v>8</v>
      </c>
      <c r="F419" s="154">
        <f>SUMIF(G$1:BH$1,3,$G419:$BH419)</f>
        <v>5</v>
      </c>
      <c r="G419" s="153">
        <v>0</v>
      </c>
      <c r="H419" s="153">
        <v>1</v>
      </c>
      <c r="I419" s="153">
        <v>0</v>
      </c>
      <c r="J419" s="153">
        <v>0</v>
      </c>
      <c r="K419" s="153">
        <v>0</v>
      </c>
      <c r="L419" s="153">
        <v>0</v>
      </c>
      <c r="M419" s="153">
        <v>0</v>
      </c>
      <c r="N419" s="153">
        <v>0</v>
      </c>
      <c r="O419" s="153">
        <v>5</v>
      </c>
      <c r="P419" s="153">
        <v>0</v>
      </c>
      <c r="Q419" s="153">
        <v>0</v>
      </c>
      <c r="R419" s="153">
        <v>0</v>
      </c>
      <c r="S419" s="153">
        <v>0</v>
      </c>
      <c r="T419" s="153">
        <v>0</v>
      </c>
      <c r="U419" s="153">
        <v>0</v>
      </c>
      <c r="V419" s="153">
        <v>0</v>
      </c>
      <c r="W419" s="153">
        <v>6</v>
      </c>
      <c r="X419" s="153">
        <v>0</v>
      </c>
      <c r="Y419" s="153">
        <v>0</v>
      </c>
      <c r="Z419" s="153">
        <v>0</v>
      </c>
      <c r="AA419" s="153">
        <v>0</v>
      </c>
      <c r="AB419" s="153">
        <v>0</v>
      </c>
      <c r="AC419" s="153">
        <v>0</v>
      </c>
      <c r="AD419" s="153">
        <v>0</v>
      </c>
      <c r="AE419" s="153">
        <v>0</v>
      </c>
      <c r="AF419" s="153">
        <v>1</v>
      </c>
      <c r="AG419" s="153">
        <v>1</v>
      </c>
      <c r="AH419" s="153">
        <v>0</v>
      </c>
      <c r="AI419" s="153">
        <v>1</v>
      </c>
      <c r="AJ419" s="153">
        <v>0</v>
      </c>
      <c r="AK419" s="153">
        <v>0</v>
      </c>
      <c r="AL419" s="153">
        <v>0</v>
      </c>
      <c r="AM419" s="153">
        <v>0</v>
      </c>
      <c r="AN419" s="153">
        <v>0</v>
      </c>
      <c r="AO419" s="153">
        <v>0</v>
      </c>
      <c r="AP419" s="153">
        <v>2</v>
      </c>
      <c r="AQ419" s="153">
        <v>0</v>
      </c>
      <c r="AR419" s="153">
        <v>0</v>
      </c>
      <c r="AS419" s="153">
        <v>0</v>
      </c>
      <c r="AT419" s="153">
        <v>0</v>
      </c>
      <c r="AU419" s="153">
        <v>0</v>
      </c>
      <c r="AV419" s="153">
        <v>0</v>
      </c>
      <c r="AW419" s="153">
        <v>0</v>
      </c>
      <c r="AX419" s="153">
        <v>0</v>
      </c>
      <c r="AY419" s="153">
        <v>0</v>
      </c>
      <c r="AZ419" s="153">
        <v>0</v>
      </c>
      <c r="BA419" s="153">
        <v>0</v>
      </c>
      <c r="BB419" s="153">
        <v>0</v>
      </c>
      <c r="BC419" s="153">
        <v>1</v>
      </c>
      <c r="BD419" s="153">
        <v>2</v>
      </c>
      <c r="BE419" s="153">
        <v>0</v>
      </c>
      <c r="BF419" s="153">
        <v>0</v>
      </c>
      <c r="BG419" s="153">
        <v>0</v>
      </c>
      <c r="BH419" s="152">
        <v>0</v>
      </c>
    </row>
    <row r="420" spans="1:60">
      <c r="A420" s="155" t="s">
        <v>1221</v>
      </c>
      <c r="B420" s="154">
        <v>976</v>
      </c>
      <c r="C420" s="154">
        <f>SUM(G420:BH420)</f>
        <v>136</v>
      </c>
      <c r="D420" s="154">
        <f>SUMIF(G$1:BH$1,1,$G420:$BH420)</f>
        <v>34</v>
      </c>
      <c r="E420" s="154">
        <f>SUMIF(G$1:BH$1,2,$G420:$BH420)</f>
        <v>45</v>
      </c>
      <c r="F420" s="154">
        <f>SUMIF(G$1:BH$1,3,$G420:$BH420)</f>
        <v>57</v>
      </c>
      <c r="G420" s="153">
        <v>0</v>
      </c>
      <c r="H420" s="153">
        <v>4</v>
      </c>
      <c r="I420" s="153">
        <v>1</v>
      </c>
      <c r="J420" s="153">
        <v>1</v>
      </c>
      <c r="K420" s="153">
        <v>0</v>
      </c>
      <c r="L420" s="153">
        <v>1</v>
      </c>
      <c r="M420" s="153">
        <v>0</v>
      </c>
      <c r="N420" s="153">
        <v>1</v>
      </c>
      <c r="O420" s="153">
        <v>39</v>
      </c>
      <c r="P420" s="153">
        <v>2</v>
      </c>
      <c r="Q420" s="153">
        <v>1</v>
      </c>
      <c r="R420" s="153">
        <v>2</v>
      </c>
      <c r="S420" s="153">
        <v>0</v>
      </c>
      <c r="T420" s="153">
        <v>0</v>
      </c>
      <c r="U420" s="153">
        <v>0</v>
      </c>
      <c r="V420" s="153">
        <v>1</v>
      </c>
      <c r="W420" s="153">
        <v>21</v>
      </c>
      <c r="X420" s="153">
        <v>3</v>
      </c>
      <c r="Y420" s="153">
        <v>1</v>
      </c>
      <c r="Z420" s="153">
        <v>0</v>
      </c>
      <c r="AA420" s="153">
        <v>1</v>
      </c>
      <c r="AB420" s="153">
        <v>0</v>
      </c>
      <c r="AC420" s="153">
        <v>0</v>
      </c>
      <c r="AD420" s="153">
        <v>2</v>
      </c>
      <c r="AE420" s="153">
        <v>0</v>
      </c>
      <c r="AF420" s="153">
        <v>5</v>
      </c>
      <c r="AG420" s="153">
        <v>2</v>
      </c>
      <c r="AH420" s="153">
        <v>1</v>
      </c>
      <c r="AI420" s="153">
        <v>5</v>
      </c>
      <c r="AJ420" s="153">
        <v>0</v>
      </c>
      <c r="AK420" s="153">
        <v>1</v>
      </c>
      <c r="AL420" s="153">
        <v>1</v>
      </c>
      <c r="AM420" s="153">
        <v>0</v>
      </c>
      <c r="AN420" s="153">
        <v>4</v>
      </c>
      <c r="AO420" s="153">
        <v>0</v>
      </c>
      <c r="AP420" s="153">
        <v>3</v>
      </c>
      <c r="AQ420" s="153">
        <v>0</v>
      </c>
      <c r="AR420" s="153">
        <v>0</v>
      </c>
      <c r="AS420" s="153">
        <v>3</v>
      </c>
      <c r="AT420" s="153">
        <v>0</v>
      </c>
      <c r="AU420" s="153">
        <v>2</v>
      </c>
      <c r="AV420" s="153">
        <v>0</v>
      </c>
      <c r="AW420" s="153">
        <v>0</v>
      </c>
      <c r="AX420" s="153">
        <v>1</v>
      </c>
      <c r="AY420" s="153">
        <v>0</v>
      </c>
      <c r="AZ420" s="153">
        <v>3</v>
      </c>
      <c r="BA420" s="153">
        <v>0</v>
      </c>
      <c r="BB420" s="153">
        <v>0</v>
      </c>
      <c r="BC420" s="153">
        <v>1</v>
      </c>
      <c r="BD420" s="153">
        <v>16</v>
      </c>
      <c r="BE420" s="153">
        <v>2</v>
      </c>
      <c r="BF420" s="153">
        <v>1</v>
      </c>
      <c r="BG420" s="153">
        <v>2</v>
      </c>
      <c r="BH420" s="152">
        <v>2</v>
      </c>
    </row>
    <row r="421" spans="1:60">
      <c r="A421" s="155" t="s">
        <v>1220</v>
      </c>
      <c r="B421" s="154">
        <v>1849</v>
      </c>
      <c r="C421" s="154">
        <f>SUM(G421:BH421)</f>
        <v>192</v>
      </c>
      <c r="D421" s="154">
        <f>SUMIF(G$1:BH$1,1,$G421:$BH421)</f>
        <v>57</v>
      </c>
      <c r="E421" s="154">
        <f>SUMIF(G$1:BH$1,2,$G421:$BH421)</f>
        <v>82</v>
      </c>
      <c r="F421" s="154">
        <f>SUMIF(G$1:BH$1,3,$G421:$BH421)</f>
        <v>53</v>
      </c>
      <c r="G421" s="153">
        <v>1</v>
      </c>
      <c r="H421" s="153">
        <v>5</v>
      </c>
      <c r="I421" s="153">
        <v>0</v>
      </c>
      <c r="J421" s="153">
        <v>0</v>
      </c>
      <c r="K421" s="153">
        <v>1</v>
      </c>
      <c r="L421" s="153">
        <v>0</v>
      </c>
      <c r="M421" s="153">
        <v>0</v>
      </c>
      <c r="N421" s="153">
        <v>0</v>
      </c>
      <c r="O421" s="153">
        <v>45</v>
      </c>
      <c r="P421" s="153">
        <v>0</v>
      </c>
      <c r="Q421" s="153">
        <v>2</v>
      </c>
      <c r="R421" s="153">
        <v>1</v>
      </c>
      <c r="S421" s="153">
        <v>0</v>
      </c>
      <c r="T421" s="153">
        <v>1</v>
      </c>
      <c r="U421" s="153">
        <v>1</v>
      </c>
      <c r="V421" s="153">
        <v>1</v>
      </c>
      <c r="W421" s="153">
        <v>34</v>
      </c>
      <c r="X421" s="153">
        <v>6</v>
      </c>
      <c r="Y421" s="153">
        <v>0</v>
      </c>
      <c r="Z421" s="153">
        <v>0</v>
      </c>
      <c r="AA421" s="153">
        <v>0</v>
      </c>
      <c r="AB421" s="153">
        <v>0</v>
      </c>
      <c r="AC421" s="153">
        <v>0</v>
      </c>
      <c r="AD421" s="153">
        <v>1</v>
      </c>
      <c r="AE421" s="153">
        <v>0</v>
      </c>
      <c r="AF421" s="153">
        <v>13</v>
      </c>
      <c r="AG421" s="153">
        <v>3</v>
      </c>
      <c r="AH421" s="153">
        <v>6</v>
      </c>
      <c r="AI421" s="153">
        <v>7</v>
      </c>
      <c r="AJ421" s="153">
        <v>2</v>
      </c>
      <c r="AK421" s="153">
        <v>3</v>
      </c>
      <c r="AL421" s="153">
        <v>1</v>
      </c>
      <c r="AM421" s="153">
        <v>1</v>
      </c>
      <c r="AN421" s="153">
        <v>6</v>
      </c>
      <c r="AO421" s="153">
        <v>1</v>
      </c>
      <c r="AP421" s="153">
        <v>3</v>
      </c>
      <c r="AQ421" s="153">
        <v>1</v>
      </c>
      <c r="AR421" s="153">
        <v>2</v>
      </c>
      <c r="AS421" s="153">
        <v>2</v>
      </c>
      <c r="AT421" s="153">
        <v>1</v>
      </c>
      <c r="AU421" s="153">
        <v>0</v>
      </c>
      <c r="AV421" s="153">
        <v>0</v>
      </c>
      <c r="AW421" s="153">
        <v>0</v>
      </c>
      <c r="AX421" s="153">
        <v>3</v>
      </c>
      <c r="AY421" s="153">
        <v>1</v>
      </c>
      <c r="AZ421" s="153">
        <v>2</v>
      </c>
      <c r="BA421" s="153">
        <v>1</v>
      </c>
      <c r="BB421" s="153">
        <v>1</v>
      </c>
      <c r="BC421" s="153">
        <v>3</v>
      </c>
      <c r="BD421" s="153">
        <v>28</v>
      </c>
      <c r="BE421" s="153">
        <v>0</v>
      </c>
      <c r="BF421" s="153">
        <v>1</v>
      </c>
      <c r="BG421" s="153">
        <v>1</v>
      </c>
      <c r="BH421" s="152">
        <v>0</v>
      </c>
    </row>
    <row r="422" spans="1:60">
      <c r="A422" s="155" t="s">
        <v>1219</v>
      </c>
      <c r="B422" s="154">
        <v>29</v>
      </c>
      <c r="C422" s="154">
        <f>SUM(G422:BH422)</f>
        <v>5</v>
      </c>
      <c r="D422" s="154">
        <f>SUMIF(G$1:BH$1,1,$G422:$BH422)</f>
        <v>2</v>
      </c>
      <c r="E422" s="154">
        <f>SUMIF(G$1:BH$1,2,$G422:$BH422)</f>
        <v>0</v>
      </c>
      <c r="F422" s="154">
        <f>SUMIF(G$1:BH$1,3,$G422:$BH422)</f>
        <v>3</v>
      </c>
      <c r="G422" s="153">
        <v>0</v>
      </c>
      <c r="H422" s="153">
        <v>0</v>
      </c>
      <c r="I422" s="153">
        <v>0</v>
      </c>
      <c r="J422" s="153">
        <v>0</v>
      </c>
      <c r="K422" s="153">
        <v>0</v>
      </c>
      <c r="L422" s="153">
        <v>0</v>
      </c>
      <c r="M422" s="153">
        <v>0</v>
      </c>
      <c r="N422" s="153">
        <v>0</v>
      </c>
      <c r="O422" s="153">
        <v>3</v>
      </c>
      <c r="P422" s="153">
        <v>0</v>
      </c>
      <c r="Q422" s="153">
        <v>0</v>
      </c>
      <c r="R422" s="153">
        <v>0</v>
      </c>
      <c r="S422" s="153">
        <v>0</v>
      </c>
      <c r="T422" s="153">
        <v>0</v>
      </c>
      <c r="U422" s="153">
        <v>0</v>
      </c>
      <c r="V422" s="153">
        <v>0</v>
      </c>
      <c r="W422" s="153">
        <v>1</v>
      </c>
      <c r="X422" s="153">
        <v>0</v>
      </c>
      <c r="Y422" s="153">
        <v>0</v>
      </c>
      <c r="Z422" s="153">
        <v>0</v>
      </c>
      <c r="AA422" s="153">
        <v>0</v>
      </c>
      <c r="AB422" s="153">
        <v>0</v>
      </c>
      <c r="AC422" s="153">
        <v>0</v>
      </c>
      <c r="AD422" s="153">
        <v>0</v>
      </c>
      <c r="AE422" s="153">
        <v>0</v>
      </c>
      <c r="AF422" s="153">
        <v>0</v>
      </c>
      <c r="AG422" s="153">
        <v>0</v>
      </c>
      <c r="AH422" s="153">
        <v>0</v>
      </c>
      <c r="AI422" s="153">
        <v>1</v>
      </c>
      <c r="AJ422" s="153">
        <v>0</v>
      </c>
      <c r="AK422" s="153">
        <v>0</v>
      </c>
      <c r="AL422" s="153">
        <v>0</v>
      </c>
      <c r="AM422" s="153">
        <v>0</v>
      </c>
      <c r="AN422" s="153">
        <v>0</v>
      </c>
      <c r="AO422" s="153">
        <v>0</v>
      </c>
      <c r="AP422" s="153">
        <v>0</v>
      </c>
      <c r="AQ422" s="153">
        <v>0</v>
      </c>
      <c r="AR422" s="153">
        <v>0</v>
      </c>
      <c r="AS422" s="153">
        <v>0</v>
      </c>
      <c r="AT422" s="153">
        <v>0</v>
      </c>
      <c r="AU422" s="153">
        <v>0</v>
      </c>
      <c r="AV422" s="153">
        <v>0</v>
      </c>
      <c r="AW422" s="153">
        <v>0</v>
      </c>
      <c r="AX422" s="153">
        <v>0</v>
      </c>
      <c r="AY422" s="153">
        <v>0</v>
      </c>
      <c r="AZ422" s="153">
        <v>0</v>
      </c>
      <c r="BA422" s="153">
        <v>0</v>
      </c>
      <c r="BB422" s="153">
        <v>0</v>
      </c>
      <c r="BC422" s="153">
        <v>0</v>
      </c>
      <c r="BD422" s="153">
        <v>0</v>
      </c>
      <c r="BE422" s="153">
        <v>0</v>
      </c>
      <c r="BF422" s="153">
        <v>0</v>
      </c>
      <c r="BG422" s="153">
        <v>0</v>
      </c>
      <c r="BH422" s="152">
        <v>0</v>
      </c>
    </row>
    <row r="423" spans="1:60">
      <c r="A423" s="155" t="s">
        <v>1218</v>
      </c>
      <c r="B423" s="154">
        <v>3037</v>
      </c>
      <c r="C423" s="154">
        <f>SUM(G423:BH423)</f>
        <v>389</v>
      </c>
      <c r="D423" s="154">
        <f>SUMIF(G$1:BH$1,1,$G423:$BH423)</f>
        <v>108</v>
      </c>
      <c r="E423" s="154">
        <f>SUMIF(G$1:BH$1,2,$G423:$BH423)</f>
        <v>129</v>
      </c>
      <c r="F423" s="154">
        <f>SUMIF(G$1:BH$1,3,$G423:$BH423)</f>
        <v>152</v>
      </c>
      <c r="G423" s="153">
        <v>1</v>
      </c>
      <c r="H423" s="153">
        <v>10</v>
      </c>
      <c r="I423" s="153">
        <v>2</v>
      </c>
      <c r="J423" s="153">
        <v>3</v>
      </c>
      <c r="K423" s="153">
        <v>2</v>
      </c>
      <c r="L423" s="153">
        <v>9</v>
      </c>
      <c r="M423" s="153">
        <v>1</v>
      </c>
      <c r="N423" s="153">
        <v>6</v>
      </c>
      <c r="O423" s="153">
        <v>72</v>
      </c>
      <c r="P423" s="153">
        <v>3</v>
      </c>
      <c r="Q423" s="153">
        <v>4</v>
      </c>
      <c r="R423" s="153">
        <v>13</v>
      </c>
      <c r="S423" s="153">
        <v>1</v>
      </c>
      <c r="T423" s="153">
        <v>0</v>
      </c>
      <c r="U423" s="153">
        <v>1</v>
      </c>
      <c r="V423" s="153">
        <v>2</v>
      </c>
      <c r="W423" s="153">
        <v>65</v>
      </c>
      <c r="X423" s="153">
        <v>9</v>
      </c>
      <c r="Y423" s="153">
        <v>5</v>
      </c>
      <c r="Z423" s="153">
        <v>6</v>
      </c>
      <c r="AA423" s="153">
        <v>2</v>
      </c>
      <c r="AB423" s="153">
        <v>2</v>
      </c>
      <c r="AC423" s="153">
        <v>2</v>
      </c>
      <c r="AD423" s="153">
        <v>1</v>
      </c>
      <c r="AE423" s="153">
        <v>3</v>
      </c>
      <c r="AF423" s="153">
        <v>19</v>
      </c>
      <c r="AG423" s="153">
        <v>6</v>
      </c>
      <c r="AH423" s="153">
        <v>5</v>
      </c>
      <c r="AI423" s="153">
        <v>15</v>
      </c>
      <c r="AJ423" s="153">
        <v>1</v>
      </c>
      <c r="AK423" s="153">
        <v>0</v>
      </c>
      <c r="AL423" s="153">
        <v>4</v>
      </c>
      <c r="AM423" s="153">
        <v>1</v>
      </c>
      <c r="AN423" s="153">
        <v>2</v>
      </c>
      <c r="AO423" s="153">
        <v>0</v>
      </c>
      <c r="AP423" s="153">
        <v>17</v>
      </c>
      <c r="AQ423" s="153">
        <v>0</v>
      </c>
      <c r="AR423" s="153">
        <v>2</v>
      </c>
      <c r="AS423" s="153">
        <v>7</v>
      </c>
      <c r="AT423" s="153">
        <v>0</v>
      </c>
      <c r="AU423" s="153">
        <v>7</v>
      </c>
      <c r="AV423" s="153">
        <v>2</v>
      </c>
      <c r="AW423" s="153">
        <v>3</v>
      </c>
      <c r="AX423" s="153">
        <v>3</v>
      </c>
      <c r="AY423" s="153">
        <v>0</v>
      </c>
      <c r="AZ423" s="153">
        <v>10</v>
      </c>
      <c r="BA423" s="153">
        <v>3</v>
      </c>
      <c r="BB423" s="153">
        <v>1</v>
      </c>
      <c r="BC423" s="153">
        <v>3</v>
      </c>
      <c r="BD423" s="153">
        <v>32</v>
      </c>
      <c r="BE423" s="153">
        <v>2</v>
      </c>
      <c r="BF423" s="153">
        <v>8</v>
      </c>
      <c r="BG423" s="153">
        <v>6</v>
      </c>
      <c r="BH423" s="152">
        <v>5</v>
      </c>
    </row>
    <row r="424" spans="1:60">
      <c r="A424" s="155" t="s">
        <v>1217</v>
      </c>
      <c r="B424" s="154">
        <v>173</v>
      </c>
      <c r="C424" s="154">
        <f>SUM(G424:BH424)</f>
        <v>26</v>
      </c>
      <c r="D424" s="154">
        <f>SUMIF(G$1:BH$1,1,$G424:$BH424)</f>
        <v>12</v>
      </c>
      <c r="E424" s="154">
        <f>SUMIF(G$1:BH$1,2,$G424:$BH424)</f>
        <v>4</v>
      </c>
      <c r="F424" s="154">
        <f>SUMIF(G$1:BH$1,3,$G424:$BH424)</f>
        <v>10</v>
      </c>
      <c r="G424" s="153">
        <v>0</v>
      </c>
      <c r="H424" s="153">
        <v>0</v>
      </c>
      <c r="I424" s="153">
        <v>0</v>
      </c>
      <c r="J424" s="153">
        <v>0</v>
      </c>
      <c r="K424" s="153">
        <v>0</v>
      </c>
      <c r="L424" s="153">
        <v>0</v>
      </c>
      <c r="M424" s="153">
        <v>0</v>
      </c>
      <c r="N424" s="153">
        <v>1</v>
      </c>
      <c r="O424" s="153">
        <v>8</v>
      </c>
      <c r="P424" s="153">
        <v>0</v>
      </c>
      <c r="Q424" s="153">
        <v>0</v>
      </c>
      <c r="R424" s="153">
        <v>0</v>
      </c>
      <c r="S424" s="153">
        <v>0</v>
      </c>
      <c r="T424" s="153">
        <v>0</v>
      </c>
      <c r="U424" s="153">
        <v>0</v>
      </c>
      <c r="V424" s="153">
        <v>0</v>
      </c>
      <c r="W424" s="153">
        <v>6</v>
      </c>
      <c r="X424" s="153">
        <v>0</v>
      </c>
      <c r="Y424" s="153">
        <v>0</v>
      </c>
      <c r="Z424" s="153">
        <v>0</v>
      </c>
      <c r="AA424" s="153">
        <v>0</v>
      </c>
      <c r="AB424" s="153">
        <v>0</v>
      </c>
      <c r="AC424" s="153">
        <v>0</v>
      </c>
      <c r="AD424" s="153">
        <v>1</v>
      </c>
      <c r="AE424" s="153">
        <v>0</v>
      </c>
      <c r="AF424" s="153">
        <v>1</v>
      </c>
      <c r="AG424" s="153">
        <v>0</v>
      </c>
      <c r="AH424" s="153">
        <v>0</v>
      </c>
      <c r="AI424" s="153">
        <v>4</v>
      </c>
      <c r="AJ424" s="153">
        <v>0</v>
      </c>
      <c r="AK424" s="153">
        <v>0</v>
      </c>
      <c r="AL424" s="153">
        <v>1</v>
      </c>
      <c r="AM424" s="153">
        <v>0</v>
      </c>
      <c r="AN424" s="153">
        <v>0</v>
      </c>
      <c r="AO424" s="153">
        <v>0</v>
      </c>
      <c r="AP424" s="153">
        <v>1</v>
      </c>
      <c r="AQ424" s="153">
        <v>0</v>
      </c>
      <c r="AR424" s="153">
        <v>0</v>
      </c>
      <c r="AS424" s="153">
        <v>1</v>
      </c>
      <c r="AT424" s="153">
        <v>0</v>
      </c>
      <c r="AU424" s="153">
        <v>1</v>
      </c>
      <c r="AV424" s="153">
        <v>0</v>
      </c>
      <c r="AW424" s="153">
        <v>0</v>
      </c>
      <c r="AX424" s="153">
        <v>0</v>
      </c>
      <c r="AY424" s="153">
        <v>0</v>
      </c>
      <c r="AZ424" s="153">
        <v>1</v>
      </c>
      <c r="BA424" s="153">
        <v>0</v>
      </c>
      <c r="BB424" s="153">
        <v>0</v>
      </c>
      <c r="BC424" s="153">
        <v>0</v>
      </c>
      <c r="BD424" s="153">
        <v>0</v>
      </c>
      <c r="BE424" s="153">
        <v>0</v>
      </c>
      <c r="BF424" s="153">
        <v>0</v>
      </c>
      <c r="BG424" s="153">
        <v>0</v>
      </c>
      <c r="BH424" s="152">
        <v>0</v>
      </c>
    </row>
    <row r="425" spans="1:60">
      <c r="A425" s="155" t="s">
        <v>1216</v>
      </c>
      <c r="B425" s="154">
        <v>38</v>
      </c>
      <c r="C425" s="154">
        <f>SUM(G425:BH425)</f>
        <v>4</v>
      </c>
      <c r="D425" s="154">
        <f>SUMIF(G$1:BH$1,1,$G425:$BH425)</f>
        <v>2</v>
      </c>
      <c r="E425" s="154">
        <f>SUMIF(G$1:BH$1,2,$G425:$BH425)</f>
        <v>1</v>
      </c>
      <c r="F425" s="154">
        <f>SUMIF(G$1:BH$1,3,$G425:$BH425)</f>
        <v>1</v>
      </c>
      <c r="G425" s="153">
        <v>0</v>
      </c>
      <c r="H425" s="153">
        <v>0</v>
      </c>
      <c r="I425" s="153">
        <v>0</v>
      </c>
      <c r="J425" s="153">
        <v>0</v>
      </c>
      <c r="K425" s="153">
        <v>0</v>
      </c>
      <c r="L425" s="153">
        <v>0</v>
      </c>
      <c r="M425" s="153">
        <v>0</v>
      </c>
      <c r="N425" s="153">
        <v>0</v>
      </c>
      <c r="O425" s="153">
        <v>1</v>
      </c>
      <c r="P425" s="153">
        <v>0</v>
      </c>
      <c r="Q425" s="153">
        <v>0</v>
      </c>
      <c r="R425" s="153">
        <v>0</v>
      </c>
      <c r="S425" s="153">
        <v>0</v>
      </c>
      <c r="T425" s="153">
        <v>0</v>
      </c>
      <c r="U425" s="153">
        <v>0</v>
      </c>
      <c r="V425" s="153">
        <v>0</v>
      </c>
      <c r="W425" s="153">
        <v>2</v>
      </c>
      <c r="X425" s="153">
        <v>0</v>
      </c>
      <c r="Y425" s="153">
        <v>0</v>
      </c>
      <c r="Z425" s="153">
        <v>0</v>
      </c>
      <c r="AA425" s="153">
        <v>0</v>
      </c>
      <c r="AB425" s="153">
        <v>0</v>
      </c>
      <c r="AC425" s="153">
        <v>0</v>
      </c>
      <c r="AD425" s="153">
        <v>0</v>
      </c>
      <c r="AE425" s="153">
        <v>0</v>
      </c>
      <c r="AF425" s="153">
        <v>0</v>
      </c>
      <c r="AG425" s="153">
        <v>0</v>
      </c>
      <c r="AH425" s="153">
        <v>0</v>
      </c>
      <c r="AI425" s="153">
        <v>0</v>
      </c>
      <c r="AJ425" s="153">
        <v>0</v>
      </c>
      <c r="AK425" s="153">
        <v>0</v>
      </c>
      <c r="AL425" s="153">
        <v>0</v>
      </c>
      <c r="AM425" s="153">
        <v>0</v>
      </c>
      <c r="AN425" s="153">
        <v>0</v>
      </c>
      <c r="AO425" s="153">
        <v>0</v>
      </c>
      <c r="AP425" s="153">
        <v>0</v>
      </c>
      <c r="AQ425" s="153">
        <v>0</v>
      </c>
      <c r="AR425" s="153">
        <v>0</v>
      </c>
      <c r="AS425" s="153">
        <v>0</v>
      </c>
      <c r="AT425" s="153">
        <v>0</v>
      </c>
      <c r="AU425" s="153">
        <v>0</v>
      </c>
      <c r="AV425" s="153">
        <v>0</v>
      </c>
      <c r="AW425" s="153">
        <v>0</v>
      </c>
      <c r="AX425" s="153">
        <v>0</v>
      </c>
      <c r="AY425" s="153">
        <v>0</v>
      </c>
      <c r="AZ425" s="153">
        <v>0</v>
      </c>
      <c r="BA425" s="153">
        <v>0</v>
      </c>
      <c r="BB425" s="153">
        <v>0</v>
      </c>
      <c r="BC425" s="153">
        <v>0</v>
      </c>
      <c r="BD425" s="153">
        <v>1</v>
      </c>
      <c r="BE425" s="153">
        <v>0</v>
      </c>
      <c r="BF425" s="153">
        <v>0</v>
      </c>
      <c r="BG425" s="153">
        <v>0</v>
      </c>
      <c r="BH425" s="152">
        <v>0</v>
      </c>
    </row>
    <row r="426" spans="1:60">
      <c r="A426" s="155" t="s">
        <v>1215</v>
      </c>
      <c r="B426" s="154">
        <v>288</v>
      </c>
      <c r="C426" s="154">
        <f>SUM(G426:BH426)</f>
        <v>49</v>
      </c>
      <c r="D426" s="154">
        <f>SUMIF(G$1:BH$1,1,$G426:$BH426)</f>
        <v>13</v>
      </c>
      <c r="E426" s="154">
        <f>SUMIF(G$1:BH$1,2,$G426:$BH426)</f>
        <v>18</v>
      </c>
      <c r="F426" s="154">
        <f>SUMIF(G$1:BH$1,3,$G426:$BH426)</f>
        <v>18</v>
      </c>
      <c r="G426" s="153">
        <v>0</v>
      </c>
      <c r="H426" s="153">
        <v>2</v>
      </c>
      <c r="I426" s="153">
        <v>2</v>
      </c>
      <c r="J426" s="153">
        <v>0</v>
      </c>
      <c r="K426" s="153">
        <v>1</v>
      </c>
      <c r="L426" s="153">
        <v>1</v>
      </c>
      <c r="M426" s="153">
        <v>0</v>
      </c>
      <c r="N426" s="153">
        <v>0</v>
      </c>
      <c r="O426" s="153">
        <v>8</v>
      </c>
      <c r="P426" s="153">
        <v>0</v>
      </c>
      <c r="Q426" s="153">
        <v>1</v>
      </c>
      <c r="R426" s="153">
        <v>2</v>
      </c>
      <c r="S426" s="153">
        <v>0</v>
      </c>
      <c r="T426" s="153">
        <v>0</v>
      </c>
      <c r="U426" s="153">
        <v>0</v>
      </c>
      <c r="V426" s="153">
        <v>2</v>
      </c>
      <c r="W426" s="153">
        <v>9</v>
      </c>
      <c r="X426" s="153">
        <v>3</v>
      </c>
      <c r="Y426" s="153">
        <v>1</v>
      </c>
      <c r="Z426" s="153">
        <v>0</v>
      </c>
      <c r="AA426" s="153">
        <v>0</v>
      </c>
      <c r="AB426" s="153">
        <v>0</v>
      </c>
      <c r="AC426" s="153">
        <v>0</v>
      </c>
      <c r="AD426" s="153">
        <v>1</v>
      </c>
      <c r="AE426" s="153">
        <v>0</v>
      </c>
      <c r="AF426" s="153">
        <v>3</v>
      </c>
      <c r="AG426" s="153">
        <v>0</v>
      </c>
      <c r="AH426" s="153">
        <v>1</v>
      </c>
      <c r="AI426" s="153">
        <v>1</v>
      </c>
      <c r="AJ426" s="153">
        <v>0</v>
      </c>
      <c r="AK426" s="153">
        <v>0</v>
      </c>
      <c r="AL426" s="153">
        <v>0</v>
      </c>
      <c r="AM426" s="153">
        <v>0</v>
      </c>
      <c r="AN426" s="153">
        <v>0</v>
      </c>
      <c r="AO426" s="153">
        <v>0</v>
      </c>
      <c r="AP426" s="153">
        <v>2</v>
      </c>
      <c r="AQ426" s="153">
        <v>0</v>
      </c>
      <c r="AR426" s="153">
        <v>0</v>
      </c>
      <c r="AS426" s="153">
        <v>0</v>
      </c>
      <c r="AT426" s="153">
        <v>0</v>
      </c>
      <c r="AU426" s="153">
        <v>0</v>
      </c>
      <c r="AV426" s="153">
        <v>0</v>
      </c>
      <c r="AW426" s="153">
        <v>1</v>
      </c>
      <c r="AX426" s="153">
        <v>0</v>
      </c>
      <c r="AY426" s="153">
        <v>0</v>
      </c>
      <c r="AZ426" s="153">
        <v>2</v>
      </c>
      <c r="BA426" s="153">
        <v>0</v>
      </c>
      <c r="BB426" s="153">
        <v>0</v>
      </c>
      <c r="BC426" s="153">
        <v>0</v>
      </c>
      <c r="BD426" s="153">
        <v>4</v>
      </c>
      <c r="BE426" s="153">
        <v>0</v>
      </c>
      <c r="BF426" s="153">
        <v>0</v>
      </c>
      <c r="BG426" s="153">
        <v>2</v>
      </c>
      <c r="BH426" s="152">
        <v>0</v>
      </c>
    </row>
    <row r="427" spans="1:60">
      <c r="A427" s="155" t="s">
        <v>1214</v>
      </c>
      <c r="B427" s="154">
        <v>71</v>
      </c>
      <c r="C427" s="154">
        <f>SUM(G427:BH427)</f>
        <v>13</v>
      </c>
      <c r="D427" s="154">
        <f>SUMIF(G$1:BH$1,1,$G427:$BH427)</f>
        <v>5</v>
      </c>
      <c r="E427" s="154">
        <f>SUMIF(G$1:BH$1,2,$G427:$BH427)</f>
        <v>3</v>
      </c>
      <c r="F427" s="154">
        <f>SUMIF(G$1:BH$1,3,$G427:$BH427)</f>
        <v>5</v>
      </c>
      <c r="G427" s="153">
        <v>0</v>
      </c>
      <c r="H427" s="153">
        <v>1</v>
      </c>
      <c r="I427" s="153">
        <v>0</v>
      </c>
      <c r="J427" s="153">
        <v>0</v>
      </c>
      <c r="K427" s="153">
        <v>0</v>
      </c>
      <c r="L427" s="153">
        <v>0</v>
      </c>
      <c r="M427" s="153">
        <v>0</v>
      </c>
      <c r="N427" s="153">
        <v>0</v>
      </c>
      <c r="O427" s="153">
        <v>4</v>
      </c>
      <c r="P427" s="153">
        <v>0</v>
      </c>
      <c r="Q427" s="153">
        <v>0</v>
      </c>
      <c r="R427" s="153">
        <v>0</v>
      </c>
      <c r="S427" s="153">
        <v>0</v>
      </c>
      <c r="T427" s="153">
        <v>0</v>
      </c>
      <c r="U427" s="153">
        <v>0</v>
      </c>
      <c r="V427" s="153">
        <v>0</v>
      </c>
      <c r="W427" s="153">
        <v>5</v>
      </c>
      <c r="X427" s="153">
        <v>0</v>
      </c>
      <c r="Y427" s="153">
        <v>0</v>
      </c>
      <c r="Z427" s="153">
        <v>0</v>
      </c>
      <c r="AA427" s="153">
        <v>0</v>
      </c>
      <c r="AB427" s="153">
        <v>0</v>
      </c>
      <c r="AC427" s="153">
        <v>0</v>
      </c>
      <c r="AD427" s="153">
        <v>0</v>
      </c>
      <c r="AE427" s="153">
        <v>0</v>
      </c>
      <c r="AF427" s="153">
        <v>0</v>
      </c>
      <c r="AG427" s="153">
        <v>0</v>
      </c>
      <c r="AH427" s="153">
        <v>0</v>
      </c>
      <c r="AI427" s="153">
        <v>0</v>
      </c>
      <c r="AJ427" s="153">
        <v>0</v>
      </c>
      <c r="AK427" s="153">
        <v>0</v>
      </c>
      <c r="AL427" s="153">
        <v>0</v>
      </c>
      <c r="AM427" s="153">
        <v>0</v>
      </c>
      <c r="AN427" s="153">
        <v>0</v>
      </c>
      <c r="AO427" s="153">
        <v>0</v>
      </c>
      <c r="AP427" s="153">
        <v>0</v>
      </c>
      <c r="AQ427" s="153">
        <v>0</v>
      </c>
      <c r="AR427" s="153">
        <v>0</v>
      </c>
      <c r="AS427" s="153">
        <v>0</v>
      </c>
      <c r="AT427" s="153">
        <v>0</v>
      </c>
      <c r="AU427" s="153">
        <v>0</v>
      </c>
      <c r="AV427" s="153">
        <v>0</v>
      </c>
      <c r="AW427" s="153">
        <v>0</v>
      </c>
      <c r="AX427" s="153">
        <v>0</v>
      </c>
      <c r="AY427" s="153">
        <v>0</v>
      </c>
      <c r="AZ427" s="153">
        <v>0</v>
      </c>
      <c r="BA427" s="153">
        <v>0</v>
      </c>
      <c r="BB427" s="153">
        <v>0</v>
      </c>
      <c r="BC427" s="153">
        <v>0</v>
      </c>
      <c r="BD427" s="153">
        <v>2</v>
      </c>
      <c r="BE427" s="153">
        <v>0</v>
      </c>
      <c r="BF427" s="153">
        <v>0</v>
      </c>
      <c r="BG427" s="153">
        <v>1</v>
      </c>
      <c r="BH427" s="152">
        <v>0</v>
      </c>
    </row>
    <row r="428" spans="1:60" ht="30">
      <c r="A428" s="155" t="s">
        <v>1213</v>
      </c>
      <c r="B428" s="154">
        <v>52</v>
      </c>
      <c r="C428" s="154">
        <f>SUM(G428:BH428)</f>
        <v>10</v>
      </c>
      <c r="D428" s="154">
        <f>SUMIF(G$1:BH$1,1,$G428:$BH428)</f>
        <v>7</v>
      </c>
      <c r="E428" s="154">
        <f>SUMIF(G$1:BH$1,2,$G428:$BH428)</f>
        <v>2</v>
      </c>
      <c r="F428" s="154">
        <f>SUMIF(G$1:BH$1,3,$G428:$BH428)</f>
        <v>1</v>
      </c>
      <c r="G428" s="153">
        <v>0</v>
      </c>
      <c r="H428" s="153">
        <v>0</v>
      </c>
      <c r="I428" s="153">
        <v>0</v>
      </c>
      <c r="J428" s="153">
        <v>0</v>
      </c>
      <c r="K428" s="153">
        <v>0</v>
      </c>
      <c r="L428" s="153">
        <v>0</v>
      </c>
      <c r="M428" s="153">
        <v>0</v>
      </c>
      <c r="N428" s="153">
        <v>0</v>
      </c>
      <c r="O428" s="153">
        <v>0</v>
      </c>
      <c r="P428" s="153">
        <v>0</v>
      </c>
      <c r="Q428" s="153">
        <v>1</v>
      </c>
      <c r="R428" s="153">
        <v>0</v>
      </c>
      <c r="S428" s="153">
        <v>0</v>
      </c>
      <c r="T428" s="153">
        <v>0</v>
      </c>
      <c r="U428" s="153">
        <v>0</v>
      </c>
      <c r="V428" s="153">
        <v>0</v>
      </c>
      <c r="W428" s="153">
        <v>2</v>
      </c>
      <c r="X428" s="153">
        <v>0</v>
      </c>
      <c r="Y428" s="153">
        <v>0</v>
      </c>
      <c r="Z428" s="153">
        <v>0</v>
      </c>
      <c r="AA428" s="153">
        <v>0</v>
      </c>
      <c r="AB428" s="153">
        <v>0</v>
      </c>
      <c r="AC428" s="153">
        <v>0</v>
      </c>
      <c r="AD428" s="153">
        <v>0</v>
      </c>
      <c r="AE428" s="153">
        <v>0</v>
      </c>
      <c r="AF428" s="153">
        <v>1</v>
      </c>
      <c r="AG428" s="153">
        <v>0</v>
      </c>
      <c r="AH428" s="153">
        <v>1</v>
      </c>
      <c r="AI428" s="153">
        <v>2</v>
      </c>
      <c r="AJ428" s="153">
        <v>0</v>
      </c>
      <c r="AK428" s="153">
        <v>0</v>
      </c>
      <c r="AL428" s="153">
        <v>0</v>
      </c>
      <c r="AM428" s="153">
        <v>0</v>
      </c>
      <c r="AN428" s="153">
        <v>0</v>
      </c>
      <c r="AO428" s="153">
        <v>0</v>
      </c>
      <c r="AP428" s="153">
        <v>0</v>
      </c>
      <c r="AQ428" s="153">
        <v>0</v>
      </c>
      <c r="AR428" s="153">
        <v>0</v>
      </c>
      <c r="AS428" s="153">
        <v>0</v>
      </c>
      <c r="AT428" s="153">
        <v>0</v>
      </c>
      <c r="AU428" s="153">
        <v>0</v>
      </c>
      <c r="AV428" s="153">
        <v>0</v>
      </c>
      <c r="AW428" s="153">
        <v>0</v>
      </c>
      <c r="AX428" s="153">
        <v>1</v>
      </c>
      <c r="AY428" s="153">
        <v>0</v>
      </c>
      <c r="AZ428" s="153">
        <v>1</v>
      </c>
      <c r="BA428" s="153">
        <v>0</v>
      </c>
      <c r="BB428" s="153">
        <v>0</v>
      </c>
      <c r="BC428" s="153">
        <v>0</v>
      </c>
      <c r="BD428" s="153">
        <v>1</v>
      </c>
      <c r="BE428" s="153">
        <v>0</v>
      </c>
      <c r="BF428" s="153">
        <v>0</v>
      </c>
      <c r="BG428" s="153">
        <v>0</v>
      </c>
      <c r="BH428" s="152">
        <v>0</v>
      </c>
    </row>
    <row r="429" spans="1:60">
      <c r="A429" s="155" t="s">
        <v>1212</v>
      </c>
      <c r="B429" s="154">
        <v>52</v>
      </c>
      <c r="C429" s="154">
        <f>SUM(G429:BH429)</f>
        <v>10</v>
      </c>
      <c r="D429" s="154">
        <f>SUMIF(G$1:BH$1,1,$G429:$BH429)</f>
        <v>4</v>
      </c>
      <c r="E429" s="154">
        <f>SUMIF(G$1:BH$1,2,$G429:$BH429)</f>
        <v>4</v>
      </c>
      <c r="F429" s="154">
        <f>SUMIF(G$1:BH$1,3,$G429:$BH429)</f>
        <v>2</v>
      </c>
      <c r="G429" s="153">
        <v>0</v>
      </c>
      <c r="H429" s="153">
        <v>0</v>
      </c>
      <c r="I429" s="153">
        <v>0</v>
      </c>
      <c r="J429" s="153">
        <v>0</v>
      </c>
      <c r="K429" s="153">
        <v>0</v>
      </c>
      <c r="L429" s="153">
        <v>0</v>
      </c>
      <c r="M429" s="153">
        <v>0</v>
      </c>
      <c r="N429" s="153">
        <v>0</v>
      </c>
      <c r="O429" s="153">
        <v>2</v>
      </c>
      <c r="P429" s="153">
        <v>0</v>
      </c>
      <c r="Q429" s="153">
        <v>0</v>
      </c>
      <c r="R429" s="153">
        <v>0</v>
      </c>
      <c r="S429" s="153">
        <v>0</v>
      </c>
      <c r="T429" s="153">
        <v>0</v>
      </c>
      <c r="U429" s="153">
        <v>0</v>
      </c>
      <c r="V429" s="153">
        <v>0</v>
      </c>
      <c r="W429" s="153">
        <v>4</v>
      </c>
      <c r="X429" s="153">
        <v>1</v>
      </c>
      <c r="Y429" s="153">
        <v>0</v>
      </c>
      <c r="Z429" s="153">
        <v>0</v>
      </c>
      <c r="AA429" s="153">
        <v>0</v>
      </c>
      <c r="AB429" s="153">
        <v>0</v>
      </c>
      <c r="AC429" s="153">
        <v>0</v>
      </c>
      <c r="AD429" s="153">
        <v>0</v>
      </c>
      <c r="AE429" s="153">
        <v>0</v>
      </c>
      <c r="AF429" s="153">
        <v>2</v>
      </c>
      <c r="AG429" s="153">
        <v>0</v>
      </c>
      <c r="AH429" s="153">
        <v>0</v>
      </c>
      <c r="AI429" s="153">
        <v>0</v>
      </c>
      <c r="AJ429" s="153">
        <v>0</v>
      </c>
      <c r="AK429" s="153">
        <v>0</v>
      </c>
      <c r="AL429" s="153">
        <v>0</v>
      </c>
      <c r="AM429" s="153">
        <v>0</v>
      </c>
      <c r="AN429" s="153">
        <v>0</v>
      </c>
      <c r="AO429" s="153">
        <v>0</v>
      </c>
      <c r="AP429" s="153">
        <v>0</v>
      </c>
      <c r="AQ429" s="153">
        <v>0</v>
      </c>
      <c r="AR429" s="153">
        <v>0</v>
      </c>
      <c r="AS429" s="153">
        <v>0</v>
      </c>
      <c r="AT429" s="153">
        <v>0</v>
      </c>
      <c r="AU429" s="153">
        <v>0</v>
      </c>
      <c r="AV429" s="153">
        <v>0</v>
      </c>
      <c r="AW429" s="153">
        <v>0</v>
      </c>
      <c r="AX429" s="153">
        <v>0</v>
      </c>
      <c r="AY429" s="153">
        <v>0</v>
      </c>
      <c r="AZ429" s="153">
        <v>0</v>
      </c>
      <c r="BA429" s="153">
        <v>0</v>
      </c>
      <c r="BB429" s="153">
        <v>0</v>
      </c>
      <c r="BC429" s="153">
        <v>0</v>
      </c>
      <c r="BD429" s="153">
        <v>1</v>
      </c>
      <c r="BE429" s="153">
        <v>0</v>
      </c>
      <c r="BF429" s="153">
        <v>0</v>
      </c>
      <c r="BG429" s="153">
        <v>0</v>
      </c>
      <c r="BH429" s="152">
        <v>0</v>
      </c>
    </row>
    <row r="430" spans="1:60" ht="30">
      <c r="A430" s="155" t="s">
        <v>1211</v>
      </c>
      <c r="B430" s="154">
        <v>158</v>
      </c>
      <c r="C430" s="154">
        <f>SUM(G430:BH430)</f>
        <v>32</v>
      </c>
      <c r="D430" s="154">
        <f>SUMIF(G$1:BH$1,1,$G430:$BH430)</f>
        <v>15</v>
      </c>
      <c r="E430" s="154">
        <f>SUMIF(G$1:BH$1,2,$G430:$BH430)</f>
        <v>2</v>
      </c>
      <c r="F430" s="154">
        <f>SUMIF(G$1:BH$1,3,$G430:$BH430)</f>
        <v>15</v>
      </c>
      <c r="G430" s="153">
        <v>0</v>
      </c>
      <c r="H430" s="153">
        <v>0</v>
      </c>
      <c r="I430" s="153">
        <v>0</v>
      </c>
      <c r="J430" s="153">
        <v>0</v>
      </c>
      <c r="K430" s="153">
        <v>0</v>
      </c>
      <c r="L430" s="153">
        <v>2</v>
      </c>
      <c r="M430" s="153">
        <v>0</v>
      </c>
      <c r="N430" s="153">
        <v>0</v>
      </c>
      <c r="O430" s="153">
        <v>12</v>
      </c>
      <c r="P430" s="153">
        <v>1</v>
      </c>
      <c r="Q430" s="153">
        <v>0</v>
      </c>
      <c r="R430" s="153">
        <v>0</v>
      </c>
      <c r="S430" s="153">
        <v>0</v>
      </c>
      <c r="T430" s="153">
        <v>0</v>
      </c>
      <c r="U430" s="153">
        <v>0</v>
      </c>
      <c r="V430" s="153">
        <v>0</v>
      </c>
      <c r="W430" s="153">
        <v>11</v>
      </c>
      <c r="X430" s="153">
        <v>0</v>
      </c>
      <c r="Y430" s="153">
        <v>0</v>
      </c>
      <c r="Z430" s="153">
        <v>0</v>
      </c>
      <c r="AA430" s="153">
        <v>0</v>
      </c>
      <c r="AB430" s="153">
        <v>0</v>
      </c>
      <c r="AC430" s="153">
        <v>0</v>
      </c>
      <c r="AD430" s="153">
        <v>0</v>
      </c>
      <c r="AE430" s="153">
        <v>0</v>
      </c>
      <c r="AF430" s="153">
        <v>0</v>
      </c>
      <c r="AG430" s="153">
        <v>0</v>
      </c>
      <c r="AH430" s="153">
        <v>1</v>
      </c>
      <c r="AI430" s="153">
        <v>2</v>
      </c>
      <c r="AJ430" s="153">
        <v>0</v>
      </c>
      <c r="AK430" s="153">
        <v>0</v>
      </c>
      <c r="AL430" s="153">
        <v>1</v>
      </c>
      <c r="AM430" s="153">
        <v>0</v>
      </c>
      <c r="AN430" s="153">
        <v>0</v>
      </c>
      <c r="AO430" s="153">
        <v>0</v>
      </c>
      <c r="AP430" s="153">
        <v>0</v>
      </c>
      <c r="AQ430" s="153">
        <v>0</v>
      </c>
      <c r="AR430" s="153">
        <v>0</v>
      </c>
      <c r="AS430" s="153">
        <v>0</v>
      </c>
      <c r="AT430" s="153">
        <v>0</v>
      </c>
      <c r="AU430" s="153">
        <v>0</v>
      </c>
      <c r="AV430" s="153">
        <v>0</v>
      </c>
      <c r="AW430" s="153">
        <v>0</v>
      </c>
      <c r="AX430" s="153">
        <v>0</v>
      </c>
      <c r="AY430" s="153">
        <v>0</v>
      </c>
      <c r="AZ430" s="153">
        <v>0</v>
      </c>
      <c r="BA430" s="153">
        <v>0</v>
      </c>
      <c r="BB430" s="153">
        <v>1</v>
      </c>
      <c r="BC430" s="153">
        <v>0</v>
      </c>
      <c r="BD430" s="153">
        <v>1</v>
      </c>
      <c r="BE430" s="153">
        <v>0</v>
      </c>
      <c r="BF430" s="153">
        <v>0</v>
      </c>
      <c r="BG430" s="153">
        <v>0</v>
      </c>
      <c r="BH430" s="152">
        <v>0</v>
      </c>
    </row>
    <row r="431" spans="1:60">
      <c r="A431" s="155" t="s">
        <v>1210</v>
      </c>
      <c r="B431" s="154">
        <v>20</v>
      </c>
      <c r="C431" s="154">
        <f>SUM(G431:BH431)</f>
        <v>1</v>
      </c>
      <c r="D431" s="154">
        <f>SUMIF(G$1:BH$1,1,$G431:$BH431)</f>
        <v>0</v>
      </c>
      <c r="E431" s="154">
        <f>SUMIF(G$1:BH$1,2,$G431:$BH431)</f>
        <v>0</v>
      </c>
      <c r="F431" s="154">
        <f>SUMIF(G$1:BH$1,3,$G431:$BH431)</f>
        <v>1</v>
      </c>
      <c r="G431" s="153">
        <v>0</v>
      </c>
      <c r="H431" s="153">
        <v>0</v>
      </c>
      <c r="I431" s="153">
        <v>0</v>
      </c>
      <c r="J431" s="153">
        <v>0</v>
      </c>
      <c r="K431" s="153">
        <v>0</v>
      </c>
      <c r="L431" s="153">
        <v>0</v>
      </c>
      <c r="M431" s="153">
        <v>0</v>
      </c>
      <c r="N431" s="153">
        <v>1</v>
      </c>
      <c r="O431" s="153">
        <v>0</v>
      </c>
      <c r="P431" s="153">
        <v>0</v>
      </c>
      <c r="Q431" s="153">
        <v>0</v>
      </c>
      <c r="R431" s="153">
        <v>0</v>
      </c>
      <c r="S431" s="153">
        <v>0</v>
      </c>
      <c r="T431" s="153">
        <v>0</v>
      </c>
      <c r="U431" s="153">
        <v>0</v>
      </c>
      <c r="V431" s="153">
        <v>0</v>
      </c>
      <c r="W431" s="153">
        <v>0</v>
      </c>
      <c r="X431" s="153">
        <v>0</v>
      </c>
      <c r="Y431" s="153">
        <v>0</v>
      </c>
      <c r="Z431" s="153">
        <v>0</v>
      </c>
      <c r="AA431" s="153">
        <v>0</v>
      </c>
      <c r="AB431" s="153">
        <v>0</v>
      </c>
      <c r="AC431" s="153">
        <v>0</v>
      </c>
      <c r="AD431" s="153">
        <v>0</v>
      </c>
      <c r="AE431" s="153">
        <v>0</v>
      </c>
      <c r="AF431" s="153">
        <v>0</v>
      </c>
      <c r="AG431" s="153">
        <v>0</v>
      </c>
      <c r="AH431" s="153">
        <v>0</v>
      </c>
      <c r="AI431" s="153">
        <v>0</v>
      </c>
      <c r="AJ431" s="153">
        <v>0</v>
      </c>
      <c r="AK431" s="153">
        <v>0</v>
      </c>
      <c r="AL431" s="153">
        <v>0</v>
      </c>
      <c r="AM431" s="153">
        <v>0</v>
      </c>
      <c r="AN431" s="153">
        <v>0</v>
      </c>
      <c r="AO431" s="153">
        <v>0</v>
      </c>
      <c r="AP431" s="153">
        <v>0</v>
      </c>
      <c r="AQ431" s="153">
        <v>0</v>
      </c>
      <c r="AR431" s="153">
        <v>0</v>
      </c>
      <c r="AS431" s="153">
        <v>0</v>
      </c>
      <c r="AT431" s="153">
        <v>0</v>
      </c>
      <c r="AU431" s="153">
        <v>0</v>
      </c>
      <c r="AV431" s="153">
        <v>0</v>
      </c>
      <c r="AW431" s="153">
        <v>0</v>
      </c>
      <c r="AX431" s="153">
        <v>0</v>
      </c>
      <c r="AY431" s="153">
        <v>0</v>
      </c>
      <c r="AZ431" s="153">
        <v>0</v>
      </c>
      <c r="BA431" s="153">
        <v>0</v>
      </c>
      <c r="BB431" s="153">
        <v>0</v>
      </c>
      <c r="BC431" s="153">
        <v>0</v>
      </c>
      <c r="BD431" s="153">
        <v>0</v>
      </c>
      <c r="BE431" s="153">
        <v>0</v>
      </c>
      <c r="BF431" s="153">
        <v>0</v>
      </c>
      <c r="BG431" s="153">
        <v>0</v>
      </c>
      <c r="BH431" s="152">
        <v>0</v>
      </c>
    </row>
    <row r="432" spans="1:60" ht="30">
      <c r="A432" s="155" t="s">
        <v>1209</v>
      </c>
      <c r="B432" s="154">
        <v>7</v>
      </c>
      <c r="C432" s="154">
        <f>SUM(G432:BH432)</f>
        <v>1</v>
      </c>
      <c r="D432" s="154">
        <f>SUMIF(G$1:BH$1,1,$G432:$BH432)</f>
        <v>1</v>
      </c>
      <c r="E432" s="154">
        <f>SUMIF(G$1:BH$1,2,$G432:$BH432)</f>
        <v>0</v>
      </c>
      <c r="F432" s="154">
        <f>SUMIF(G$1:BH$1,3,$G432:$BH432)</f>
        <v>0</v>
      </c>
      <c r="G432" s="153">
        <v>0</v>
      </c>
      <c r="H432" s="153">
        <v>0</v>
      </c>
      <c r="I432" s="153">
        <v>0</v>
      </c>
      <c r="J432" s="153">
        <v>0</v>
      </c>
      <c r="K432" s="153">
        <v>0</v>
      </c>
      <c r="L432" s="153">
        <v>0</v>
      </c>
      <c r="M432" s="153">
        <v>0</v>
      </c>
      <c r="N432" s="153">
        <v>0</v>
      </c>
      <c r="O432" s="153">
        <v>0</v>
      </c>
      <c r="P432" s="153">
        <v>0</v>
      </c>
      <c r="Q432" s="153">
        <v>0</v>
      </c>
      <c r="R432" s="153">
        <v>0</v>
      </c>
      <c r="S432" s="153">
        <v>0</v>
      </c>
      <c r="T432" s="153">
        <v>0</v>
      </c>
      <c r="U432" s="153">
        <v>0</v>
      </c>
      <c r="V432" s="153">
        <v>0</v>
      </c>
      <c r="W432" s="153">
        <v>1</v>
      </c>
      <c r="X432" s="153">
        <v>0</v>
      </c>
      <c r="Y432" s="153">
        <v>0</v>
      </c>
      <c r="Z432" s="153">
        <v>0</v>
      </c>
      <c r="AA432" s="153">
        <v>0</v>
      </c>
      <c r="AB432" s="153">
        <v>0</v>
      </c>
      <c r="AC432" s="153">
        <v>0</v>
      </c>
      <c r="AD432" s="153">
        <v>0</v>
      </c>
      <c r="AE432" s="153">
        <v>0</v>
      </c>
      <c r="AF432" s="153">
        <v>0</v>
      </c>
      <c r="AG432" s="153">
        <v>0</v>
      </c>
      <c r="AH432" s="153">
        <v>0</v>
      </c>
      <c r="AI432" s="153">
        <v>0</v>
      </c>
      <c r="AJ432" s="153">
        <v>0</v>
      </c>
      <c r="AK432" s="153">
        <v>0</v>
      </c>
      <c r="AL432" s="153">
        <v>0</v>
      </c>
      <c r="AM432" s="153">
        <v>0</v>
      </c>
      <c r="AN432" s="153">
        <v>0</v>
      </c>
      <c r="AO432" s="153">
        <v>0</v>
      </c>
      <c r="AP432" s="153">
        <v>0</v>
      </c>
      <c r="AQ432" s="153">
        <v>0</v>
      </c>
      <c r="AR432" s="153">
        <v>0</v>
      </c>
      <c r="AS432" s="153">
        <v>0</v>
      </c>
      <c r="AT432" s="153">
        <v>0</v>
      </c>
      <c r="AU432" s="153">
        <v>0</v>
      </c>
      <c r="AV432" s="153">
        <v>0</v>
      </c>
      <c r="AW432" s="153">
        <v>0</v>
      </c>
      <c r="AX432" s="153">
        <v>0</v>
      </c>
      <c r="AY432" s="153">
        <v>0</v>
      </c>
      <c r="AZ432" s="153">
        <v>0</v>
      </c>
      <c r="BA432" s="153">
        <v>0</v>
      </c>
      <c r="BB432" s="153">
        <v>0</v>
      </c>
      <c r="BC432" s="153">
        <v>0</v>
      </c>
      <c r="BD432" s="153">
        <v>0</v>
      </c>
      <c r="BE432" s="153">
        <v>0</v>
      </c>
      <c r="BF432" s="153">
        <v>0</v>
      </c>
      <c r="BG432" s="153">
        <v>0</v>
      </c>
      <c r="BH432" s="152">
        <v>0</v>
      </c>
    </row>
    <row r="433" spans="1:60">
      <c r="A433" s="155" t="s">
        <v>1208</v>
      </c>
      <c r="B433" s="154">
        <v>1264</v>
      </c>
      <c r="C433" s="154">
        <f>SUM(G433:BH433)</f>
        <v>162</v>
      </c>
      <c r="D433" s="154">
        <f>SUMIF(G$1:BH$1,1,$G433:$BH433)</f>
        <v>58</v>
      </c>
      <c r="E433" s="154">
        <f>SUMIF(G$1:BH$1,2,$G433:$BH433)</f>
        <v>45</v>
      </c>
      <c r="F433" s="154">
        <f>SUMIF(G$1:BH$1,3,$G433:$BH433)</f>
        <v>59</v>
      </c>
      <c r="G433" s="153">
        <v>0</v>
      </c>
      <c r="H433" s="153">
        <v>4</v>
      </c>
      <c r="I433" s="153">
        <v>1</v>
      </c>
      <c r="J433" s="153">
        <v>0</v>
      </c>
      <c r="K433" s="153">
        <v>0</v>
      </c>
      <c r="L433" s="153">
        <v>1</v>
      </c>
      <c r="M433" s="153">
        <v>0</v>
      </c>
      <c r="N433" s="153">
        <v>0</v>
      </c>
      <c r="O433" s="153">
        <v>43</v>
      </c>
      <c r="P433" s="153">
        <v>3</v>
      </c>
      <c r="Q433" s="153">
        <v>3</v>
      </c>
      <c r="R433" s="153">
        <v>1</v>
      </c>
      <c r="S433" s="153">
        <v>0</v>
      </c>
      <c r="T433" s="153">
        <v>0</v>
      </c>
      <c r="U433" s="153">
        <v>1</v>
      </c>
      <c r="V433" s="153">
        <v>1</v>
      </c>
      <c r="W433" s="153">
        <v>38</v>
      </c>
      <c r="X433" s="153">
        <v>4</v>
      </c>
      <c r="Y433" s="153">
        <v>1</v>
      </c>
      <c r="Z433" s="153">
        <v>0</v>
      </c>
      <c r="AA433" s="153">
        <v>0</v>
      </c>
      <c r="AB433" s="153">
        <v>0</v>
      </c>
      <c r="AC433" s="153">
        <v>0</v>
      </c>
      <c r="AD433" s="153">
        <v>1</v>
      </c>
      <c r="AE433" s="153">
        <v>0</v>
      </c>
      <c r="AF433" s="153">
        <v>10</v>
      </c>
      <c r="AG433" s="153">
        <v>0</v>
      </c>
      <c r="AH433" s="153">
        <v>2</v>
      </c>
      <c r="AI433" s="153">
        <v>7</v>
      </c>
      <c r="AJ433" s="153">
        <v>1</v>
      </c>
      <c r="AK433" s="153">
        <v>2</v>
      </c>
      <c r="AL433" s="153">
        <v>2</v>
      </c>
      <c r="AM433" s="153">
        <v>0</v>
      </c>
      <c r="AN433" s="153">
        <v>3</v>
      </c>
      <c r="AO433" s="153">
        <v>0</v>
      </c>
      <c r="AP433" s="153">
        <v>3</v>
      </c>
      <c r="AQ433" s="153">
        <v>1</v>
      </c>
      <c r="AR433" s="153">
        <v>0</v>
      </c>
      <c r="AS433" s="153">
        <v>3</v>
      </c>
      <c r="AT433" s="153">
        <v>0</v>
      </c>
      <c r="AU433" s="153">
        <v>2</v>
      </c>
      <c r="AV433" s="153">
        <v>0</v>
      </c>
      <c r="AW433" s="153">
        <v>0</v>
      </c>
      <c r="AX433" s="153">
        <v>3</v>
      </c>
      <c r="AY433" s="153">
        <v>0</v>
      </c>
      <c r="AZ433" s="153">
        <v>4</v>
      </c>
      <c r="BA433" s="153">
        <v>0</v>
      </c>
      <c r="BB433" s="153">
        <v>0</v>
      </c>
      <c r="BC433" s="153">
        <v>1</v>
      </c>
      <c r="BD433" s="153">
        <v>11</v>
      </c>
      <c r="BE433" s="153">
        <v>0</v>
      </c>
      <c r="BF433" s="153">
        <v>1</v>
      </c>
      <c r="BG433" s="153">
        <v>3</v>
      </c>
      <c r="BH433" s="152">
        <v>1</v>
      </c>
    </row>
    <row r="434" spans="1:60">
      <c r="A434" s="155" t="s">
        <v>1207</v>
      </c>
      <c r="B434" s="154">
        <v>1113</v>
      </c>
      <c r="C434" s="154">
        <f>SUM(G434:BH434)</f>
        <v>135</v>
      </c>
      <c r="D434" s="154">
        <f>SUMIF(G$1:BH$1,1,$G434:$BH434)</f>
        <v>52</v>
      </c>
      <c r="E434" s="154">
        <f>SUMIF(G$1:BH$1,2,$G434:$BH434)</f>
        <v>36</v>
      </c>
      <c r="F434" s="154">
        <f>SUMIF(G$1:BH$1,3,$G434:$BH434)</f>
        <v>47</v>
      </c>
      <c r="G434" s="153">
        <v>0</v>
      </c>
      <c r="H434" s="153">
        <v>3</v>
      </c>
      <c r="I434" s="153">
        <v>0</v>
      </c>
      <c r="J434" s="153">
        <v>1</v>
      </c>
      <c r="K434" s="153">
        <v>1</v>
      </c>
      <c r="L434" s="153">
        <v>0</v>
      </c>
      <c r="M434" s="153">
        <v>0</v>
      </c>
      <c r="N434" s="153">
        <v>2</v>
      </c>
      <c r="O434" s="153">
        <v>32</v>
      </c>
      <c r="P434" s="153">
        <v>1</v>
      </c>
      <c r="Q434" s="153">
        <v>1</v>
      </c>
      <c r="R434" s="153">
        <v>2</v>
      </c>
      <c r="S434" s="153">
        <v>0</v>
      </c>
      <c r="T434" s="153">
        <v>0</v>
      </c>
      <c r="U434" s="153">
        <v>0</v>
      </c>
      <c r="V434" s="153">
        <v>1</v>
      </c>
      <c r="W434" s="153">
        <v>39</v>
      </c>
      <c r="X434" s="153">
        <v>2</v>
      </c>
      <c r="Y434" s="153">
        <v>1</v>
      </c>
      <c r="Z434" s="153">
        <v>1</v>
      </c>
      <c r="AA434" s="153">
        <v>0</v>
      </c>
      <c r="AB434" s="153">
        <v>0</v>
      </c>
      <c r="AC434" s="153">
        <v>1</v>
      </c>
      <c r="AD434" s="153">
        <v>1</v>
      </c>
      <c r="AE434" s="153">
        <v>0</v>
      </c>
      <c r="AF434" s="153">
        <v>4</v>
      </c>
      <c r="AG434" s="153">
        <v>0</v>
      </c>
      <c r="AH434" s="153">
        <v>2</v>
      </c>
      <c r="AI434" s="153">
        <v>4</v>
      </c>
      <c r="AJ434" s="153">
        <v>0</v>
      </c>
      <c r="AK434" s="153">
        <v>1</v>
      </c>
      <c r="AL434" s="153">
        <v>0</v>
      </c>
      <c r="AM434" s="153">
        <v>0</v>
      </c>
      <c r="AN434" s="153">
        <v>1</v>
      </c>
      <c r="AO434" s="153">
        <v>1</v>
      </c>
      <c r="AP434" s="153">
        <v>2</v>
      </c>
      <c r="AQ434" s="153">
        <v>3</v>
      </c>
      <c r="AR434" s="153">
        <v>1</v>
      </c>
      <c r="AS434" s="153">
        <v>2</v>
      </c>
      <c r="AT434" s="153">
        <v>0</v>
      </c>
      <c r="AU434" s="153">
        <v>1</v>
      </c>
      <c r="AV434" s="153">
        <v>1</v>
      </c>
      <c r="AW434" s="153">
        <v>1</v>
      </c>
      <c r="AX434" s="153">
        <v>1</v>
      </c>
      <c r="AY434" s="153">
        <v>1</v>
      </c>
      <c r="AZ434" s="153">
        <v>2</v>
      </c>
      <c r="BA434" s="153">
        <v>1</v>
      </c>
      <c r="BB434" s="153">
        <v>1</v>
      </c>
      <c r="BC434" s="153">
        <v>1</v>
      </c>
      <c r="BD434" s="153">
        <v>12</v>
      </c>
      <c r="BE434" s="153">
        <v>1</v>
      </c>
      <c r="BF434" s="153">
        <v>1</v>
      </c>
      <c r="BG434" s="153">
        <v>1</v>
      </c>
      <c r="BH434" s="152">
        <v>0</v>
      </c>
    </row>
    <row r="435" spans="1:60">
      <c r="A435" s="155" t="s">
        <v>1206</v>
      </c>
      <c r="B435" s="154">
        <v>401</v>
      </c>
      <c r="C435" s="154">
        <f>SUM(G435:BH435)</f>
        <v>34</v>
      </c>
      <c r="D435" s="154">
        <f>SUMIF(G$1:BH$1,1,$G435:$BH435)</f>
        <v>16</v>
      </c>
      <c r="E435" s="154">
        <f>SUMIF(G$1:BH$1,2,$G435:$BH435)</f>
        <v>7</v>
      </c>
      <c r="F435" s="154">
        <f>SUMIF(G$1:BH$1,3,$G435:$BH435)</f>
        <v>11</v>
      </c>
      <c r="G435" s="153">
        <v>0</v>
      </c>
      <c r="H435" s="153">
        <v>0</v>
      </c>
      <c r="I435" s="153">
        <v>0</v>
      </c>
      <c r="J435" s="153">
        <v>0</v>
      </c>
      <c r="K435" s="153">
        <v>0</v>
      </c>
      <c r="L435" s="153">
        <v>0</v>
      </c>
      <c r="M435" s="153">
        <v>0</v>
      </c>
      <c r="N435" s="153">
        <v>1</v>
      </c>
      <c r="O435" s="153">
        <v>10</v>
      </c>
      <c r="P435" s="153">
        <v>0</v>
      </c>
      <c r="Q435" s="153">
        <v>0</v>
      </c>
      <c r="R435" s="153">
        <v>0</v>
      </c>
      <c r="S435" s="153">
        <v>0</v>
      </c>
      <c r="T435" s="153">
        <v>0</v>
      </c>
      <c r="U435" s="153">
        <v>0</v>
      </c>
      <c r="V435" s="153">
        <v>0</v>
      </c>
      <c r="W435" s="153">
        <v>15</v>
      </c>
      <c r="X435" s="153">
        <v>0</v>
      </c>
      <c r="Y435" s="153">
        <v>0</v>
      </c>
      <c r="Z435" s="153">
        <v>0</v>
      </c>
      <c r="AA435" s="153">
        <v>0</v>
      </c>
      <c r="AB435" s="153">
        <v>0</v>
      </c>
      <c r="AC435" s="153">
        <v>0</v>
      </c>
      <c r="AD435" s="153">
        <v>0</v>
      </c>
      <c r="AE435" s="153">
        <v>0</v>
      </c>
      <c r="AF435" s="153">
        <v>4</v>
      </c>
      <c r="AG435" s="153">
        <v>0</v>
      </c>
      <c r="AH435" s="153">
        <v>0</v>
      </c>
      <c r="AI435" s="153">
        <v>1</v>
      </c>
      <c r="AJ435" s="153">
        <v>0</v>
      </c>
      <c r="AK435" s="153">
        <v>0</v>
      </c>
      <c r="AL435" s="153">
        <v>0</v>
      </c>
      <c r="AM435" s="153">
        <v>0</v>
      </c>
      <c r="AN435" s="153">
        <v>0</v>
      </c>
      <c r="AO435" s="153">
        <v>0</v>
      </c>
      <c r="AP435" s="153">
        <v>0</v>
      </c>
      <c r="AQ435" s="153">
        <v>0</v>
      </c>
      <c r="AR435" s="153">
        <v>0</v>
      </c>
      <c r="AS435" s="153">
        <v>0</v>
      </c>
      <c r="AT435" s="153">
        <v>0</v>
      </c>
      <c r="AU435" s="153">
        <v>0</v>
      </c>
      <c r="AV435" s="153">
        <v>0</v>
      </c>
      <c r="AW435" s="153">
        <v>0</v>
      </c>
      <c r="AX435" s="153">
        <v>0</v>
      </c>
      <c r="AY435" s="153">
        <v>0</v>
      </c>
      <c r="AZ435" s="153">
        <v>0</v>
      </c>
      <c r="BA435" s="153">
        <v>0</v>
      </c>
      <c r="BB435" s="153">
        <v>0</v>
      </c>
      <c r="BC435" s="153">
        <v>0</v>
      </c>
      <c r="BD435" s="153">
        <v>3</v>
      </c>
      <c r="BE435" s="153">
        <v>0</v>
      </c>
      <c r="BF435" s="153">
        <v>0</v>
      </c>
      <c r="BG435" s="153">
        <v>0</v>
      </c>
      <c r="BH435" s="152">
        <v>0</v>
      </c>
    </row>
    <row r="436" spans="1:60">
      <c r="A436" s="155" t="s">
        <v>1205</v>
      </c>
      <c r="B436" s="154">
        <v>1098</v>
      </c>
      <c r="C436" s="154">
        <f>SUM(G436:BH436)</f>
        <v>108</v>
      </c>
      <c r="D436" s="154">
        <f>SUMIF(G$1:BH$1,1,$G436:$BH436)</f>
        <v>58</v>
      </c>
      <c r="E436" s="154">
        <f>SUMIF(G$1:BH$1,2,$G436:$BH436)</f>
        <v>24</v>
      </c>
      <c r="F436" s="154">
        <f>SUMIF(G$1:BH$1,3,$G436:$BH436)</f>
        <v>26</v>
      </c>
      <c r="G436" s="153">
        <v>1</v>
      </c>
      <c r="H436" s="153">
        <v>3</v>
      </c>
      <c r="I436" s="153">
        <v>0</v>
      </c>
      <c r="J436" s="153">
        <v>0</v>
      </c>
      <c r="K436" s="153">
        <v>0</v>
      </c>
      <c r="L436" s="153">
        <v>2</v>
      </c>
      <c r="M436" s="153">
        <v>0</v>
      </c>
      <c r="N436" s="153">
        <v>1</v>
      </c>
      <c r="O436" s="153">
        <v>17</v>
      </c>
      <c r="P436" s="153">
        <v>0</v>
      </c>
      <c r="Q436" s="153">
        <v>1</v>
      </c>
      <c r="R436" s="153">
        <v>0</v>
      </c>
      <c r="S436" s="153">
        <v>0</v>
      </c>
      <c r="T436" s="153">
        <v>0</v>
      </c>
      <c r="U436" s="153">
        <v>1</v>
      </c>
      <c r="V436" s="153">
        <v>0</v>
      </c>
      <c r="W436" s="153">
        <v>44</v>
      </c>
      <c r="X436" s="153">
        <v>0</v>
      </c>
      <c r="Y436" s="153">
        <v>1</v>
      </c>
      <c r="Z436" s="153">
        <v>1</v>
      </c>
      <c r="AA436" s="153">
        <v>0</v>
      </c>
      <c r="AB436" s="153">
        <v>0</v>
      </c>
      <c r="AC436" s="153">
        <v>0</v>
      </c>
      <c r="AD436" s="153">
        <v>0</v>
      </c>
      <c r="AE436" s="153">
        <v>0</v>
      </c>
      <c r="AF436" s="153">
        <v>4</v>
      </c>
      <c r="AG436" s="153">
        <v>1</v>
      </c>
      <c r="AH436" s="153">
        <v>1</v>
      </c>
      <c r="AI436" s="153">
        <v>5</v>
      </c>
      <c r="AJ436" s="153">
        <v>0</v>
      </c>
      <c r="AK436" s="153">
        <v>0</v>
      </c>
      <c r="AL436" s="153">
        <v>0</v>
      </c>
      <c r="AM436" s="153">
        <v>0</v>
      </c>
      <c r="AN436" s="153">
        <v>0</v>
      </c>
      <c r="AO436" s="153">
        <v>0</v>
      </c>
      <c r="AP436" s="153">
        <v>2</v>
      </c>
      <c r="AQ436" s="153">
        <v>1</v>
      </c>
      <c r="AR436" s="153">
        <v>0</v>
      </c>
      <c r="AS436" s="153">
        <v>1</v>
      </c>
      <c r="AT436" s="153">
        <v>0</v>
      </c>
      <c r="AU436" s="153">
        <v>4</v>
      </c>
      <c r="AV436" s="153">
        <v>0</v>
      </c>
      <c r="AW436" s="153">
        <v>0</v>
      </c>
      <c r="AX436" s="153">
        <v>1</v>
      </c>
      <c r="AY436" s="153">
        <v>0</v>
      </c>
      <c r="AZ436" s="153">
        <v>3</v>
      </c>
      <c r="BA436" s="153">
        <v>0</v>
      </c>
      <c r="BB436" s="153">
        <v>0</v>
      </c>
      <c r="BC436" s="153">
        <v>1</v>
      </c>
      <c r="BD436" s="153">
        <v>11</v>
      </c>
      <c r="BE436" s="153">
        <v>0</v>
      </c>
      <c r="BF436" s="153">
        <v>0</v>
      </c>
      <c r="BG436" s="153">
        <v>1</v>
      </c>
      <c r="BH436" s="152">
        <v>0</v>
      </c>
    </row>
    <row r="437" spans="1:60">
      <c r="A437" s="155" t="s">
        <v>1204</v>
      </c>
      <c r="B437" s="154">
        <v>371</v>
      </c>
      <c r="C437" s="154">
        <f>SUM(G437:BH437)</f>
        <v>42</v>
      </c>
      <c r="D437" s="154">
        <f>SUMIF(G$1:BH$1,1,$G437:$BH437)</f>
        <v>12</v>
      </c>
      <c r="E437" s="154">
        <f>SUMIF(G$1:BH$1,2,$G437:$BH437)</f>
        <v>19</v>
      </c>
      <c r="F437" s="154">
        <f>SUMIF(G$1:BH$1,3,$G437:$BH437)</f>
        <v>11</v>
      </c>
      <c r="G437" s="153">
        <v>0</v>
      </c>
      <c r="H437" s="153">
        <v>0</v>
      </c>
      <c r="I437" s="153">
        <v>0</v>
      </c>
      <c r="J437" s="153">
        <v>0</v>
      </c>
      <c r="K437" s="153">
        <v>0</v>
      </c>
      <c r="L437" s="153">
        <v>1</v>
      </c>
      <c r="M437" s="153">
        <v>0</v>
      </c>
      <c r="N437" s="153">
        <v>1</v>
      </c>
      <c r="O437" s="153">
        <v>2</v>
      </c>
      <c r="P437" s="153">
        <v>0</v>
      </c>
      <c r="Q437" s="153">
        <v>1</v>
      </c>
      <c r="R437" s="153">
        <v>1</v>
      </c>
      <c r="S437" s="153">
        <v>0</v>
      </c>
      <c r="T437" s="153">
        <v>0</v>
      </c>
      <c r="U437" s="153">
        <v>0</v>
      </c>
      <c r="V437" s="153">
        <v>1</v>
      </c>
      <c r="W437" s="153">
        <v>4</v>
      </c>
      <c r="X437" s="153">
        <v>2</v>
      </c>
      <c r="Y437" s="153">
        <v>1</v>
      </c>
      <c r="Z437" s="153">
        <v>0</v>
      </c>
      <c r="AA437" s="153">
        <v>0</v>
      </c>
      <c r="AB437" s="153">
        <v>0</v>
      </c>
      <c r="AC437" s="153">
        <v>1</v>
      </c>
      <c r="AD437" s="153">
        <v>1</v>
      </c>
      <c r="AE437" s="153">
        <v>0</v>
      </c>
      <c r="AF437" s="153">
        <v>5</v>
      </c>
      <c r="AG437" s="153">
        <v>0</v>
      </c>
      <c r="AH437" s="153">
        <v>1</v>
      </c>
      <c r="AI437" s="153">
        <v>2</v>
      </c>
      <c r="AJ437" s="153">
        <v>0</v>
      </c>
      <c r="AK437" s="153">
        <v>0</v>
      </c>
      <c r="AL437" s="153">
        <v>1</v>
      </c>
      <c r="AM437" s="153">
        <v>0</v>
      </c>
      <c r="AN437" s="153">
        <v>1</v>
      </c>
      <c r="AO437" s="153">
        <v>1</v>
      </c>
      <c r="AP437" s="153">
        <v>2</v>
      </c>
      <c r="AQ437" s="153">
        <v>1</v>
      </c>
      <c r="AR437" s="153">
        <v>0</v>
      </c>
      <c r="AS437" s="153">
        <v>2</v>
      </c>
      <c r="AT437" s="153">
        <v>0</v>
      </c>
      <c r="AU437" s="153">
        <v>1</v>
      </c>
      <c r="AV437" s="153">
        <v>0</v>
      </c>
      <c r="AW437" s="153">
        <v>1</v>
      </c>
      <c r="AX437" s="153">
        <v>1</v>
      </c>
      <c r="AY437" s="153">
        <v>1</v>
      </c>
      <c r="AZ437" s="153">
        <v>2</v>
      </c>
      <c r="BA437" s="153">
        <v>0</v>
      </c>
      <c r="BB437" s="153">
        <v>0</v>
      </c>
      <c r="BC437" s="153">
        <v>2</v>
      </c>
      <c r="BD437" s="153">
        <v>1</v>
      </c>
      <c r="BE437" s="153">
        <v>0</v>
      </c>
      <c r="BF437" s="153">
        <v>0</v>
      </c>
      <c r="BG437" s="153">
        <v>1</v>
      </c>
      <c r="BH437" s="152">
        <v>0</v>
      </c>
    </row>
    <row r="438" spans="1:60" ht="30">
      <c r="A438" s="155" t="s">
        <v>1203</v>
      </c>
      <c r="B438" s="154">
        <v>725</v>
      </c>
      <c r="C438" s="154">
        <f>SUM(G438:BH438)</f>
        <v>93</v>
      </c>
      <c r="D438" s="154">
        <f>SUMIF(G$1:BH$1,1,$G438:$BH438)</f>
        <v>19</v>
      </c>
      <c r="E438" s="154">
        <f>SUMIF(G$1:BH$1,2,$G438:$BH438)</f>
        <v>50</v>
      </c>
      <c r="F438" s="154">
        <f>SUMIF(G$1:BH$1,3,$G438:$BH438)</f>
        <v>24</v>
      </c>
      <c r="G438" s="153">
        <v>0</v>
      </c>
      <c r="H438" s="153">
        <v>1</v>
      </c>
      <c r="I438" s="153">
        <v>0</v>
      </c>
      <c r="J438" s="153">
        <v>0</v>
      </c>
      <c r="K438" s="153">
        <v>0</v>
      </c>
      <c r="L438" s="153">
        <v>1</v>
      </c>
      <c r="M438" s="153">
        <v>0</v>
      </c>
      <c r="N438" s="153">
        <v>0</v>
      </c>
      <c r="O438" s="153">
        <v>20</v>
      </c>
      <c r="P438" s="153">
        <v>0</v>
      </c>
      <c r="Q438" s="153">
        <v>0</v>
      </c>
      <c r="R438" s="153">
        <v>1</v>
      </c>
      <c r="S438" s="153">
        <v>0</v>
      </c>
      <c r="T438" s="153">
        <v>0</v>
      </c>
      <c r="U438" s="153">
        <v>0</v>
      </c>
      <c r="V438" s="153">
        <v>1</v>
      </c>
      <c r="W438" s="153">
        <v>12</v>
      </c>
      <c r="X438" s="153">
        <v>0</v>
      </c>
      <c r="Y438" s="153">
        <v>0</v>
      </c>
      <c r="Z438" s="153">
        <v>0</v>
      </c>
      <c r="AA438" s="153">
        <v>0</v>
      </c>
      <c r="AB438" s="153">
        <v>0</v>
      </c>
      <c r="AC438" s="153">
        <v>1</v>
      </c>
      <c r="AD438" s="153">
        <v>0</v>
      </c>
      <c r="AE438" s="153">
        <v>0</v>
      </c>
      <c r="AF438" s="153">
        <v>1</v>
      </c>
      <c r="AG438" s="153">
        <v>2</v>
      </c>
      <c r="AH438" s="153">
        <v>2</v>
      </c>
      <c r="AI438" s="153">
        <v>0</v>
      </c>
      <c r="AJ438" s="153">
        <v>0</v>
      </c>
      <c r="AK438" s="153">
        <v>1</v>
      </c>
      <c r="AL438" s="153">
        <v>1</v>
      </c>
      <c r="AM438" s="153">
        <v>0</v>
      </c>
      <c r="AN438" s="153">
        <v>0</v>
      </c>
      <c r="AO438" s="153">
        <v>0</v>
      </c>
      <c r="AP438" s="153">
        <v>5</v>
      </c>
      <c r="AQ438" s="153">
        <v>4</v>
      </c>
      <c r="AR438" s="153">
        <v>1</v>
      </c>
      <c r="AS438" s="153">
        <v>2</v>
      </c>
      <c r="AT438" s="153">
        <v>0</v>
      </c>
      <c r="AU438" s="153">
        <v>2</v>
      </c>
      <c r="AV438" s="153">
        <v>0</v>
      </c>
      <c r="AW438" s="153">
        <v>0</v>
      </c>
      <c r="AX438" s="153">
        <v>1</v>
      </c>
      <c r="AY438" s="153">
        <v>0</v>
      </c>
      <c r="AZ438" s="153">
        <v>0</v>
      </c>
      <c r="BA438" s="153">
        <v>0</v>
      </c>
      <c r="BB438" s="153">
        <v>0</v>
      </c>
      <c r="BC438" s="153">
        <v>3</v>
      </c>
      <c r="BD438" s="153">
        <v>30</v>
      </c>
      <c r="BE438" s="153">
        <v>0</v>
      </c>
      <c r="BF438" s="153">
        <v>1</v>
      </c>
      <c r="BG438" s="153">
        <v>0</v>
      </c>
      <c r="BH438" s="152">
        <v>0</v>
      </c>
    </row>
    <row r="439" spans="1:60">
      <c r="A439" s="155" t="s">
        <v>1202</v>
      </c>
      <c r="B439" s="154">
        <v>1115</v>
      </c>
      <c r="C439" s="154">
        <f>SUM(G439:BH439)</f>
        <v>156</v>
      </c>
      <c r="D439" s="154">
        <f>SUMIF(G$1:BH$1,1,$G439:$BH439)</f>
        <v>51</v>
      </c>
      <c r="E439" s="154">
        <f>SUMIF(G$1:BH$1,2,$G439:$BH439)</f>
        <v>59</v>
      </c>
      <c r="F439" s="154">
        <f>SUMIF(G$1:BH$1,3,$G439:$BH439)</f>
        <v>46</v>
      </c>
      <c r="G439" s="153">
        <v>0</v>
      </c>
      <c r="H439" s="153">
        <v>5</v>
      </c>
      <c r="I439" s="153">
        <v>1</v>
      </c>
      <c r="J439" s="153">
        <v>0</v>
      </c>
      <c r="K439" s="153">
        <v>0</v>
      </c>
      <c r="L439" s="153">
        <v>3</v>
      </c>
      <c r="M439" s="153">
        <v>0</v>
      </c>
      <c r="N439" s="153">
        <v>0</v>
      </c>
      <c r="O439" s="153">
        <v>34</v>
      </c>
      <c r="P439" s="153">
        <v>0</v>
      </c>
      <c r="Q439" s="153">
        <v>3</v>
      </c>
      <c r="R439" s="153">
        <v>1</v>
      </c>
      <c r="S439" s="153">
        <v>0</v>
      </c>
      <c r="T439" s="153">
        <v>0</v>
      </c>
      <c r="U439" s="153">
        <v>1</v>
      </c>
      <c r="V439" s="153">
        <v>0</v>
      </c>
      <c r="W439" s="153">
        <v>38</v>
      </c>
      <c r="X439" s="153">
        <v>6</v>
      </c>
      <c r="Y439" s="153">
        <v>0</v>
      </c>
      <c r="Z439" s="153">
        <v>0</v>
      </c>
      <c r="AA439" s="153">
        <v>0</v>
      </c>
      <c r="AB439" s="153">
        <v>0</v>
      </c>
      <c r="AC439" s="153">
        <v>0</v>
      </c>
      <c r="AD439" s="153">
        <v>0</v>
      </c>
      <c r="AE439" s="153">
        <v>0</v>
      </c>
      <c r="AF439" s="153">
        <v>21</v>
      </c>
      <c r="AG439" s="153">
        <v>0</v>
      </c>
      <c r="AH439" s="153">
        <v>1</v>
      </c>
      <c r="AI439" s="153">
        <v>4</v>
      </c>
      <c r="AJ439" s="153">
        <v>7</v>
      </c>
      <c r="AK439" s="153">
        <v>0</v>
      </c>
      <c r="AL439" s="153">
        <v>0</v>
      </c>
      <c r="AM439" s="153">
        <v>0</v>
      </c>
      <c r="AN439" s="153">
        <v>0</v>
      </c>
      <c r="AO439" s="153">
        <v>0</v>
      </c>
      <c r="AP439" s="153">
        <v>6</v>
      </c>
      <c r="AQ439" s="153">
        <v>2</v>
      </c>
      <c r="AR439" s="153">
        <v>0</v>
      </c>
      <c r="AS439" s="153">
        <v>0</v>
      </c>
      <c r="AT439" s="153">
        <v>0</v>
      </c>
      <c r="AU439" s="153">
        <v>4</v>
      </c>
      <c r="AV439" s="153">
        <v>0</v>
      </c>
      <c r="AW439" s="153">
        <v>1</v>
      </c>
      <c r="AX439" s="153">
        <v>2</v>
      </c>
      <c r="AY439" s="153">
        <v>0</v>
      </c>
      <c r="AZ439" s="153">
        <v>2</v>
      </c>
      <c r="BA439" s="153">
        <v>0</v>
      </c>
      <c r="BB439" s="153">
        <v>0</v>
      </c>
      <c r="BC439" s="153">
        <v>0</v>
      </c>
      <c r="BD439" s="153">
        <v>10</v>
      </c>
      <c r="BE439" s="153">
        <v>1</v>
      </c>
      <c r="BF439" s="153">
        <v>1</v>
      </c>
      <c r="BG439" s="153">
        <v>2</v>
      </c>
      <c r="BH439" s="152">
        <v>0</v>
      </c>
    </row>
    <row r="440" spans="1:60" ht="15.75" thickBot="1">
      <c r="A440" s="151" t="s">
        <v>1201</v>
      </c>
      <c r="B440" s="150">
        <v>9</v>
      </c>
      <c r="C440" s="150">
        <f>SUM(G440:BH440)</f>
        <v>1</v>
      </c>
      <c r="D440" s="150">
        <f>SUMIF(G$1:BH$1,1,$G440:$BH440)</f>
        <v>1</v>
      </c>
      <c r="E440" s="150">
        <f>SUMIF(G$1:BH$1,2,$G440:$BH440)</f>
        <v>0</v>
      </c>
      <c r="F440" s="150">
        <f>SUMIF(G$1:BH$1,3,$G440:$BH440)</f>
        <v>0</v>
      </c>
      <c r="G440" s="149">
        <v>0</v>
      </c>
      <c r="H440" s="149">
        <v>0</v>
      </c>
      <c r="I440" s="149">
        <v>0</v>
      </c>
      <c r="J440" s="149">
        <v>0</v>
      </c>
      <c r="K440" s="149">
        <v>0</v>
      </c>
      <c r="L440" s="149">
        <v>0</v>
      </c>
      <c r="M440" s="149">
        <v>0</v>
      </c>
      <c r="N440" s="149">
        <v>0</v>
      </c>
      <c r="O440" s="149">
        <v>0</v>
      </c>
      <c r="P440" s="149">
        <v>0</v>
      </c>
      <c r="Q440" s="149">
        <v>0</v>
      </c>
      <c r="R440" s="149">
        <v>0</v>
      </c>
      <c r="S440" s="149">
        <v>0</v>
      </c>
      <c r="T440" s="149">
        <v>0</v>
      </c>
      <c r="U440" s="149">
        <v>0</v>
      </c>
      <c r="V440" s="149">
        <v>0</v>
      </c>
      <c r="W440" s="149">
        <v>1</v>
      </c>
      <c r="X440" s="149">
        <v>0</v>
      </c>
      <c r="Y440" s="149">
        <v>0</v>
      </c>
      <c r="Z440" s="149">
        <v>0</v>
      </c>
      <c r="AA440" s="149">
        <v>0</v>
      </c>
      <c r="AB440" s="149">
        <v>0</v>
      </c>
      <c r="AC440" s="149">
        <v>0</v>
      </c>
      <c r="AD440" s="149">
        <v>0</v>
      </c>
      <c r="AE440" s="149">
        <v>0</v>
      </c>
      <c r="AF440" s="149">
        <v>0</v>
      </c>
      <c r="AG440" s="149">
        <v>0</v>
      </c>
      <c r="AH440" s="149">
        <v>0</v>
      </c>
      <c r="AI440" s="149">
        <v>0</v>
      </c>
      <c r="AJ440" s="149">
        <v>0</v>
      </c>
      <c r="AK440" s="149">
        <v>0</v>
      </c>
      <c r="AL440" s="149">
        <v>0</v>
      </c>
      <c r="AM440" s="149">
        <v>0</v>
      </c>
      <c r="AN440" s="149">
        <v>0</v>
      </c>
      <c r="AO440" s="149">
        <v>0</v>
      </c>
      <c r="AP440" s="149">
        <v>0</v>
      </c>
      <c r="AQ440" s="149">
        <v>0</v>
      </c>
      <c r="AR440" s="149">
        <v>0</v>
      </c>
      <c r="AS440" s="149">
        <v>0</v>
      </c>
      <c r="AT440" s="149">
        <v>0</v>
      </c>
      <c r="AU440" s="149">
        <v>0</v>
      </c>
      <c r="AV440" s="149">
        <v>0</v>
      </c>
      <c r="AW440" s="149">
        <v>0</v>
      </c>
      <c r="AX440" s="149">
        <v>0</v>
      </c>
      <c r="AY440" s="149">
        <v>0</v>
      </c>
      <c r="AZ440" s="149">
        <v>0</v>
      </c>
      <c r="BA440" s="149">
        <v>0</v>
      </c>
      <c r="BB440" s="149">
        <v>0</v>
      </c>
      <c r="BC440" s="149">
        <v>0</v>
      </c>
      <c r="BD440" s="149">
        <v>0</v>
      </c>
      <c r="BE440" s="149">
        <v>0</v>
      </c>
      <c r="BF440" s="149">
        <v>0</v>
      </c>
      <c r="BG440" s="149">
        <v>0</v>
      </c>
      <c r="BH440" s="148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I524"/>
  <sheetViews>
    <sheetView workbookViewId="0">
      <pane xSplit="4" ySplit="5" topLeftCell="E6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RowHeight="15"/>
  <cols>
    <col min="1" max="1" width="24.7109375" customWidth="1"/>
    <col min="2" max="2" width="8.5703125" customWidth="1"/>
    <col min="4" max="4" width="18.140625" bestFit="1" customWidth="1"/>
    <col min="5" max="5" width="12.5703125" bestFit="1" customWidth="1"/>
    <col min="6" max="6" width="10.7109375" bestFit="1" customWidth="1"/>
    <col min="7" max="7" width="12.7109375" bestFit="1" customWidth="1"/>
    <col min="40" max="40" width="9.140625" style="163"/>
    <col min="46" max="46" width="9.140625" style="163"/>
  </cols>
  <sheetData>
    <row r="1" spans="1:61">
      <c r="A1" s="191" t="s">
        <v>1726</v>
      </c>
      <c r="B1" s="188"/>
      <c r="C1" s="188"/>
      <c r="D1" s="187"/>
      <c r="E1" s="191"/>
      <c r="F1" s="188"/>
      <c r="G1" s="187"/>
      <c r="H1" s="190">
        <v>3</v>
      </c>
      <c r="I1" s="188">
        <v>2</v>
      </c>
      <c r="J1" s="188">
        <v>3</v>
      </c>
      <c r="K1" s="188">
        <v>3</v>
      </c>
      <c r="L1" s="188">
        <v>2</v>
      </c>
      <c r="M1" s="188">
        <v>3</v>
      </c>
      <c r="N1" s="188">
        <v>3</v>
      </c>
      <c r="O1" s="188">
        <v>3</v>
      </c>
      <c r="P1" s="188">
        <v>3</v>
      </c>
      <c r="Q1" s="188">
        <v>3</v>
      </c>
      <c r="R1" s="188">
        <v>3</v>
      </c>
      <c r="S1" s="188">
        <v>3</v>
      </c>
      <c r="T1" s="188">
        <v>3</v>
      </c>
      <c r="U1" s="188">
        <v>2</v>
      </c>
      <c r="V1" s="188">
        <v>2</v>
      </c>
      <c r="W1" s="188">
        <v>2</v>
      </c>
      <c r="X1" s="188">
        <v>1</v>
      </c>
      <c r="Y1" s="188">
        <v>2</v>
      </c>
      <c r="Z1" s="188">
        <v>3</v>
      </c>
      <c r="AA1" s="188">
        <v>3</v>
      </c>
      <c r="AB1" s="188">
        <v>3</v>
      </c>
      <c r="AC1" s="188">
        <v>2</v>
      </c>
      <c r="AD1" s="188">
        <v>1</v>
      </c>
      <c r="AE1" s="188">
        <v>2</v>
      </c>
      <c r="AF1" s="188">
        <v>3</v>
      </c>
      <c r="AG1" s="188">
        <v>2</v>
      </c>
      <c r="AH1" s="188">
        <v>2</v>
      </c>
      <c r="AI1" s="188">
        <v>1</v>
      </c>
      <c r="AJ1" s="188">
        <v>1</v>
      </c>
      <c r="AK1" s="188">
        <v>2</v>
      </c>
      <c r="AL1" s="188">
        <v>1</v>
      </c>
      <c r="AM1" s="188">
        <v>2</v>
      </c>
      <c r="AN1" s="189">
        <v>3</v>
      </c>
      <c r="AO1" s="188">
        <v>2</v>
      </c>
      <c r="AP1" s="188">
        <v>2</v>
      </c>
      <c r="AQ1" s="188">
        <v>2</v>
      </c>
      <c r="AR1" s="188">
        <v>2</v>
      </c>
      <c r="AS1" s="188">
        <v>2</v>
      </c>
      <c r="AT1" s="189">
        <v>3</v>
      </c>
      <c r="AU1" s="188">
        <v>1</v>
      </c>
      <c r="AV1" s="188">
        <v>1</v>
      </c>
      <c r="AW1" s="188">
        <v>3</v>
      </c>
      <c r="AX1" s="188">
        <v>3</v>
      </c>
      <c r="AY1" s="188">
        <v>1</v>
      </c>
      <c r="AZ1" s="188">
        <v>2</v>
      </c>
      <c r="BA1" s="188">
        <v>1</v>
      </c>
      <c r="BB1" s="188">
        <v>2</v>
      </c>
      <c r="BC1" s="188">
        <v>1</v>
      </c>
      <c r="BD1" s="188">
        <v>2</v>
      </c>
      <c r="BE1" s="188">
        <v>2</v>
      </c>
      <c r="BF1" s="188">
        <v>3</v>
      </c>
      <c r="BG1" s="188">
        <v>2</v>
      </c>
      <c r="BH1" s="188">
        <v>3</v>
      </c>
      <c r="BI1" s="187">
        <v>2</v>
      </c>
    </row>
    <row r="2" spans="1:61">
      <c r="A2" s="172" t="s">
        <v>1725</v>
      </c>
      <c r="B2" s="169"/>
      <c r="C2" s="169">
        <v>41</v>
      </c>
      <c r="D2" s="138"/>
      <c r="E2" s="172"/>
      <c r="F2" s="169"/>
      <c r="G2" s="138"/>
      <c r="H2" s="171">
        <v>4101051</v>
      </c>
      <c r="I2" s="169">
        <v>4102000</v>
      </c>
      <c r="J2" s="169">
        <v>4103057</v>
      </c>
      <c r="K2" s="169">
        <v>4103354</v>
      </c>
      <c r="L2" s="169">
        <v>4103370</v>
      </c>
      <c r="M2" s="169">
        <v>4103453</v>
      </c>
      <c r="N2" s="169">
        <v>4104055</v>
      </c>
      <c r="O2" s="169">
        <v>4104600</v>
      </c>
      <c r="P2" s="169">
        <v>4104808</v>
      </c>
      <c r="Q2" s="169">
        <v>4105003</v>
      </c>
      <c r="R2" s="169">
        <v>4105300</v>
      </c>
      <c r="S2" s="169">
        <v>4106308</v>
      </c>
      <c r="T2" s="169">
        <v>4107124</v>
      </c>
      <c r="U2" s="169">
        <v>4107157</v>
      </c>
      <c r="V2" s="169">
        <v>4107538</v>
      </c>
      <c r="W2" s="169">
        <v>4108205</v>
      </c>
      <c r="X2" s="169">
        <v>4108304</v>
      </c>
      <c r="Y2" s="169">
        <v>4108809</v>
      </c>
      <c r="Z2" s="169">
        <v>4109302</v>
      </c>
      <c r="AA2" s="169">
        <v>4109757</v>
      </c>
      <c r="AB2" s="169">
        <v>4110052</v>
      </c>
      <c r="AC2" s="169">
        <v>4110656</v>
      </c>
      <c r="AD2" s="169">
        <v>4110953</v>
      </c>
      <c r="AE2" s="169">
        <v>4112751</v>
      </c>
      <c r="AF2" s="169">
        <v>4113452</v>
      </c>
      <c r="AG2" s="169">
        <v>4114609</v>
      </c>
      <c r="AH2" s="169">
        <v>4115358</v>
      </c>
      <c r="AI2" s="169">
        <v>4115606</v>
      </c>
      <c r="AJ2" s="169">
        <v>4115804</v>
      </c>
      <c r="AK2" s="169">
        <v>4115853</v>
      </c>
      <c r="AL2" s="169">
        <v>4116059</v>
      </c>
      <c r="AM2" s="169">
        <v>4116703</v>
      </c>
      <c r="AN2" s="170">
        <v>4117057</v>
      </c>
      <c r="AO2" s="169">
        <v>4117222</v>
      </c>
      <c r="AP2" s="169">
        <v>4117453</v>
      </c>
      <c r="AQ2" s="169">
        <v>4117909</v>
      </c>
      <c r="AR2" s="169">
        <v>4118451</v>
      </c>
      <c r="AS2" s="169">
        <v>4120853</v>
      </c>
      <c r="AT2" s="170">
        <v>4120903</v>
      </c>
      <c r="AU2" s="169">
        <v>4121257</v>
      </c>
      <c r="AV2" s="169">
        <v>4123501</v>
      </c>
      <c r="AW2" s="169">
        <v>4123824</v>
      </c>
      <c r="AX2" s="169">
        <v>4124020</v>
      </c>
      <c r="AY2" s="169">
        <v>4124053</v>
      </c>
      <c r="AZ2" s="169">
        <v>4125456</v>
      </c>
      <c r="BA2" s="169">
        <v>4125704</v>
      </c>
      <c r="BB2" s="169">
        <v>4125753</v>
      </c>
      <c r="BC2" s="169">
        <v>4126355</v>
      </c>
      <c r="BD2" s="169">
        <v>4127403</v>
      </c>
      <c r="BE2" s="169">
        <v>4127700</v>
      </c>
      <c r="BF2" s="169">
        <v>4127858</v>
      </c>
      <c r="BG2" s="169">
        <v>4127957</v>
      </c>
      <c r="BH2" s="169">
        <v>4128005</v>
      </c>
      <c r="BI2" s="138">
        <v>4128559</v>
      </c>
    </row>
    <row r="3" spans="1:61" ht="15.75" thickBot="1">
      <c r="A3" s="168" t="s">
        <v>1724</v>
      </c>
      <c r="B3" s="165"/>
      <c r="C3" s="165" t="s">
        <v>1695</v>
      </c>
      <c r="D3" s="164" t="s">
        <v>1723</v>
      </c>
      <c r="E3" s="168" t="s">
        <v>1693</v>
      </c>
      <c r="F3" s="165" t="s">
        <v>1692</v>
      </c>
      <c r="G3" s="164" t="s">
        <v>1691</v>
      </c>
      <c r="H3" s="167" t="s">
        <v>1690</v>
      </c>
      <c r="I3" s="165" t="s">
        <v>1689</v>
      </c>
      <c r="J3" s="165" t="s">
        <v>1688</v>
      </c>
      <c r="K3" s="165" t="s">
        <v>1687</v>
      </c>
      <c r="L3" s="165" t="s">
        <v>1686</v>
      </c>
      <c r="M3" s="165" t="s">
        <v>1722</v>
      </c>
      <c r="N3" s="165" t="s">
        <v>1684</v>
      </c>
      <c r="O3" s="165" t="s">
        <v>1721</v>
      </c>
      <c r="P3" s="165" t="s">
        <v>1682</v>
      </c>
      <c r="Q3" s="165" t="s">
        <v>1681</v>
      </c>
      <c r="R3" s="165" t="s">
        <v>1720</v>
      </c>
      <c r="S3" s="165" t="s">
        <v>1719</v>
      </c>
      <c r="T3" s="165" t="s">
        <v>1678</v>
      </c>
      <c r="U3" s="165" t="s">
        <v>1718</v>
      </c>
      <c r="V3" s="165" t="s">
        <v>1676</v>
      </c>
      <c r="W3" s="165" t="s">
        <v>1675</v>
      </c>
      <c r="X3" s="165" t="s">
        <v>1717</v>
      </c>
      <c r="Y3" s="165" t="s">
        <v>1716</v>
      </c>
      <c r="Z3" s="165" t="s">
        <v>1715</v>
      </c>
      <c r="AA3" s="165" t="s">
        <v>1671</v>
      </c>
      <c r="AB3" s="165" t="s">
        <v>1670</v>
      </c>
      <c r="AC3" s="165" t="s">
        <v>1669</v>
      </c>
      <c r="AD3" s="165" t="s">
        <v>1714</v>
      </c>
      <c r="AE3" s="165" t="s">
        <v>1713</v>
      </c>
      <c r="AF3" s="165" t="s">
        <v>1666</v>
      </c>
      <c r="AG3" s="165" t="s">
        <v>1712</v>
      </c>
      <c r="AH3" s="165" t="s">
        <v>1711</v>
      </c>
      <c r="AI3" s="165" t="s">
        <v>1710</v>
      </c>
      <c r="AJ3" s="165" t="s">
        <v>1662</v>
      </c>
      <c r="AK3" s="165" t="s">
        <v>1661</v>
      </c>
      <c r="AL3" s="165" t="s">
        <v>1660</v>
      </c>
      <c r="AM3" s="165" t="s">
        <v>1659</v>
      </c>
      <c r="AN3" s="166" t="s">
        <v>1658</v>
      </c>
      <c r="AO3" s="165" t="s">
        <v>1657</v>
      </c>
      <c r="AP3" s="165" t="s">
        <v>1656</v>
      </c>
      <c r="AQ3" s="165" t="s">
        <v>1655</v>
      </c>
      <c r="AR3" s="165" t="s">
        <v>1654</v>
      </c>
      <c r="AS3" s="165" t="s">
        <v>1653</v>
      </c>
      <c r="AT3" s="166" t="s">
        <v>1709</v>
      </c>
      <c r="AU3" s="165" t="s">
        <v>1708</v>
      </c>
      <c r="AV3" s="165" t="s">
        <v>1650</v>
      </c>
      <c r="AW3" s="165" t="s">
        <v>1707</v>
      </c>
      <c r="AX3" s="165" t="s">
        <v>1648</v>
      </c>
      <c r="AY3" s="165" t="s">
        <v>1647</v>
      </c>
      <c r="AZ3" s="165" t="s">
        <v>1706</v>
      </c>
      <c r="BA3" s="165" t="s">
        <v>1705</v>
      </c>
      <c r="BB3" s="165" t="s">
        <v>1704</v>
      </c>
      <c r="BC3" s="165" t="s">
        <v>1703</v>
      </c>
      <c r="BD3" s="165" t="s">
        <v>1642</v>
      </c>
      <c r="BE3" s="165" t="s">
        <v>1641</v>
      </c>
      <c r="BF3" s="165" t="s">
        <v>1702</v>
      </c>
      <c r="BG3" s="165" t="s">
        <v>1701</v>
      </c>
      <c r="BH3" s="165" t="s">
        <v>1700</v>
      </c>
      <c r="BI3" s="164" t="s">
        <v>1637</v>
      </c>
    </row>
    <row r="4" spans="1:61">
      <c r="A4" s="186" t="s">
        <v>15</v>
      </c>
      <c r="B4" s="183"/>
      <c r="C4" s="183">
        <v>2920277</v>
      </c>
      <c r="D4" s="182">
        <f>SUM(H4:BI4)</f>
        <v>319206</v>
      </c>
      <c r="E4" s="186">
        <f>SUMIF($H$1:$BI$1,1,$H4:$BI4)</f>
        <v>92035</v>
      </c>
      <c r="F4" s="183">
        <f>SUMIF($H$1:$BI$1,2,$H4:$BI4)</f>
        <v>96052</v>
      </c>
      <c r="G4" s="182">
        <f>SUMIF($H$1:$BI$1,3,$H4:$BI4)</f>
        <v>131119</v>
      </c>
      <c r="H4" s="185">
        <v>377</v>
      </c>
      <c r="I4" s="183">
        <v>5489</v>
      </c>
      <c r="J4" s="183">
        <v>826</v>
      </c>
      <c r="K4" s="183">
        <v>530</v>
      </c>
      <c r="L4" s="183">
        <v>369</v>
      </c>
      <c r="M4" s="183">
        <v>9745</v>
      </c>
      <c r="N4" s="183">
        <v>449</v>
      </c>
      <c r="O4" s="183">
        <v>2621</v>
      </c>
      <c r="P4" s="183">
        <v>92463</v>
      </c>
      <c r="Q4" s="183">
        <v>1188</v>
      </c>
      <c r="R4" s="183">
        <v>2547</v>
      </c>
      <c r="S4" s="183">
        <v>2837</v>
      </c>
      <c r="T4" s="183">
        <v>317</v>
      </c>
      <c r="U4" s="183">
        <v>614</v>
      </c>
      <c r="V4" s="183">
        <v>1011</v>
      </c>
      <c r="W4" s="183">
        <v>874</v>
      </c>
      <c r="X4" s="183">
        <v>55190</v>
      </c>
      <c r="Y4" s="183">
        <v>4813</v>
      </c>
      <c r="Z4" s="183">
        <v>2071</v>
      </c>
      <c r="AA4" s="183">
        <v>931</v>
      </c>
      <c r="AB4" s="183">
        <v>305</v>
      </c>
      <c r="AC4" s="183">
        <v>347</v>
      </c>
      <c r="AD4" s="183">
        <v>1849</v>
      </c>
      <c r="AE4" s="183">
        <v>1014</v>
      </c>
      <c r="AF4" s="183">
        <v>507</v>
      </c>
      <c r="AG4" s="183">
        <v>14229</v>
      </c>
      <c r="AH4" s="183">
        <v>1078</v>
      </c>
      <c r="AI4" s="183">
        <v>5650</v>
      </c>
      <c r="AJ4" s="183">
        <v>13942</v>
      </c>
      <c r="AK4" s="183">
        <v>891</v>
      </c>
      <c r="AL4" s="183">
        <v>1581</v>
      </c>
      <c r="AM4" s="183">
        <v>2027</v>
      </c>
      <c r="AN4" s="184">
        <v>676</v>
      </c>
      <c r="AO4" s="183">
        <v>1465</v>
      </c>
      <c r="AP4" s="183">
        <v>703</v>
      </c>
      <c r="AQ4" s="183">
        <v>10028</v>
      </c>
      <c r="AR4" s="183">
        <v>1467</v>
      </c>
      <c r="AS4" s="183">
        <v>979</v>
      </c>
      <c r="AT4" s="184">
        <v>5199</v>
      </c>
      <c r="AU4" s="183">
        <v>404</v>
      </c>
      <c r="AV4" s="183">
        <v>4318</v>
      </c>
      <c r="AW4" s="183">
        <v>531</v>
      </c>
      <c r="AX4" s="183">
        <v>2038</v>
      </c>
      <c r="AY4" s="183">
        <v>3173</v>
      </c>
      <c r="AZ4" s="183">
        <v>361</v>
      </c>
      <c r="BA4" s="183">
        <v>5299</v>
      </c>
      <c r="BB4" s="183">
        <v>689</v>
      </c>
      <c r="BC4" s="183">
        <v>629</v>
      </c>
      <c r="BD4" s="183">
        <v>3753</v>
      </c>
      <c r="BE4" s="183">
        <v>41799</v>
      </c>
      <c r="BF4" s="183">
        <v>1379</v>
      </c>
      <c r="BG4" s="183">
        <v>1069</v>
      </c>
      <c r="BH4" s="183">
        <v>3582</v>
      </c>
      <c r="BI4" s="182">
        <v>983</v>
      </c>
    </row>
    <row r="5" spans="1:61" ht="15.75" thickBot="1">
      <c r="A5" s="44" t="s">
        <v>1699</v>
      </c>
      <c r="B5" s="179"/>
      <c r="C5" s="179">
        <f>SUM(C6:C524)</f>
        <v>2814279</v>
      </c>
      <c r="D5" s="178">
        <f>SUM(D6:D524)</f>
        <v>306896</v>
      </c>
      <c r="E5" s="44">
        <f>SUMIF($H$1:$BI$1,1,$H5:$BI5)</f>
        <v>89988</v>
      </c>
      <c r="F5" s="179">
        <f>SUMIF($H$1:$BI$1,2,$H5:$BI5)</f>
        <v>91414</v>
      </c>
      <c r="G5" s="178">
        <f>SUMIF($H$1:$BI$1,3,$H5:$BI5)</f>
        <v>125494</v>
      </c>
      <c r="H5" s="181">
        <f>SUM(H6:H524)</f>
        <v>344</v>
      </c>
      <c r="I5" s="179">
        <f>SUM(I6:I524)</f>
        <v>5174</v>
      </c>
      <c r="J5" s="179">
        <f>SUM(J6:J524)</f>
        <v>786</v>
      </c>
      <c r="K5" s="179">
        <f>SUM(K6:K524)</f>
        <v>446</v>
      </c>
      <c r="L5" s="179">
        <v>315</v>
      </c>
      <c r="M5" s="179">
        <f>SUM(M6:M524)</f>
        <v>9465</v>
      </c>
      <c r="N5" s="179">
        <f>SUM(N6:N524)</f>
        <v>358</v>
      </c>
      <c r="O5" s="179">
        <f>SUM(O6:O524)</f>
        <v>2579</v>
      </c>
      <c r="P5" s="179">
        <f>SUM(P6:P524)</f>
        <v>89312</v>
      </c>
      <c r="Q5" s="179">
        <f>SUM(Q6:Q524)</f>
        <v>1000</v>
      </c>
      <c r="R5" s="179">
        <f>SUM(R6:R524)</f>
        <v>2358</v>
      </c>
      <c r="S5" s="179">
        <f>SUM(S6:S524)</f>
        <v>2541</v>
      </c>
      <c r="T5" s="179">
        <f>SUM(T6:T524)</f>
        <v>285</v>
      </c>
      <c r="U5" s="179">
        <f>SUM(U6:U524)</f>
        <v>540</v>
      </c>
      <c r="V5" s="179">
        <f>SUM(V6:V524)</f>
        <v>748</v>
      </c>
      <c r="W5" s="179">
        <f>SUM(W6:W524)</f>
        <v>786</v>
      </c>
      <c r="X5" s="179">
        <f>SUM(X6:X524)</f>
        <v>55004</v>
      </c>
      <c r="Y5" s="179">
        <f>SUM(Y6:Y524)</f>
        <v>4698</v>
      </c>
      <c r="Z5" s="179">
        <f>SUM(Z6:Z524)</f>
        <v>1741</v>
      </c>
      <c r="AA5" s="179">
        <f>SUM(AA6:AA524)</f>
        <v>830</v>
      </c>
      <c r="AB5" s="179">
        <f>SUM(AB6:AB524)</f>
        <v>284</v>
      </c>
      <c r="AC5" s="179">
        <f>SUM(AC6:AC524)</f>
        <v>288</v>
      </c>
      <c r="AD5" s="179">
        <f>SUM(AD6:AD524)</f>
        <v>1719</v>
      </c>
      <c r="AE5" s="179">
        <f>SUM(AE6:AE524)</f>
        <v>940</v>
      </c>
      <c r="AF5" s="179">
        <f>SUM(AF6:AF524)</f>
        <v>423</v>
      </c>
      <c r="AG5" s="179">
        <f>SUM(AG6:AG524)</f>
        <v>13833</v>
      </c>
      <c r="AH5" s="179">
        <f>SUM(AH6:AH524)</f>
        <v>1002</v>
      </c>
      <c r="AI5" s="179">
        <f>SUM(AI6:AI524)</f>
        <v>5508</v>
      </c>
      <c r="AJ5" s="179">
        <f>SUM(AJ6:AJ524)</f>
        <v>13704</v>
      </c>
      <c r="AK5" s="179">
        <f>SUM(AK6:AK524)</f>
        <v>854</v>
      </c>
      <c r="AL5" s="179">
        <f>SUM(AL6:AL524)</f>
        <v>1515</v>
      </c>
      <c r="AM5" s="179">
        <f>SUM(AM6:AM524)</f>
        <v>1688</v>
      </c>
      <c r="AN5" s="180">
        <f>SUM(AN6:AN524)</f>
        <v>556</v>
      </c>
      <c r="AO5" s="179">
        <f>SUM(AO6:AO524)</f>
        <v>1364</v>
      </c>
      <c r="AP5" s="179">
        <f>SUM(AP6:AP524)</f>
        <v>565</v>
      </c>
      <c r="AQ5" s="179">
        <f>SUM(AQ6:AQ524)</f>
        <v>9325</v>
      </c>
      <c r="AR5" s="179">
        <f>SUM(AR6:AR524)</f>
        <v>1388</v>
      </c>
      <c r="AS5" s="179">
        <f>SUM(AS6:AS524)</f>
        <v>901</v>
      </c>
      <c r="AT5" s="180">
        <f>SUM(AT6:AT524)</f>
        <v>5062</v>
      </c>
      <c r="AU5" s="179">
        <f>SUM(AU6:AU524)</f>
        <v>355</v>
      </c>
      <c r="AV5" s="179">
        <f>SUM(AV6:AV524)</f>
        <v>3715</v>
      </c>
      <c r="AW5" s="179">
        <f>SUM(AW6:AW524)</f>
        <v>522</v>
      </c>
      <c r="AX5" s="179">
        <f>SUM(AX6:AX524)</f>
        <v>1921</v>
      </c>
      <c r="AY5" s="179">
        <f>SUM(AY6:AY524)</f>
        <v>3081</v>
      </c>
      <c r="AZ5" s="179">
        <f>SUM(AZ6:AZ524)</f>
        <v>306</v>
      </c>
      <c r="BA5" s="179">
        <f>SUM(BA6:BA524)</f>
        <v>4831</v>
      </c>
      <c r="BB5" s="179">
        <f>SUM(BB6:BB524)</f>
        <v>582</v>
      </c>
      <c r="BC5" s="179">
        <f>SUM(BC6:BC524)</f>
        <v>556</v>
      </c>
      <c r="BD5" s="179">
        <f>SUM(BD6:BD524)</f>
        <v>3559</v>
      </c>
      <c r="BE5" s="179">
        <f>SUM(BE6:BE524)</f>
        <v>40716</v>
      </c>
      <c r="BF5" s="179">
        <f>SUM(BF6:BF524)</f>
        <v>1267</v>
      </c>
      <c r="BG5" s="179">
        <f>SUM(BG6:BG524)</f>
        <v>975</v>
      </c>
      <c r="BH5" s="179">
        <f>SUM(BH6:BH524)</f>
        <v>3414</v>
      </c>
      <c r="BI5" s="178">
        <f>SUM(BI6:BI524)</f>
        <v>867</v>
      </c>
    </row>
    <row r="6" spans="1:61">
      <c r="A6" s="177" t="s">
        <v>1060</v>
      </c>
      <c r="B6" s="174">
        <v>1</v>
      </c>
      <c r="C6" s="174">
        <v>357</v>
      </c>
      <c r="D6" s="173">
        <f>SUM(H6:BI6)</f>
        <v>0</v>
      </c>
      <c r="E6" s="177">
        <f>SUMIF($H$1:$BI$1,1,$H6:$BI6)</f>
        <v>0</v>
      </c>
      <c r="F6" s="174">
        <f>SUMIF($H$1:$BI$1,2,$H6:$BI6)</f>
        <v>0</v>
      </c>
      <c r="G6" s="173">
        <f>SUMIF($H$1:$BI$1,3,$H6:$BI6)</f>
        <v>0</v>
      </c>
      <c r="H6" s="176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  <c r="O6" s="174">
        <v>0</v>
      </c>
      <c r="P6" s="174">
        <v>0</v>
      </c>
      <c r="Q6" s="174">
        <v>0</v>
      </c>
      <c r="R6" s="174">
        <v>0</v>
      </c>
      <c r="S6" s="174">
        <v>0</v>
      </c>
      <c r="T6" s="174">
        <v>0</v>
      </c>
      <c r="U6" s="174">
        <v>0</v>
      </c>
      <c r="V6" s="174">
        <v>0</v>
      </c>
      <c r="W6" s="174">
        <v>0</v>
      </c>
      <c r="X6" s="174">
        <v>0</v>
      </c>
      <c r="Y6" s="174">
        <v>0</v>
      </c>
      <c r="Z6" s="174">
        <v>0</v>
      </c>
      <c r="AA6" s="174">
        <v>0</v>
      </c>
      <c r="AB6" s="174">
        <v>0</v>
      </c>
      <c r="AC6" s="174">
        <v>0</v>
      </c>
      <c r="AD6" s="174">
        <v>0</v>
      </c>
      <c r="AE6" s="174">
        <v>0</v>
      </c>
      <c r="AF6" s="174">
        <v>0</v>
      </c>
      <c r="AG6" s="174">
        <v>0</v>
      </c>
      <c r="AH6" s="174">
        <v>0</v>
      </c>
      <c r="AI6" s="174">
        <v>0</v>
      </c>
      <c r="AJ6" s="174">
        <v>0</v>
      </c>
      <c r="AK6" s="174">
        <v>0</v>
      </c>
      <c r="AL6" s="174">
        <v>0</v>
      </c>
      <c r="AM6" s="174">
        <v>0</v>
      </c>
      <c r="AN6" s="175">
        <v>0</v>
      </c>
      <c r="AO6" s="174">
        <v>0</v>
      </c>
      <c r="AP6" s="174">
        <v>0</v>
      </c>
      <c r="AQ6" s="174">
        <v>0</v>
      </c>
      <c r="AR6" s="174">
        <v>0</v>
      </c>
      <c r="AS6" s="174">
        <v>0</v>
      </c>
      <c r="AT6" s="175">
        <v>0</v>
      </c>
      <c r="AU6" s="174">
        <v>0</v>
      </c>
      <c r="AV6" s="174">
        <v>0</v>
      </c>
      <c r="AW6" s="174">
        <v>0</v>
      </c>
      <c r="AX6" s="174">
        <v>0</v>
      </c>
      <c r="AY6" s="174">
        <v>0</v>
      </c>
      <c r="AZ6" s="174">
        <v>0</v>
      </c>
      <c r="BA6" s="174">
        <v>0</v>
      </c>
      <c r="BB6" s="174">
        <v>0</v>
      </c>
      <c r="BC6" s="174">
        <v>0</v>
      </c>
      <c r="BD6" s="174">
        <v>0</v>
      </c>
      <c r="BE6" s="174">
        <v>0</v>
      </c>
      <c r="BF6" s="174">
        <v>0</v>
      </c>
      <c r="BG6" s="174">
        <v>0</v>
      </c>
      <c r="BH6" s="174">
        <v>0</v>
      </c>
      <c r="BI6" s="173">
        <v>0</v>
      </c>
    </row>
    <row r="7" spans="1:61">
      <c r="A7" s="172" t="s">
        <v>1059</v>
      </c>
      <c r="B7" s="169">
        <v>2</v>
      </c>
      <c r="C7" s="169">
        <v>2</v>
      </c>
      <c r="D7" s="138">
        <f>SUM(H7:BI7)</f>
        <v>1</v>
      </c>
      <c r="E7" s="172">
        <f>SUMIF($H$1:$BI$1,1,$H7:$BI7)</f>
        <v>0</v>
      </c>
      <c r="F7" s="169">
        <f>SUMIF($H$1:$BI$1,2,$H7:$BI7)</f>
        <v>0</v>
      </c>
      <c r="G7" s="138">
        <f>SUMIF($H$1:$BI$1,3,$H7:$BI7)</f>
        <v>1</v>
      </c>
      <c r="H7" s="171">
        <v>0</v>
      </c>
      <c r="I7" s="169">
        <v>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9">
        <v>0</v>
      </c>
      <c r="P7" s="169">
        <v>0</v>
      </c>
      <c r="Q7" s="169">
        <v>0</v>
      </c>
      <c r="R7" s="169">
        <v>0</v>
      </c>
      <c r="S7" s="169">
        <v>0</v>
      </c>
      <c r="T7" s="169">
        <v>0</v>
      </c>
      <c r="U7" s="169">
        <v>0</v>
      </c>
      <c r="V7" s="169">
        <v>0</v>
      </c>
      <c r="W7" s="169">
        <v>0</v>
      </c>
      <c r="X7" s="169">
        <v>0</v>
      </c>
      <c r="Y7" s="169">
        <v>0</v>
      </c>
      <c r="Z7" s="169">
        <v>0</v>
      </c>
      <c r="AA7" s="169">
        <v>0</v>
      </c>
      <c r="AB7" s="169">
        <v>0</v>
      </c>
      <c r="AC7" s="169">
        <v>0</v>
      </c>
      <c r="AD7" s="169">
        <v>0</v>
      </c>
      <c r="AE7" s="169">
        <v>0</v>
      </c>
      <c r="AF7" s="169">
        <v>0</v>
      </c>
      <c r="AG7" s="169">
        <v>0</v>
      </c>
      <c r="AH7" s="169">
        <v>0</v>
      </c>
      <c r="AI7" s="169">
        <v>0</v>
      </c>
      <c r="AJ7" s="169">
        <v>0</v>
      </c>
      <c r="AK7" s="169">
        <v>0</v>
      </c>
      <c r="AL7" s="169">
        <v>0</v>
      </c>
      <c r="AM7" s="169">
        <v>0</v>
      </c>
      <c r="AN7" s="170">
        <v>0</v>
      </c>
      <c r="AO7" s="169">
        <v>0</v>
      </c>
      <c r="AP7" s="169">
        <v>0</v>
      </c>
      <c r="AQ7" s="169">
        <v>0</v>
      </c>
      <c r="AR7" s="169">
        <v>0</v>
      </c>
      <c r="AS7" s="169">
        <v>0</v>
      </c>
      <c r="AT7" s="170">
        <v>0</v>
      </c>
      <c r="AU7" s="169">
        <v>0</v>
      </c>
      <c r="AV7" s="169">
        <v>0</v>
      </c>
      <c r="AW7" s="169">
        <v>0</v>
      </c>
      <c r="AX7" s="169">
        <v>1</v>
      </c>
      <c r="AY7" s="169">
        <v>0</v>
      </c>
      <c r="AZ7" s="169">
        <v>0</v>
      </c>
      <c r="BA7" s="169">
        <v>0</v>
      </c>
      <c r="BB7" s="169">
        <v>0</v>
      </c>
      <c r="BC7" s="169">
        <v>0</v>
      </c>
      <c r="BD7" s="169">
        <v>0</v>
      </c>
      <c r="BE7" s="169">
        <v>0</v>
      </c>
      <c r="BF7" s="169">
        <v>0</v>
      </c>
      <c r="BG7" s="169">
        <v>0</v>
      </c>
      <c r="BH7" s="169">
        <v>0</v>
      </c>
      <c r="BI7" s="138">
        <v>0</v>
      </c>
    </row>
    <row r="8" spans="1:61">
      <c r="A8" s="172" t="s">
        <v>1057</v>
      </c>
      <c r="B8" s="169">
        <v>3</v>
      </c>
      <c r="C8" s="169">
        <v>2</v>
      </c>
      <c r="D8" s="138">
        <f>SUM(H8:BI8)</f>
        <v>0</v>
      </c>
      <c r="E8" s="172">
        <f>SUMIF($H$1:$BI$1,1,$H8:$BI8)</f>
        <v>0</v>
      </c>
      <c r="F8" s="169">
        <f>SUMIF($H$1:$BI$1,2,$H8:$BI8)</f>
        <v>0</v>
      </c>
      <c r="G8" s="138">
        <f>SUMIF($H$1:$BI$1,3,$H8:$BI8)</f>
        <v>0</v>
      </c>
      <c r="H8" s="171">
        <v>0</v>
      </c>
      <c r="I8" s="169">
        <v>0</v>
      </c>
      <c r="J8" s="169">
        <v>0</v>
      </c>
      <c r="K8" s="169">
        <v>0</v>
      </c>
      <c r="L8" s="169">
        <v>0</v>
      </c>
      <c r="M8" s="169">
        <v>0</v>
      </c>
      <c r="N8" s="169">
        <v>0</v>
      </c>
      <c r="O8" s="169">
        <v>0</v>
      </c>
      <c r="P8" s="169">
        <v>0</v>
      </c>
      <c r="Q8" s="169">
        <v>0</v>
      </c>
      <c r="R8" s="169">
        <v>0</v>
      </c>
      <c r="S8" s="169">
        <v>0</v>
      </c>
      <c r="T8" s="169">
        <v>0</v>
      </c>
      <c r="U8" s="169">
        <v>0</v>
      </c>
      <c r="V8" s="169">
        <v>0</v>
      </c>
      <c r="W8" s="169">
        <v>0</v>
      </c>
      <c r="X8" s="169">
        <v>0</v>
      </c>
      <c r="Y8" s="169">
        <v>0</v>
      </c>
      <c r="Z8" s="169">
        <v>0</v>
      </c>
      <c r="AA8" s="169">
        <v>0</v>
      </c>
      <c r="AB8" s="169">
        <v>0</v>
      </c>
      <c r="AC8" s="169">
        <v>0</v>
      </c>
      <c r="AD8" s="169">
        <v>0</v>
      </c>
      <c r="AE8" s="169">
        <v>0</v>
      </c>
      <c r="AF8" s="169">
        <v>0</v>
      </c>
      <c r="AG8" s="169">
        <v>0</v>
      </c>
      <c r="AH8" s="169">
        <v>0</v>
      </c>
      <c r="AI8" s="169">
        <v>0</v>
      </c>
      <c r="AJ8" s="169">
        <v>0</v>
      </c>
      <c r="AK8" s="169">
        <v>0</v>
      </c>
      <c r="AL8" s="169">
        <v>0</v>
      </c>
      <c r="AM8" s="169">
        <v>0</v>
      </c>
      <c r="AN8" s="170">
        <v>0</v>
      </c>
      <c r="AO8" s="169">
        <v>0</v>
      </c>
      <c r="AP8" s="169">
        <v>0</v>
      </c>
      <c r="AQ8" s="169">
        <v>0</v>
      </c>
      <c r="AR8" s="169">
        <v>0</v>
      </c>
      <c r="AS8" s="169">
        <v>0</v>
      </c>
      <c r="AT8" s="170">
        <v>0</v>
      </c>
      <c r="AU8" s="169">
        <v>0</v>
      </c>
      <c r="AV8" s="169">
        <v>0</v>
      </c>
      <c r="AW8" s="169">
        <v>0</v>
      </c>
      <c r="AX8" s="169">
        <v>0</v>
      </c>
      <c r="AY8" s="169">
        <v>0</v>
      </c>
      <c r="AZ8" s="169">
        <v>0</v>
      </c>
      <c r="BA8" s="169">
        <v>0</v>
      </c>
      <c r="BB8" s="169">
        <v>0</v>
      </c>
      <c r="BC8" s="169">
        <v>0</v>
      </c>
      <c r="BD8" s="169">
        <v>0</v>
      </c>
      <c r="BE8" s="169">
        <v>0</v>
      </c>
      <c r="BF8" s="169">
        <v>0</v>
      </c>
      <c r="BG8" s="169">
        <v>0</v>
      </c>
      <c r="BH8" s="169">
        <v>0</v>
      </c>
      <c r="BI8" s="138">
        <v>0</v>
      </c>
    </row>
    <row r="9" spans="1:61">
      <c r="A9" s="172" t="s">
        <v>1056</v>
      </c>
      <c r="B9" s="169">
        <v>4</v>
      </c>
      <c r="C9" s="169">
        <v>310</v>
      </c>
      <c r="D9" s="138">
        <f>SUM(H9:BI9)</f>
        <v>0</v>
      </c>
      <c r="E9" s="172">
        <f>SUMIF($H$1:$BI$1,1,$H9:$BI9)</f>
        <v>0</v>
      </c>
      <c r="F9" s="169">
        <f>SUMIF($H$1:$BI$1,2,$H9:$BI9)</f>
        <v>0</v>
      </c>
      <c r="G9" s="138">
        <f>SUMIF($H$1:$BI$1,3,$H9:$BI9)</f>
        <v>0</v>
      </c>
      <c r="H9" s="171">
        <v>0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169">
        <v>0</v>
      </c>
      <c r="P9" s="169">
        <v>0</v>
      </c>
      <c r="Q9" s="169">
        <v>0</v>
      </c>
      <c r="R9" s="169">
        <v>0</v>
      </c>
      <c r="S9" s="169">
        <v>0</v>
      </c>
      <c r="T9" s="169">
        <v>0</v>
      </c>
      <c r="U9" s="169">
        <v>0</v>
      </c>
      <c r="V9" s="169">
        <v>0</v>
      </c>
      <c r="W9" s="169">
        <v>0</v>
      </c>
      <c r="X9" s="169">
        <v>0</v>
      </c>
      <c r="Y9" s="169">
        <v>0</v>
      </c>
      <c r="Z9" s="169">
        <v>0</v>
      </c>
      <c r="AA9" s="169">
        <v>0</v>
      </c>
      <c r="AB9" s="169">
        <v>0</v>
      </c>
      <c r="AC9" s="169">
        <v>0</v>
      </c>
      <c r="AD9" s="169">
        <v>0</v>
      </c>
      <c r="AE9" s="169">
        <v>0</v>
      </c>
      <c r="AF9" s="169">
        <v>0</v>
      </c>
      <c r="AG9" s="169">
        <v>0</v>
      </c>
      <c r="AH9" s="169">
        <v>0</v>
      </c>
      <c r="AI9" s="169">
        <v>0</v>
      </c>
      <c r="AJ9" s="169">
        <v>0</v>
      </c>
      <c r="AK9" s="169">
        <v>0</v>
      </c>
      <c r="AL9" s="169">
        <v>0</v>
      </c>
      <c r="AM9" s="169">
        <v>0</v>
      </c>
      <c r="AN9" s="170">
        <v>0</v>
      </c>
      <c r="AO9" s="169">
        <v>0</v>
      </c>
      <c r="AP9" s="169">
        <v>0</v>
      </c>
      <c r="AQ9" s="169">
        <v>0</v>
      </c>
      <c r="AR9" s="169">
        <v>0</v>
      </c>
      <c r="AS9" s="169">
        <v>0</v>
      </c>
      <c r="AT9" s="170">
        <v>0</v>
      </c>
      <c r="AU9" s="169">
        <v>0</v>
      </c>
      <c r="AV9" s="169">
        <v>0</v>
      </c>
      <c r="AW9" s="169">
        <v>0</v>
      </c>
      <c r="AX9" s="169">
        <v>0</v>
      </c>
      <c r="AY9" s="169">
        <v>0</v>
      </c>
      <c r="AZ9" s="169">
        <v>0</v>
      </c>
      <c r="BA9" s="169">
        <v>0</v>
      </c>
      <c r="BB9" s="169">
        <v>0</v>
      </c>
      <c r="BC9" s="169">
        <v>0</v>
      </c>
      <c r="BD9" s="169">
        <v>0</v>
      </c>
      <c r="BE9" s="169">
        <v>0</v>
      </c>
      <c r="BF9" s="169">
        <v>0</v>
      </c>
      <c r="BG9" s="169">
        <v>0</v>
      </c>
      <c r="BH9" s="169">
        <v>0</v>
      </c>
      <c r="BI9" s="138">
        <v>0</v>
      </c>
    </row>
    <row r="10" spans="1:61">
      <c r="A10" s="172" t="s">
        <v>1055</v>
      </c>
      <c r="B10" s="169">
        <v>5</v>
      </c>
      <c r="C10" s="169">
        <v>48</v>
      </c>
      <c r="D10" s="138">
        <f>SUM(H10:BI10)</f>
        <v>0</v>
      </c>
      <c r="E10" s="172">
        <f>SUMIF($H$1:$BI$1,1,$H10:$BI10)</f>
        <v>0</v>
      </c>
      <c r="F10" s="169">
        <f>SUMIF($H$1:$BI$1,2,$H10:$BI10)</f>
        <v>0</v>
      </c>
      <c r="G10" s="138">
        <f>SUMIF($H$1:$BI$1,3,$H10:$BI10)</f>
        <v>0</v>
      </c>
      <c r="H10" s="171">
        <v>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  <c r="O10" s="169"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0</v>
      </c>
      <c r="U10" s="169">
        <v>0</v>
      </c>
      <c r="V10" s="169">
        <v>0</v>
      </c>
      <c r="W10" s="169">
        <v>0</v>
      </c>
      <c r="X10" s="169">
        <v>0</v>
      </c>
      <c r="Y10" s="169">
        <v>0</v>
      </c>
      <c r="Z10" s="169">
        <v>0</v>
      </c>
      <c r="AA10" s="169">
        <v>0</v>
      </c>
      <c r="AB10" s="169">
        <v>0</v>
      </c>
      <c r="AC10" s="169">
        <v>0</v>
      </c>
      <c r="AD10" s="169">
        <v>0</v>
      </c>
      <c r="AE10" s="169">
        <v>0</v>
      </c>
      <c r="AF10" s="169">
        <v>0</v>
      </c>
      <c r="AG10" s="169">
        <v>0</v>
      </c>
      <c r="AH10" s="169">
        <v>0</v>
      </c>
      <c r="AI10" s="169">
        <v>0</v>
      </c>
      <c r="AJ10" s="169">
        <v>0</v>
      </c>
      <c r="AK10" s="169">
        <v>0</v>
      </c>
      <c r="AL10" s="169">
        <v>0</v>
      </c>
      <c r="AM10" s="169">
        <v>0</v>
      </c>
      <c r="AN10" s="170">
        <v>0</v>
      </c>
      <c r="AO10" s="169">
        <v>0</v>
      </c>
      <c r="AP10" s="169">
        <v>0</v>
      </c>
      <c r="AQ10" s="169">
        <v>0</v>
      </c>
      <c r="AR10" s="169">
        <v>0</v>
      </c>
      <c r="AS10" s="169">
        <v>0</v>
      </c>
      <c r="AT10" s="170">
        <v>0</v>
      </c>
      <c r="AU10" s="169">
        <v>0</v>
      </c>
      <c r="AV10" s="169">
        <v>0</v>
      </c>
      <c r="AW10" s="169">
        <v>0</v>
      </c>
      <c r="AX10" s="169">
        <v>0</v>
      </c>
      <c r="AY10" s="169">
        <v>0</v>
      </c>
      <c r="AZ10" s="169">
        <v>0</v>
      </c>
      <c r="BA10" s="169">
        <v>0</v>
      </c>
      <c r="BB10" s="169">
        <v>0</v>
      </c>
      <c r="BC10" s="169">
        <v>0</v>
      </c>
      <c r="BD10" s="169">
        <v>0</v>
      </c>
      <c r="BE10" s="169">
        <v>0</v>
      </c>
      <c r="BF10" s="169">
        <v>0</v>
      </c>
      <c r="BG10" s="169">
        <v>0</v>
      </c>
      <c r="BH10" s="169">
        <v>0</v>
      </c>
      <c r="BI10" s="138">
        <v>0</v>
      </c>
    </row>
    <row r="11" spans="1:61">
      <c r="A11" s="172" t="s">
        <v>1054</v>
      </c>
      <c r="B11" s="169">
        <v>6</v>
      </c>
      <c r="C11" s="169">
        <v>4080</v>
      </c>
      <c r="D11" s="138">
        <f>SUM(H11:BI11)</f>
        <v>385</v>
      </c>
      <c r="E11" s="172">
        <f>SUMIF($H$1:$BI$1,1,$H11:$BI11)</f>
        <v>70</v>
      </c>
      <c r="F11" s="169">
        <f>SUMIF($H$1:$BI$1,2,$H11:$BI11)</f>
        <v>142</v>
      </c>
      <c r="G11" s="138">
        <f>SUMIF($H$1:$BI$1,3,$H11:$BI11)</f>
        <v>173</v>
      </c>
      <c r="H11" s="171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9">
        <v>7</v>
      </c>
      <c r="P11" s="169">
        <v>82</v>
      </c>
      <c r="Q11" s="169">
        <v>0</v>
      </c>
      <c r="R11" s="169">
        <v>0</v>
      </c>
      <c r="S11" s="169">
        <v>21</v>
      </c>
      <c r="T11" s="169">
        <v>0</v>
      </c>
      <c r="U11" s="169">
        <v>0</v>
      </c>
      <c r="V11" s="169">
        <v>0</v>
      </c>
      <c r="W11" s="169">
        <v>0</v>
      </c>
      <c r="X11" s="169">
        <v>19</v>
      </c>
      <c r="Y11" s="169">
        <v>13</v>
      </c>
      <c r="Z11" s="169">
        <v>6</v>
      </c>
      <c r="AA11" s="169">
        <v>0</v>
      </c>
      <c r="AB11" s="169">
        <v>0</v>
      </c>
      <c r="AC11" s="169">
        <v>0</v>
      </c>
      <c r="AD11" s="169">
        <v>23</v>
      </c>
      <c r="AE11" s="169">
        <v>0</v>
      </c>
      <c r="AF11" s="169">
        <v>0</v>
      </c>
      <c r="AG11" s="169">
        <v>15</v>
      </c>
      <c r="AH11" s="169">
        <v>0</v>
      </c>
      <c r="AI11" s="169">
        <v>28</v>
      </c>
      <c r="AJ11" s="169">
        <v>0</v>
      </c>
      <c r="AK11" s="169">
        <v>0</v>
      </c>
      <c r="AL11" s="169">
        <v>0</v>
      </c>
      <c r="AM11" s="169">
        <v>0</v>
      </c>
      <c r="AN11" s="170">
        <v>0</v>
      </c>
      <c r="AO11" s="169">
        <v>0</v>
      </c>
      <c r="AP11" s="169">
        <v>0</v>
      </c>
      <c r="AQ11" s="169">
        <v>10</v>
      </c>
      <c r="AR11" s="169">
        <v>0</v>
      </c>
      <c r="AS11" s="169">
        <v>0</v>
      </c>
      <c r="AT11" s="170">
        <v>0</v>
      </c>
      <c r="AU11" s="169">
        <v>0</v>
      </c>
      <c r="AV11" s="169">
        <v>0</v>
      </c>
      <c r="AW11" s="169">
        <v>0</v>
      </c>
      <c r="AX11" s="169">
        <v>27</v>
      </c>
      <c r="AY11" s="169">
        <v>0</v>
      </c>
      <c r="AZ11" s="169">
        <v>0</v>
      </c>
      <c r="BA11" s="169">
        <v>0</v>
      </c>
      <c r="BB11" s="169">
        <v>0</v>
      </c>
      <c r="BC11" s="169">
        <v>0</v>
      </c>
      <c r="BD11" s="169">
        <v>40</v>
      </c>
      <c r="BE11" s="169">
        <v>64</v>
      </c>
      <c r="BF11" s="169">
        <v>5</v>
      </c>
      <c r="BG11" s="169">
        <v>0</v>
      </c>
      <c r="BH11" s="169">
        <v>25</v>
      </c>
      <c r="BI11" s="138">
        <v>0</v>
      </c>
    </row>
    <row r="12" spans="1:61">
      <c r="A12" s="172" t="s">
        <v>1052</v>
      </c>
      <c r="B12" s="169">
        <v>7</v>
      </c>
      <c r="C12" s="169">
        <v>282</v>
      </c>
      <c r="D12" s="138">
        <f>SUM(H12:BI12)</f>
        <v>0</v>
      </c>
      <c r="E12" s="172">
        <f>SUMIF($H$1:$BI$1,1,$H12:$BI12)</f>
        <v>0</v>
      </c>
      <c r="F12" s="169">
        <f>SUMIF($H$1:$BI$1,2,$H12:$BI12)</f>
        <v>0</v>
      </c>
      <c r="G12" s="138">
        <f>SUMIF($H$1:$BI$1,3,$H12:$BI12)</f>
        <v>0</v>
      </c>
      <c r="H12" s="171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69">
        <v>0</v>
      </c>
      <c r="P12" s="169">
        <v>0</v>
      </c>
      <c r="Q12" s="169">
        <v>0</v>
      </c>
      <c r="R12" s="169">
        <v>0</v>
      </c>
      <c r="S12" s="169">
        <v>0</v>
      </c>
      <c r="T12" s="169">
        <v>0</v>
      </c>
      <c r="U12" s="169">
        <v>0</v>
      </c>
      <c r="V12" s="169">
        <v>0</v>
      </c>
      <c r="W12" s="169">
        <v>0</v>
      </c>
      <c r="X12" s="169">
        <v>0</v>
      </c>
      <c r="Y12" s="169">
        <v>0</v>
      </c>
      <c r="Z12" s="169">
        <v>0</v>
      </c>
      <c r="AA12" s="169">
        <v>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0</v>
      </c>
      <c r="AI12" s="169">
        <v>0</v>
      </c>
      <c r="AJ12" s="169">
        <v>0</v>
      </c>
      <c r="AK12" s="169">
        <v>0</v>
      </c>
      <c r="AL12" s="169">
        <v>0</v>
      </c>
      <c r="AM12" s="169">
        <v>0</v>
      </c>
      <c r="AN12" s="170">
        <v>0</v>
      </c>
      <c r="AO12" s="169">
        <v>0</v>
      </c>
      <c r="AP12" s="169">
        <v>0</v>
      </c>
      <c r="AQ12" s="169">
        <v>0</v>
      </c>
      <c r="AR12" s="169">
        <v>0</v>
      </c>
      <c r="AS12" s="169">
        <v>0</v>
      </c>
      <c r="AT12" s="170">
        <v>0</v>
      </c>
      <c r="AU12" s="169">
        <v>0</v>
      </c>
      <c r="AV12" s="169">
        <v>0</v>
      </c>
      <c r="AW12" s="169">
        <v>0</v>
      </c>
      <c r="AX12" s="169">
        <v>0</v>
      </c>
      <c r="AY12" s="169">
        <v>0</v>
      </c>
      <c r="AZ12" s="169">
        <v>0</v>
      </c>
      <c r="BA12" s="169">
        <v>0</v>
      </c>
      <c r="BB12" s="169">
        <v>0</v>
      </c>
      <c r="BC12" s="169">
        <v>0</v>
      </c>
      <c r="BD12" s="169">
        <v>0</v>
      </c>
      <c r="BE12" s="169">
        <v>0</v>
      </c>
      <c r="BF12" s="169">
        <v>0</v>
      </c>
      <c r="BG12" s="169">
        <v>0</v>
      </c>
      <c r="BH12" s="169">
        <v>0</v>
      </c>
      <c r="BI12" s="138">
        <v>0</v>
      </c>
    </row>
    <row r="13" spans="1:61">
      <c r="A13" s="172" t="s">
        <v>1051</v>
      </c>
      <c r="B13" s="169">
        <v>8</v>
      </c>
      <c r="C13" s="169">
        <v>391</v>
      </c>
      <c r="D13" s="138">
        <f>SUM(H13:BI13)</f>
        <v>0</v>
      </c>
      <c r="E13" s="172">
        <f>SUMIF($H$1:$BI$1,1,$H13:$BI13)</f>
        <v>0</v>
      </c>
      <c r="F13" s="169">
        <f>SUMIF($H$1:$BI$1,2,$H13:$BI13)</f>
        <v>0</v>
      </c>
      <c r="G13" s="138">
        <f>SUMIF($H$1:$BI$1,3,$H13:$BI13)</f>
        <v>0</v>
      </c>
      <c r="H13" s="171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69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169">
        <v>0</v>
      </c>
      <c r="V13" s="169">
        <v>0</v>
      </c>
      <c r="W13" s="169">
        <v>0</v>
      </c>
      <c r="X13" s="169">
        <v>0</v>
      </c>
      <c r="Y13" s="169">
        <v>0</v>
      </c>
      <c r="Z13" s="169">
        <v>0</v>
      </c>
      <c r="AA13" s="169">
        <v>0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  <c r="AJ13" s="169">
        <v>0</v>
      </c>
      <c r="AK13" s="169">
        <v>0</v>
      </c>
      <c r="AL13" s="169">
        <v>0</v>
      </c>
      <c r="AM13" s="169">
        <v>0</v>
      </c>
      <c r="AN13" s="170">
        <v>0</v>
      </c>
      <c r="AO13" s="169">
        <v>0</v>
      </c>
      <c r="AP13" s="169">
        <v>0</v>
      </c>
      <c r="AQ13" s="169">
        <v>0</v>
      </c>
      <c r="AR13" s="169">
        <v>0</v>
      </c>
      <c r="AS13" s="169">
        <v>0</v>
      </c>
      <c r="AT13" s="170">
        <v>0</v>
      </c>
      <c r="AU13" s="169">
        <v>0</v>
      </c>
      <c r="AV13" s="169">
        <v>0</v>
      </c>
      <c r="AW13" s="169">
        <v>0</v>
      </c>
      <c r="AX13" s="169">
        <v>0</v>
      </c>
      <c r="AY13" s="169">
        <v>0</v>
      </c>
      <c r="AZ13" s="169">
        <v>0</v>
      </c>
      <c r="BA13" s="169">
        <v>0</v>
      </c>
      <c r="BB13" s="169">
        <v>0</v>
      </c>
      <c r="BC13" s="169">
        <v>0</v>
      </c>
      <c r="BD13" s="169">
        <v>0</v>
      </c>
      <c r="BE13" s="169">
        <v>0</v>
      </c>
      <c r="BF13" s="169">
        <v>0</v>
      </c>
      <c r="BG13" s="169">
        <v>0</v>
      </c>
      <c r="BH13" s="169">
        <v>0</v>
      </c>
      <c r="BI13" s="138">
        <v>0</v>
      </c>
    </row>
    <row r="14" spans="1:61">
      <c r="A14" s="172" t="s">
        <v>1050</v>
      </c>
      <c r="B14" s="169">
        <v>9</v>
      </c>
      <c r="C14" s="169">
        <v>765</v>
      </c>
      <c r="D14" s="138">
        <f>SUM(H14:BI14)</f>
        <v>73</v>
      </c>
      <c r="E14" s="172">
        <f>SUMIF($H$1:$BI$1,1,$H14:$BI14)</f>
        <v>9</v>
      </c>
      <c r="F14" s="169">
        <f>SUMIF($H$1:$BI$1,2,$H14:$BI14)</f>
        <v>0</v>
      </c>
      <c r="G14" s="138">
        <f>SUMIF($H$1:$BI$1,3,$H14:$BI14)</f>
        <v>64</v>
      </c>
      <c r="H14" s="171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69">
        <v>0</v>
      </c>
      <c r="P14" s="169">
        <v>64</v>
      </c>
      <c r="Q14" s="169">
        <v>0</v>
      </c>
      <c r="R14" s="169">
        <v>0</v>
      </c>
      <c r="S14" s="169">
        <v>0</v>
      </c>
      <c r="T14" s="169">
        <v>0</v>
      </c>
      <c r="U14" s="169">
        <v>0</v>
      </c>
      <c r="V14" s="169">
        <v>0</v>
      </c>
      <c r="W14" s="169">
        <v>0</v>
      </c>
      <c r="X14" s="169">
        <v>9</v>
      </c>
      <c r="Y14" s="169">
        <v>0</v>
      </c>
      <c r="Z14" s="169">
        <v>0</v>
      </c>
      <c r="AA14" s="169">
        <v>0</v>
      </c>
      <c r="AB14" s="169">
        <v>0</v>
      </c>
      <c r="AC14" s="169">
        <v>0</v>
      </c>
      <c r="AD14" s="169">
        <v>0</v>
      </c>
      <c r="AE14" s="169">
        <v>0</v>
      </c>
      <c r="AF14" s="169">
        <v>0</v>
      </c>
      <c r="AG14" s="169">
        <v>0</v>
      </c>
      <c r="AH14" s="169">
        <v>0</v>
      </c>
      <c r="AI14" s="169">
        <v>0</v>
      </c>
      <c r="AJ14" s="169">
        <v>0</v>
      </c>
      <c r="AK14" s="169">
        <v>0</v>
      </c>
      <c r="AL14" s="169">
        <v>0</v>
      </c>
      <c r="AM14" s="169">
        <v>0</v>
      </c>
      <c r="AN14" s="170">
        <v>0</v>
      </c>
      <c r="AO14" s="169">
        <v>0</v>
      </c>
      <c r="AP14" s="169">
        <v>0</v>
      </c>
      <c r="AQ14" s="169">
        <v>0</v>
      </c>
      <c r="AR14" s="169">
        <v>0</v>
      </c>
      <c r="AS14" s="169">
        <v>0</v>
      </c>
      <c r="AT14" s="170">
        <v>0</v>
      </c>
      <c r="AU14" s="169">
        <v>0</v>
      </c>
      <c r="AV14" s="169">
        <v>0</v>
      </c>
      <c r="AW14" s="169">
        <v>0</v>
      </c>
      <c r="AX14" s="169">
        <v>0</v>
      </c>
      <c r="AY14" s="169">
        <v>0</v>
      </c>
      <c r="AZ14" s="169">
        <v>0</v>
      </c>
      <c r="BA14" s="169">
        <v>0</v>
      </c>
      <c r="BB14" s="169">
        <v>0</v>
      </c>
      <c r="BC14" s="169">
        <v>0</v>
      </c>
      <c r="BD14" s="169">
        <v>0</v>
      </c>
      <c r="BE14" s="169">
        <v>0</v>
      </c>
      <c r="BF14" s="169">
        <v>0</v>
      </c>
      <c r="BG14" s="169">
        <v>0</v>
      </c>
      <c r="BH14" s="169">
        <v>0</v>
      </c>
      <c r="BI14" s="138">
        <v>0</v>
      </c>
    </row>
    <row r="15" spans="1:61">
      <c r="A15" s="172" t="s">
        <v>1047</v>
      </c>
      <c r="B15" s="169">
        <v>10</v>
      </c>
      <c r="C15" s="169">
        <v>23380</v>
      </c>
      <c r="D15" s="138">
        <f>SUM(H15:BI15)</f>
        <v>11898</v>
      </c>
      <c r="E15" s="172">
        <f>SUMIF($H$1:$BI$1,1,$H15:$BI15)</f>
        <v>3393</v>
      </c>
      <c r="F15" s="169">
        <f>SUMIF($H$1:$BI$1,2,$H15:$BI15)</f>
        <v>7705</v>
      </c>
      <c r="G15" s="138">
        <f>SUMIF($H$1:$BI$1,3,$H15:$BI15)</f>
        <v>800</v>
      </c>
      <c r="H15" s="171">
        <v>0</v>
      </c>
      <c r="I15" s="169">
        <v>5</v>
      </c>
      <c r="J15" s="169">
        <v>0</v>
      </c>
      <c r="K15" s="169">
        <v>0</v>
      </c>
      <c r="L15" s="169">
        <v>0</v>
      </c>
      <c r="M15" s="169">
        <v>5</v>
      </c>
      <c r="N15" s="169">
        <v>0</v>
      </c>
      <c r="O15" s="169">
        <v>37</v>
      </c>
      <c r="P15" s="169">
        <v>732</v>
      </c>
      <c r="Q15" s="169">
        <v>0</v>
      </c>
      <c r="R15" s="169">
        <v>18</v>
      </c>
      <c r="S15" s="169">
        <v>0</v>
      </c>
      <c r="T15" s="169">
        <v>0</v>
      </c>
      <c r="U15" s="169">
        <v>0</v>
      </c>
      <c r="V15" s="169">
        <v>2</v>
      </c>
      <c r="W15" s="169">
        <v>0</v>
      </c>
      <c r="X15" s="169">
        <v>2</v>
      </c>
      <c r="Y15" s="169">
        <v>0</v>
      </c>
      <c r="Z15" s="169">
        <v>2</v>
      </c>
      <c r="AA15" s="169">
        <v>0</v>
      </c>
      <c r="AB15" s="169">
        <v>0</v>
      </c>
      <c r="AC15" s="169">
        <v>0</v>
      </c>
      <c r="AD15" s="169">
        <v>332</v>
      </c>
      <c r="AE15" s="169">
        <v>0</v>
      </c>
      <c r="AF15" s="169">
        <v>0</v>
      </c>
      <c r="AG15" s="169">
        <v>27</v>
      </c>
      <c r="AH15" s="169">
        <v>0</v>
      </c>
      <c r="AI15" s="169">
        <v>4</v>
      </c>
      <c r="AJ15" s="169">
        <v>2683</v>
      </c>
      <c r="AK15" s="169">
        <v>0</v>
      </c>
      <c r="AL15" s="169">
        <v>0</v>
      </c>
      <c r="AM15" s="169">
        <v>2</v>
      </c>
      <c r="AN15" s="170">
        <v>2</v>
      </c>
      <c r="AO15" s="169">
        <v>61</v>
      </c>
      <c r="AP15" s="169">
        <v>0</v>
      </c>
      <c r="AQ15" s="169">
        <v>6</v>
      </c>
      <c r="AR15" s="169">
        <v>0</v>
      </c>
      <c r="AS15" s="169">
        <v>22</v>
      </c>
      <c r="AT15" s="170">
        <v>4</v>
      </c>
      <c r="AU15" s="169">
        <v>0</v>
      </c>
      <c r="AV15" s="169">
        <v>0</v>
      </c>
      <c r="AW15" s="169">
        <v>0</v>
      </c>
      <c r="AX15" s="169">
        <v>0</v>
      </c>
      <c r="AY15" s="169">
        <v>19</v>
      </c>
      <c r="AZ15" s="169">
        <v>0</v>
      </c>
      <c r="BA15" s="169">
        <v>351</v>
      </c>
      <c r="BB15" s="169">
        <v>0</v>
      </c>
      <c r="BC15" s="169">
        <v>2</v>
      </c>
      <c r="BD15" s="169">
        <v>0</v>
      </c>
      <c r="BE15" s="169">
        <v>7580</v>
      </c>
      <c r="BF15" s="169">
        <v>0</v>
      </c>
      <c r="BG15" s="169">
        <v>0</v>
      </c>
      <c r="BH15" s="169">
        <v>0</v>
      </c>
      <c r="BI15" s="138">
        <v>0</v>
      </c>
    </row>
    <row r="16" spans="1:61">
      <c r="A16" s="172" t="s">
        <v>1045</v>
      </c>
      <c r="B16" s="169">
        <v>11</v>
      </c>
      <c r="C16" s="169">
        <v>42185</v>
      </c>
      <c r="D16" s="138">
        <f>SUM(H16:BI16)</f>
        <v>14850</v>
      </c>
      <c r="E16" s="172">
        <f>SUMIF($H$1:$BI$1,1,$H16:$BI16)</f>
        <v>3201</v>
      </c>
      <c r="F16" s="169">
        <f>SUMIF($H$1:$BI$1,2,$H16:$BI16)</f>
        <v>3329</v>
      </c>
      <c r="G16" s="138">
        <f>SUMIF($H$1:$BI$1,3,$H16:$BI16)</f>
        <v>8320</v>
      </c>
      <c r="H16" s="171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4057</v>
      </c>
      <c r="N16" s="169">
        <v>0</v>
      </c>
      <c r="O16" s="169">
        <v>0</v>
      </c>
      <c r="P16" s="169">
        <v>4239</v>
      </c>
      <c r="Q16" s="169">
        <v>0</v>
      </c>
      <c r="R16" s="169">
        <v>0</v>
      </c>
      <c r="S16" s="169">
        <v>0</v>
      </c>
      <c r="T16" s="169">
        <v>0</v>
      </c>
      <c r="U16" s="169">
        <v>0</v>
      </c>
      <c r="V16" s="169">
        <v>0</v>
      </c>
      <c r="W16" s="169">
        <v>0</v>
      </c>
      <c r="X16" s="169">
        <v>26</v>
      </c>
      <c r="Y16" s="169">
        <v>0</v>
      </c>
      <c r="Z16" s="169">
        <v>1</v>
      </c>
      <c r="AA16" s="169">
        <v>0</v>
      </c>
      <c r="AB16" s="169">
        <v>0</v>
      </c>
      <c r="AC16" s="169">
        <v>0</v>
      </c>
      <c r="AD16" s="169">
        <v>0</v>
      </c>
      <c r="AE16" s="169">
        <v>0</v>
      </c>
      <c r="AF16" s="169">
        <v>0</v>
      </c>
      <c r="AG16" s="169">
        <v>2</v>
      </c>
      <c r="AH16" s="169">
        <v>0</v>
      </c>
      <c r="AI16" s="169">
        <v>3175</v>
      </c>
      <c r="AJ16" s="169">
        <v>0</v>
      </c>
      <c r="AK16" s="169">
        <v>0</v>
      </c>
      <c r="AL16" s="169">
        <v>0</v>
      </c>
      <c r="AM16" s="169">
        <v>270</v>
      </c>
      <c r="AN16" s="170">
        <v>0</v>
      </c>
      <c r="AO16" s="169">
        <v>0</v>
      </c>
      <c r="AP16" s="169">
        <v>0</v>
      </c>
      <c r="AQ16" s="169">
        <v>3056</v>
      </c>
      <c r="AR16" s="169">
        <v>0</v>
      </c>
      <c r="AS16" s="169">
        <v>0</v>
      </c>
      <c r="AT16" s="170">
        <v>0</v>
      </c>
      <c r="AU16" s="169">
        <v>0</v>
      </c>
      <c r="AV16" s="169">
        <v>0</v>
      </c>
      <c r="AW16" s="169">
        <v>0</v>
      </c>
      <c r="AX16" s="169">
        <v>0</v>
      </c>
      <c r="AY16" s="169">
        <v>0</v>
      </c>
      <c r="AZ16" s="169">
        <v>0</v>
      </c>
      <c r="BA16" s="169">
        <v>0</v>
      </c>
      <c r="BB16" s="169">
        <v>0</v>
      </c>
      <c r="BC16" s="169">
        <v>0</v>
      </c>
      <c r="BD16" s="169">
        <v>1</v>
      </c>
      <c r="BE16" s="169">
        <v>0</v>
      </c>
      <c r="BF16" s="169">
        <v>0</v>
      </c>
      <c r="BG16" s="169">
        <v>0</v>
      </c>
      <c r="BH16" s="169">
        <v>23</v>
      </c>
      <c r="BI16" s="138">
        <v>0</v>
      </c>
    </row>
    <row r="17" spans="1:61">
      <c r="A17" s="172" t="s">
        <v>1043</v>
      </c>
      <c r="B17" s="169">
        <v>12</v>
      </c>
      <c r="C17" s="169">
        <v>1062</v>
      </c>
      <c r="D17" s="138">
        <f>SUM(H17:BI17)</f>
        <v>347</v>
      </c>
      <c r="E17" s="172">
        <f>SUMIF($H$1:$BI$1,1,$H17:$BI17)</f>
        <v>52</v>
      </c>
      <c r="F17" s="169">
        <f>SUMIF($H$1:$BI$1,2,$H17:$BI17)</f>
        <v>291</v>
      </c>
      <c r="G17" s="138">
        <f>SUMIF($H$1:$BI$1,3,$H17:$BI17)</f>
        <v>4</v>
      </c>
      <c r="H17" s="171">
        <v>0</v>
      </c>
      <c r="I17" s="169">
        <v>0</v>
      </c>
      <c r="J17" s="169">
        <v>0</v>
      </c>
      <c r="K17" s="169">
        <v>0</v>
      </c>
      <c r="L17" s="169">
        <v>0</v>
      </c>
      <c r="M17" s="169">
        <v>0</v>
      </c>
      <c r="N17" s="169">
        <v>0</v>
      </c>
      <c r="O17" s="169">
        <v>0</v>
      </c>
      <c r="P17" s="169">
        <v>4</v>
      </c>
      <c r="Q17" s="169">
        <v>0</v>
      </c>
      <c r="R17" s="169">
        <v>0</v>
      </c>
      <c r="S17" s="169">
        <v>0</v>
      </c>
      <c r="T17" s="169">
        <v>0</v>
      </c>
      <c r="U17" s="169">
        <v>0</v>
      </c>
      <c r="V17" s="169">
        <v>0</v>
      </c>
      <c r="W17" s="169">
        <v>0</v>
      </c>
      <c r="X17" s="169">
        <v>4</v>
      </c>
      <c r="Y17" s="169">
        <v>0</v>
      </c>
      <c r="Z17" s="169">
        <v>0</v>
      </c>
      <c r="AA17" s="169">
        <v>0</v>
      </c>
      <c r="AB17" s="169">
        <v>0</v>
      </c>
      <c r="AC17" s="169">
        <v>0</v>
      </c>
      <c r="AD17" s="169">
        <v>36</v>
      </c>
      <c r="AE17" s="169">
        <v>0</v>
      </c>
      <c r="AF17" s="169">
        <v>0</v>
      </c>
      <c r="AG17" s="169">
        <v>2</v>
      </c>
      <c r="AH17" s="169">
        <v>0</v>
      </c>
      <c r="AI17" s="169">
        <v>0</v>
      </c>
      <c r="AJ17" s="169">
        <v>12</v>
      </c>
      <c r="AK17" s="169">
        <v>4</v>
      </c>
      <c r="AL17" s="169">
        <v>0</v>
      </c>
      <c r="AM17" s="169">
        <v>17</v>
      </c>
      <c r="AN17" s="170">
        <v>0</v>
      </c>
      <c r="AO17" s="169">
        <v>0</v>
      </c>
      <c r="AP17" s="169">
        <v>0</v>
      </c>
      <c r="AQ17" s="169">
        <v>0</v>
      </c>
      <c r="AR17" s="169">
        <v>0</v>
      </c>
      <c r="AS17" s="169">
        <v>0</v>
      </c>
      <c r="AT17" s="170">
        <v>0</v>
      </c>
      <c r="AU17" s="169">
        <v>0</v>
      </c>
      <c r="AV17" s="169">
        <v>0</v>
      </c>
      <c r="AW17" s="169">
        <v>0</v>
      </c>
      <c r="AX17" s="169">
        <v>0</v>
      </c>
      <c r="AY17" s="169">
        <v>0</v>
      </c>
      <c r="AZ17" s="169">
        <v>0</v>
      </c>
      <c r="BA17" s="169">
        <v>0</v>
      </c>
      <c r="BB17" s="169">
        <v>0</v>
      </c>
      <c r="BC17" s="169">
        <v>0</v>
      </c>
      <c r="BD17" s="169">
        <v>0</v>
      </c>
      <c r="BE17" s="169">
        <v>197</v>
      </c>
      <c r="BF17" s="169">
        <v>0</v>
      </c>
      <c r="BG17" s="169">
        <v>71</v>
      </c>
      <c r="BH17" s="169">
        <v>0</v>
      </c>
      <c r="BI17" s="138">
        <v>0</v>
      </c>
    </row>
    <row r="18" spans="1:61">
      <c r="A18" s="172" t="s">
        <v>1041</v>
      </c>
      <c r="B18" s="169">
        <v>13</v>
      </c>
      <c r="C18" s="169">
        <v>284</v>
      </c>
      <c r="D18" s="138">
        <f>SUM(H18:BI18)</f>
        <v>239</v>
      </c>
      <c r="E18" s="172">
        <f>SUMIF($H$1:$BI$1,1,$H18:$BI18)</f>
        <v>10</v>
      </c>
      <c r="F18" s="169">
        <f>SUMIF($H$1:$BI$1,2,$H18:$BI18)</f>
        <v>229</v>
      </c>
      <c r="G18" s="138">
        <f>SUMIF($H$1:$BI$1,3,$H18:$BI18)</f>
        <v>0</v>
      </c>
      <c r="H18" s="171">
        <v>0</v>
      </c>
      <c r="I18" s="169">
        <v>0</v>
      </c>
      <c r="J18" s="169">
        <v>0</v>
      </c>
      <c r="K18" s="169">
        <v>0</v>
      </c>
      <c r="L18" s="169">
        <v>5</v>
      </c>
      <c r="M18" s="169">
        <v>0</v>
      </c>
      <c r="N18" s="169">
        <v>0</v>
      </c>
      <c r="O18" s="169">
        <v>0</v>
      </c>
      <c r="P18" s="169">
        <v>0</v>
      </c>
      <c r="Q18" s="169">
        <v>0</v>
      </c>
      <c r="R18" s="169">
        <v>0</v>
      </c>
      <c r="S18" s="169">
        <v>0</v>
      </c>
      <c r="T18" s="169">
        <v>0</v>
      </c>
      <c r="U18" s="169">
        <v>0</v>
      </c>
      <c r="V18" s="169">
        <v>0</v>
      </c>
      <c r="W18" s="169">
        <v>0</v>
      </c>
      <c r="X18" s="169">
        <v>0</v>
      </c>
      <c r="Y18" s="169">
        <v>0</v>
      </c>
      <c r="Z18" s="169">
        <v>0</v>
      </c>
      <c r="AA18" s="169">
        <v>0</v>
      </c>
      <c r="AB18" s="169">
        <v>0</v>
      </c>
      <c r="AC18" s="169">
        <v>0</v>
      </c>
      <c r="AD18" s="169">
        <v>0</v>
      </c>
      <c r="AE18" s="169">
        <v>0</v>
      </c>
      <c r="AF18" s="169">
        <v>0</v>
      </c>
      <c r="AG18" s="169">
        <v>0</v>
      </c>
      <c r="AH18" s="169">
        <v>0</v>
      </c>
      <c r="AI18" s="169">
        <v>0</v>
      </c>
      <c r="AJ18" s="169">
        <v>0</v>
      </c>
      <c r="AK18" s="169">
        <v>0</v>
      </c>
      <c r="AL18" s="169">
        <v>0</v>
      </c>
      <c r="AM18" s="169">
        <v>0</v>
      </c>
      <c r="AN18" s="170">
        <v>0</v>
      </c>
      <c r="AO18" s="169">
        <v>0</v>
      </c>
      <c r="AP18" s="169">
        <v>0</v>
      </c>
      <c r="AQ18" s="169">
        <v>0</v>
      </c>
      <c r="AR18" s="169">
        <v>0</v>
      </c>
      <c r="AS18" s="169">
        <v>0</v>
      </c>
      <c r="AT18" s="170">
        <v>0</v>
      </c>
      <c r="AU18" s="169">
        <v>0</v>
      </c>
      <c r="AV18" s="169">
        <v>0</v>
      </c>
      <c r="AW18" s="169">
        <v>0</v>
      </c>
      <c r="AX18" s="169">
        <v>0</v>
      </c>
      <c r="AY18" s="169">
        <v>0</v>
      </c>
      <c r="AZ18" s="169">
        <v>0</v>
      </c>
      <c r="BA18" s="169">
        <v>10</v>
      </c>
      <c r="BB18" s="169">
        <v>0</v>
      </c>
      <c r="BC18" s="169">
        <v>0</v>
      </c>
      <c r="BD18" s="169">
        <v>0</v>
      </c>
      <c r="BE18" s="169">
        <v>224</v>
      </c>
      <c r="BF18" s="169">
        <v>0</v>
      </c>
      <c r="BG18" s="169">
        <v>0</v>
      </c>
      <c r="BH18" s="169">
        <v>0</v>
      </c>
      <c r="BI18" s="138">
        <v>0</v>
      </c>
    </row>
    <row r="19" spans="1:61">
      <c r="A19" s="172" t="s">
        <v>1039</v>
      </c>
      <c r="B19" s="169">
        <v>14</v>
      </c>
      <c r="C19" s="169">
        <v>327</v>
      </c>
      <c r="D19" s="138">
        <f>SUM(H19:BI19)</f>
        <v>38</v>
      </c>
      <c r="E19" s="172">
        <f>SUMIF($H$1:$BI$1,1,$H19:$BI19)</f>
        <v>5</v>
      </c>
      <c r="F19" s="169">
        <f>SUMIF($H$1:$BI$1,2,$H19:$BI19)</f>
        <v>2</v>
      </c>
      <c r="G19" s="138">
        <f>SUMIF($H$1:$BI$1,3,$H19:$BI19)</f>
        <v>31</v>
      </c>
      <c r="H19" s="171">
        <v>0</v>
      </c>
      <c r="I19" s="169">
        <v>0</v>
      </c>
      <c r="J19" s="169">
        <v>0</v>
      </c>
      <c r="K19" s="169">
        <v>0</v>
      </c>
      <c r="L19" s="169">
        <v>0</v>
      </c>
      <c r="M19" s="169">
        <v>0</v>
      </c>
      <c r="N19" s="169">
        <v>0</v>
      </c>
      <c r="O19" s="169">
        <v>2</v>
      </c>
      <c r="P19" s="169">
        <v>0</v>
      </c>
      <c r="Q19" s="169">
        <v>0</v>
      </c>
      <c r="R19" s="169">
        <v>0</v>
      </c>
      <c r="S19" s="169">
        <v>0</v>
      </c>
      <c r="T19" s="169">
        <v>0</v>
      </c>
      <c r="U19" s="169">
        <v>0</v>
      </c>
      <c r="V19" s="169">
        <v>2</v>
      </c>
      <c r="W19" s="169">
        <v>0</v>
      </c>
      <c r="X19" s="169">
        <v>0</v>
      </c>
      <c r="Y19" s="169">
        <v>0</v>
      </c>
      <c r="Z19" s="169">
        <v>0</v>
      </c>
      <c r="AA19" s="169">
        <v>0</v>
      </c>
      <c r="AB19" s="169">
        <v>0</v>
      </c>
      <c r="AC19" s="169">
        <v>0</v>
      </c>
      <c r="AD19" s="169">
        <v>5</v>
      </c>
      <c r="AE19" s="169">
        <v>0</v>
      </c>
      <c r="AF19" s="169">
        <v>0</v>
      </c>
      <c r="AG19" s="169">
        <v>0</v>
      </c>
      <c r="AH19" s="169">
        <v>0</v>
      </c>
      <c r="AI19" s="169">
        <v>0</v>
      </c>
      <c r="AJ19" s="169">
        <v>0</v>
      </c>
      <c r="AK19" s="169">
        <v>0</v>
      </c>
      <c r="AL19" s="169">
        <v>0</v>
      </c>
      <c r="AM19" s="169">
        <v>0</v>
      </c>
      <c r="AN19" s="170">
        <v>0</v>
      </c>
      <c r="AO19" s="169">
        <v>0</v>
      </c>
      <c r="AP19" s="169">
        <v>0</v>
      </c>
      <c r="AQ19" s="169">
        <v>0</v>
      </c>
      <c r="AR19" s="169">
        <v>0</v>
      </c>
      <c r="AS19" s="169">
        <v>0</v>
      </c>
      <c r="AT19" s="170">
        <v>0</v>
      </c>
      <c r="AU19" s="169">
        <v>0</v>
      </c>
      <c r="AV19" s="169">
        <v>0</v>
      </c>
      <c r="AW19" s="169">
        <v>0</v>
      </c>
      <c r="AX19" s="169">
        <v>29</v>
      </c>
      <c r="AY19" s="169">
        <v>0</v>
      </c>
      <c r="AZ19" s="169">
        <v>0</v>
      </c>
      <c r="BA19" s="169">
        <v>0</v>
      </c>
      <c r="BB19" s="169">
        <v>0</v>
      </c>
      <c r="BC19" s="169">
        <v>0</v>
      </c>
      <c r="BD19" s="169">
        <v>0</v>
      </c>
      <c r="BE19" s="169">
        <v>0</v>
      </c>
      <c r="BF19" s="169">
        <v>0</v>
      </c>
      <c r="BG19" s="169">
        <v>0</v>
      </c>
      <c r="BH19" s="169">
        <v>0</v>
      </c>
      <c r="BI19" s="138">
        <v>0</v>
      </c>
    </row>
    <row r="20" spans="1:61">
      <c r="A20" s="172" t="s">
        <v>1037</v>
      </c>
      <c r="B20" s="169">
        <v>15</v>
      </c>
      <c r="C20" s="169">
        <v>532</v>
      </c>
      <c r="D20" s="138">
        <f>SUM(H20:BI20)</f>
        <v>213</v>
      </c>
      <c r="E20" s="172">
        <f>SUMIF($H$1:$BI$1,1,$H20:$BI20)</f>
        <v>203</v>
      </c>
      <c r="F20" s="169">
        <f>SUMIF($H$1:$BI$1,2,$H20:$BI20)</f>
        <v>7</v>
      </c>
      <c r="G20" s="138">
        <f>SUMIF($H$1:$BI$1,3,$H20:$BI20)</f>
        <v>3</v>
      </c>
      <c r="H20" s="171">
        <v>0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1</v>
      </c>
      <c r="Q20" s="169">
        <v>0</v>
      </c>
      <c r="R20" s="169">
        <v>0</v>
      </c>
      <c r="S20" s="169">
        <v>2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  <c r="AB20" s="169">
        <v>0</v>
      </c>
      <c r="AC20" s="169">
        <v>0</v>
      </c>
      <c r="AD20" s="169">
        <v>168</v>
      </c>
      <c r="AE20" s="169">
        <v>0</v>
      </c>
      <c r="AF20" s="169">
        <v>0</v>
      </c>
      <c r="AG20" s="169">
        <v>0</v>
      </c>
      <c r="AH20" s="169">
        <v>0</v>
      </c>
      <c r="AI20" s="169">
        <v>31</v>
      </c>
      <c r="AJ20" s="169">
        <v>0</v>
      </c>
      <c r="AK20" s="169">
        <v>2</v>
      </c>
      <c r="AL20" s="169">
        <v>0</v>
      </c>
      <c r="AM20" s="169">
        <v>0</v>
      </c>
      <c r="AN20" s="170">
        <v>0</v>
      </c>
      <c r="AO20" s="169">
        <v>0</v>
      </c>
      <c r="AP20" s="169">
        <v>0</v>
      </c>
      <c r="AQ20" s="169">
        <v>0</v>
      </c>
      <c r="AR20" s="169">
        <v>0</v>
      </c>
      <c r="AS20" s="169">
        <v>0</v>
      </c>
      <c r="AT20" s="170">
        <v>0</v>
      </c>
      <c r="AU20" s="169">
        <v>0</v>
      </c>
      <c r="AV20" s="169">
        <v>4</v>
      </c>
      <c r="AW20" s="169">
        <v>0</v>
      </c>
      <c r="AX20" s="169">
        <v>0</v>
      </c>
      <c r="AY20" s="169">
        <v>0</v>
      </c>
      <c r="AZ20" s="169">
        <v>0</v>
      </c>
      <c r="BA20" s="169">
        <v>0</v>
      </c>
      <c r="BB20" s="169">
        <v>0</v>
      </c>
      <c r="BC20" s="169">
        <v>0</v>
      </c>
      <c r="BD20" s="169">
        <v>0</v>
      </c>
      <c r="BE20" s="169">
        <v>5</v>
      </c>
      <c r="BF20" s="169">
        <v>0</v>
      </c>
      <c r="BG20" s="169">
        <v>0</v>
      </c>
      <c r="BH20" s="169">
        <v>0</v>
      </c>
      <c r="BI20" s="138">
        <v>0</v>
      </c>
    </row>
    <row r="21" spans="1:61">
      <c r="A21" s="172" t="s">
        <v>1035</v>
      </c>
      <c r="B21" s="169">
        <v>16</v>
      </c>
      <c r="C21" s="169">
        <v>315</v>
      </c>
      <c r="D21" s="138">
        <f>SUM(H21:BI21)</f>
        <v>11</v>
      </c>
      <c r="E21" s="172">
        <f>SUMIF($H$1:$BI$1,1,$H21:$BI21)</f>
        <v>0</v>
      </c>
      <c r="F21" s="169">
        <f>SUMIF($H$1:$BI$1,2,$H21:$BI21)</f>
        <v>10</v>
      </c>
      <c r="G21" s="138">
        <f>SUMIF($H$1:$BI$1,3,$H21:$BI21)</f>
        <v>1</v>
      </c>
      <c r="H21" s="171">
        <v>0</v>
      </c>
      <c r="I21" s="169">
        <v>0</v>
      </c>
      <c r="J21" s="169">
        <v>0</v>
      </c>
      <c r="K21" s="169">
        <v>0</v>
      </c>
      <c r="L21" s="169">
        <v>0</v>
      </c>
      <c r="M21" s="169">
        <v>0</v>
      </c>
      <c r="N21" s="169">
        <v>0</v>
      </c>
      <c r="O21" s="169">
        <v>0</v>
      </c>
      <c r="P21" s="169">
        <v>0</v>
      </c>
      <c r="Q21" s="169">
        <v>0</v>
      </c>
      <c r="R21" s="169">
        <v>0</v>
      </c>
      <c r="S21" s="169">
        <v>1</v>
      </c>
      <c r="T21" s="169">
        <v>0</v>
      </c>
      <c r="U21" s="169">
        <v>0</v>
      </c>
      <c r="V21" s="169">
        <v>0</v>
      </c>
      <c r="W21" s="169">
        <v>0</v>
      </c>
      <c r="X21" s="169">
        <v>0</v>
      </c>
      <c r="Y21" s="169">
        <v>0</v>
      </c>
      <c r="Z21" s="169">
        <v>0</v>
      </c>
      <c r="AA21" s="169">
        <v>0</v>
      </c>
      <c r="AB21" s="169">
        <v>0</v>
      </c>
      <c r="AC21" s="169">
        <v>0</v>
      </c>
      <c r="AD21" s="169">
        <v>0</v>
      </c>
      <c r="AE21" s="169">
        <v>0</v>
      </c>
      <c r="AF21" s="169">
        <v>0</v>
      </c>
      <c r="AG21" s="169">
        <v>0</v>
      </c>
      <c r="AH21" s="169">
        <v>0</v>
      </c>
      <c r="AI21" s="169">
        <v>0</v>
      </c>
      <c r="AJ21" s="169">
        <v>0</v>
      </c>
      <c r="AK21" s="169">
        <v>0</v>
      </c>
      <c r="AL21" s="169">
        <v>0</v>
      </c>
      <c r="AM21" s="169">
        <v>0</v>
      </c>
      <c r="AN21" s="170">
        <v>0</v>
      </c>
      <c r="AO21" s="169">
        <v>0</v>
      </c>
      <c r="AP21" s="169">
        <v>0</v>
      </c>
      <c r="AQ21" s="169">
        <v>0</v>
      </c>
      <c r="AR21" s="169">
        <v>0</v>
      </c>
      <c r="AS21" s="169">
        <v>0</v>
      </c>
      <c r="AT21" s="170">
        <v>0</v>
      </c>
      <c r="AU21" s="169">
        <v>0</v>
      </c>
      <c r="AV21" s="169">
        <v>0</v>
      </c>
      <c r="AW21" s="169">
        <v>0</v>
      </c>
      <c r="AX21" s="169">
        <v>0</v>
      </c>
      <c r="AY21" s="169">
        <v>0</v>
      </c>
      <c r="AZ21" s="169">
        <v>0</v>
      </c>
      <c r="BA21" s="169">
        <v>0</v>
      </c>
      <c r="BB21" s="169">
        <v>0</v>
      </c>
      <c r="BC21" s="169">
        <v>0</v>
      </c>
      <c r="BD21" s="169">
        <v>0</v>
      </c>
      <c r="BE21" s="169">
        <v>10</v>
      </c>
      <c r="BF21" s="169">
        <v>0</v>
      </c>
      <c r="BG21" s="169">
        <v>0</v>
      </c>
      <c r="BH21" s="169">
        <v>0</v>
      </c>
      <c r="BI21" s="138">
        <v>0</v>
      </c>
    </row>
    <row r="22" spans="1:61">
      <c r="A22" s="172" t="s">
        <v>1033</v>
      </c>
      <c r="B22" s="169">
        <v>17</v>
      </c>
      <c r="C22" s="169">
        <v>2226</v>
      </c>
      <c r="D22" s="138">
        <f>SUM(H22:BI22)</f>
        <v>602</v>
      </c>
      <c r="E22" s="172">
        <f>SUMIF($H$1:$BI$1,1,$H22:$BI22)</f>
        <v>0</v>
      </c>
      <c r="F22" s="169">
        <f>SUMIF($H$1:$BI$1,2,$H22:$BI22)</f>
        <v>200</v>
      </c>
      <c r="G22" s="138">
        <f>SUMIF($H$1:$BI$1,3,$H22:$BI22)</f>
        <v>402</v>
      </c>
      <c r="H22" s="171">
        <v>0</v>
      </c>
      <c r="I22" s="169">
        <v>0</v>
      </c>
      <c r="J22" s="169">
        <v>0</v>
      </c>
      <c r="K22" s="169">
        <v>0</v>
      </c>
      <c r="L22" s="169">
        <v>0</v>
      </c>
      <c r="M22" s="169">
        <v>19</v>
      </c>
      <c r="N22" s="169">
        <v>0</v>
      </c>
      <c r="O22" s="169">
        <v>0</v>
      </c>
      <c r="P22" s="169">
        <v>204</v>
      </c>
      <c r="Q22" s="169">
        <v>0</v>
      </c>
      <c r="R22" s="169">
        <v>179</v>
      </c>
      <c r="S22" s="169">
        <v>0</v>
      </c>
      <c r="T22" s="169">
        <v>0</v>
      </c>
      <c r="U22" s="169">
        <v>0</v>
      </c>
      <c r="V22" s="169">
        <v>0</v>
      </c>
      <c r="W22" s="169">
        <v>0</v>
      </c>
      <c r="X22" s="169">
        <v>0</v>
      </c>
      <c r="Y22" s="169">
        <v>0</v>
      </c>
      <c r="Z22" s="169">
        <v>0</v>
      </c>
      <c r="AA22" s="169">
        <v>0</v>
      </c>
      <c r="AB22" s="169">
        <v>0</v>
      </c>
      <c r="AC22" s="169">
        <v>0</v>
      </c>
      <c r="AD22" s="169">
        <v>0</v>
      </c>
      <c r="AE22" s="169">
        <v>0</v>
      </c>
      <c r="AF22" s="169">
        <v>0</v>
      </c>
      <c r="AG22" s="169">
        <v>96</v>
      </c>
      <c r="AH22" s="169">
        <v>0</v>
      </c>
      <c r="AI22" s="169">
        <v>0</v>
      </c>
      <c r="AJ22" s="169">
        <v>0</v>
      </c>
      <c r="AK22" s="169">
        <v>0</v>
      </c>
      <c r="AL22" s="169">
        <v>0</v>
      </c>
      <c r="AM22" s="169">
        <v>0</v>
      </c>
      <c r="AN22" s="170">
        <v>0</v>
      </c>
      <c r="AO22" s="169">
        <v>0</v>
      </c>
      <c r="AP22" s="169">
        <v>103</v>
      </c>
      <c r="AQ22" s="169">
        <v>0</v>
      </c>
      <c r="AR22" s="169">
        <v>0</v>
      </c>
      <c r="AS22" s="169">
        <v>0</v>
      </c>
      <c r="AT22" s="170">
        <v>0</v>
      </c>
      <c r="AU22" s="169">
        <v>0</v>
      </c>
      <c r="AV22" s="169">
        <v>0</v>
      </c>
      <c r="AW22" s="169">
        <v>0</v>
      </c>
      <c r="AX22" s="169">
        <v>0</v>
      </c>
      <c r="AY22" s="169">
        <v>0</v>
      </c>
      <c r="AZ22" s="169">
        <v>0</v>
      </c>
      <c r="BA22" s="169">
        <v>0</v>
      </c>
      <c r="BB22" s="169">
        <v>0</v>
      </c>
      <c r="BC22" s="169">
        <v>0</v>
      </c>
      <c r="BD22" s="169">
        <v>0</v>
      </c>
      <c r="BE22" s="169">
        <v>1</v>
      </c>
      <c r="BF22" s="169">
        <v>0</v>
      </c>
      <c r="BG22" s="169">
        <v>0</v>
      </c>
      <c r="BH22" s="169">
        <v>0</v>
      </c>
      <c r="BI22" s="138">
        <v>0</v>
      </c>
    </row>
    <row r="23" spans="1:61">
      <c r="A23" s="172" t="s">
        <v>1031</v>
      </c>
      <c r="B23" s="169">
        <v>18</v>
      </c>
      <c r="C23" s="169">
        <v>248</v>
      </c>
      <c r="D23" s="138">
        <f>SUM(H23:BI23)</f>
        <v>0</v>
      </c>
      <c r="E23" s="172">
        <f>SUMIF($H$1:$BI$1,1,$H23:$BI23)</f>
        <v>0</v>
      </c>
      <c r="F23" s="169">
        <f>SUMIF($H$1:$BI$1,2,$H23:$BI23)</f>
        <v>0</v>
      </c>
      <c r="G23" s="138">
        <f>SUMIF($H$1:$BI$1,3,$H23:$BI23)</f>
        <v>0</v>
      </c>
      <c r="H23" s="171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169">
        <v>0</v>
      </c>
      <c r="U23" s="169">
        <v>0</v>
      </c>
      <c r="V23" s="169">
        <v>0</v>
      </c>
      <c r="W23" s="169">
        <v>0</v>
      </c>
      <c r="X23" s="169">
        <v>0</v>
      </c>
      <c r="Y23" s="169">
        <v>0</v>
      </c>
      <c r="Z23" s="169">
        <v>0</v>
      </c>
      <c r="AA23" s="169">
        <v>0</v>
      </c>
      <c r="AB23" s="169">
        <v>0</v>
      </c>
      <c r="AC23" s="169">
        <v>0</v>
      </c>
      <c r="AD23" s="169">
        <v>0</v>
      </c>
      <c r="AE23" s="169">
        <v>0</v>
      </c>
      <c r="AF23" s="169">
        <v>0</v>
      </c>
      <c r="AG23" s="169">
        <v>0</v>
      </c>
      <c r="AH23" s="169">
        <v>0</v>
      </c>
      <c r="AI23" s="169">
        <v>0</v>
      </c>
      <c r="AJ23" s="169">
        <v>0</v>
      </c>
      <c r="AK23" s="169">
        <v>0</v>
      </c>
      <c r="AL23" s="169">
        <v>0</v>
      </c>
      <c r="AM23" s="169">
        <v>0</v>
      </c>
      <c r="AN23" s="170">
        <v>0</v>
      </c>
      <c r="AO23" s="169">
        <v>0</v>
      </c>
      <c r="AP23" s="169">
        <v>0</v>
      </c>
      <c r="AQ23" s="169">
        <v>0</v>
      </c>
      <c r="AR23" s="169">
        <v>0</v>
      </c>
      <c r="AS23" s="169">
        <v>0</v>
      </c>
      <c r="AT23" s="170">
        <v>0</v>
      </c>
      <c r="AU23" s="169">
        <v>0</v>
      </c>
      <c r="AV23" s="169">
        <v>0</v>
      </c>
      <c r="AW23" s="169">
        <v>0</v>
      </c>
      <c r="AX23" s="169">
        <v>0</v>
      </c>
      <c r="AY23" s="169">
        <v>0</v>
      </c>
      <c r="AZ23" s="169">
        <v>0</v>
      </c>
      <c r="BA23" s="169">
        <v>0</v>
      </c>
      <c r="BB23" s="169">
        <v>0</v>
      </c>
      <c r="BC23" s="169">
        <v>0</v>
      </c>
      <c r="BD23" s="169">
        <v>0</v>
      </c>
      <c r="BE23" s="169">
        <v>0</v>
      </c>
      <c r="BF23" s="169">
        <v>0</v>
      </c>
      <c r="BG23" s="169">
        <v>0</v>
      </c>
      <c r="BH23" s="169">
        <v>0</v>
      </c>
      <c r="BI23" s="138">
        <v>0</v>
      </c>
    </row>
    <row r="24" spans="1:61">
      <c r="A24" s="172" t="s">
        <v>1029</v>
      </c>
      <c r="B24" s="169">
        <v>19</v>
      </c>
      <c r="C24" s="169">
        <v>962</v>
      </c>
      <c r="D24" s="138">
        <f>SUM(H24:BI24)</f>
        <v>2</v>
      </c>
      <c r="E24" s="172">
        <f>SUMIF($H$1:$BI$1,1,$H24:$BI24)</f>
        <v>0</v>
      </c>
      <c r="F24" s="169">
        <f>SUMIF($H$1:$BI$1,2,$H24:$BI24)</f>
        <v>2</v>
      </c>
      <c r="G24" s="138">
        <f>SUMIF($H$1:$BI$1,3,$H24:$BI24)</f>
        <v>0</v>
      </c>
      <c r="H24" s="171">
        <v>0</v>
      </c>
      <c r="I24" s="169">
        <v>0</v>
      </c>
      <c r="J24" s="169">
        <v>0</v>
      </c>
      <c r="K24" s="169">
        <v>0</v>
      </c>
      <c r="L24" s="169">
        <v>0</v>
      </c>
      <c r="M24" s="169">
        <v>0</v>
      </c>
      <c r="N24" s="169">
        <v>0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169">
        <v>0</v>
      </c>
      <c r="V24" s="169">
        <v>0</v>
      </c>
      <c r="W24" s="169">
        <v>0</v>
      </c>
      <c r="X24" s="169">
        <v>0</v>
      </c>
      <c r="Y24" s="169">
        <v>0</v>
      </c>
      <c r="Z24" s="169">
        <v>0</v>
      </c>
      <c r="AA24" s="169">
        <v>0</v>
      </c>
      <c r="AB24" s="169">
        <v>0</v>
      </c>
      <c r="AC24" s="169">
        <v>0</v>
      </c>
      <c r="AD24" s="169">
        <v>0</v>
      </c>
      <c r="AE24" s="169">
        <v>0</v>
      </c>
      <c r="AF24" s="169">
        <v>0</v>
      </c>
      <c r="AG24" s="169">
        <v>0</v>
      </c>
      <c r="AH24" s="169">
        <v>0</v>
      </c>
      <c r="AI24" s="169">
        <v>0</v>
      </c>
      <c r="AJ24" s="169">
        <v>0</v>
      </c>
      <c r="AK24" s="169">
        <v>0</v>
      </c>
      <c r="AL24" s="169">
        <v>0</v>
      </c>
      <c r="AM24" s="169">
        <v>0</v>
      </c>
      <c r="AN24" s="170">
        <v>0</v>
      </c>
      <c r="AO24" s="169">
        <v>0</v>
      </c>
      <c r="AP24" s="169">
        <v>0</v>
      </c>
      <c r="AQ24" s="169">
        <v>0</v>
      </c>
      <c r="AR24" s="169">
        <v>0</v>
      </c>
      <c r="AS24" s="169">
        <v>2</v>
      </c>
      <c r="AT24" s="170">
        <v>0</v>
      </c>
      <c r="AU24" s="169">
        <v>0</v>
      </c>
      <c r="AV24" s="169">
        <v>0</v>
      </c>
      <c r="AW24" s="169">
        <v>0</v>
      </c>
      <c r="AX24" s="169">
        <v>0</v>
      </c>
      <c r="AY24" s="169">
        <v>0</v>
      </c>
      <c r="AZ24" s="169">
        <v>0</v>
      </c>
      <c r="BA24" s="169">
        <v>0</v>
      </c>
      <c r="BB24" s="169">
        <v>0</v>
      </c>
      <c r="BC24" s="169">
        <v>0</v>
      </c>
      <c r="BD24" s="169">
        <v>0</v>
      </c>
      <c r="BE24" s="169">
        <v>0</v>
      </c>
      <c r="BF24" s="169">
        <v>0</v>
      </c>
      <c r="BG24" s="169">
        <v>0</v>
      </c>
      <c r="BH24" s="169">
        <v>0</v>
      </c>
      <c r="BI24" s="138">
        <v>0</v>
      </c>
    </row>
    <row r="25" spans="1:61">
      <c r="A25" s="172" t="s">
        <v>1027</v>
      </c>
      <c r="B25" s="169">
        <v>20</v>
      </c>
      <c r="C25" s="169">
        <v>1125</v>
      </c>
      <c r="D25" s="138">
        <f>SUM(H25:BI25)</f>
        <v>386</v>
      </c>
      <c r="E25" s="172">
        <f>SUMIF($H$1:$BI$1,1,$H25:$BI25)</f>
        <v>0</v>
      </c>
      <c r="F25" s="169">
        <f>SUMIF($H$1:$BI$1,2,$H25:$BI25)</f>
        <v>254</v>
      </c>
      <c r="G25" s="138">
        <f>SUMIF($H$1:$BI$1,3,$H25:$BI25)</f>
        <v>132</v>
      </c>
      <c r="H25" s="171">
        <v>0</v>
      </c>
      <c r="I25" s="169">
        <v>0</v>
      </c>
      <c r="J25" s="169">
        <v>0</v>
      </c>
      <c r="K25" s="169">
        <v>0</v>
      </c>
      <c r="L25" s="169">
        <v>0</v>
      </c>
      <c r="M25" s="169">
        <v>14</v>
      </c>
      <c r="N25" s="169">
        <v>0</v>
      </c>
      <c r="O25" s="169">
        <v>0</v>
      </c>
      <c r="P25" s="169">
        <v>85</v>
      </c>
      <c r="Q25" s="169">
        <v>0</v>
      </c>
      <c r="R25" s="169">
        <v>0</v>
      </c>
      <c r="S25" s="169">
        <v>0</v>
      </c>
      <c r="T25" s="169">
        <v>0</v>
      </c>
      <c r="U25" s="169">
        <v>0</v>
      </c>
      <c r="V25" s="169">
        <v>0</v>
      </c>
      <c r="W25" s="169">
        <v>0</v>
      </c>
      <c r="X25" s="169">
        <v>0</v>
      </c>
      <c r="Y25" s="169">
        <v>0</v>
      </c>
      <c r="Z25" s="169">
        <v>13</v>
      </c>
      <c r="AA25" s="169">
        <v>0</v>
      </c>
      <c r="AB25" s="169">
        <v>0</v>
      </c>
      <c r="AC25" s="169">
        <v>0</v>
      </c>
      <c r="AD25" s="169">
        <v>0</v>
      </c>
      <c r="AE25" s="169">
        <v>4</v>
      </c>
      <c r="AF25" s="169">
        <v>0</v>
      </c>
      <c r="AG25" s="169">
        <v>0</v>
      </c>
      <c r="AH25" s="169">
        <v>196</v>
      </c>
      <c r="AI25" s="169">
        <v>0</v>
      </c>
      <c r="AJ25" s="169">
        <v>0</v>
      </c>
      <c r="AK25" s="169">
        <v>0</v>
      </c>
      <c r="AL25" s="169">
        <v>0</v>
      </c>
      <c r="AM25" s="169">
        <v>0</v>
      </c>
      <c r="AN25" s="170">
        <v>5</v>
      </c>
      <c r="AO25" s="169">
        <v>0</v>
      </c>
      <c r="AP25" s="169">
        <v>0</v>
      </c>
      <c r="AQ25" s="169">
        <v>0</v>
      </c>
      <c r="AR25" s="169">
        <v>20</v>
      </c>
      <c r="AS25" s="169">
        <v>0</v>
      </c>
      <c r="AT25" s="170">
        <v>6</v>
      </c>
      <c r="AU25" s="169">
        <v>0</v>
      </c>
      <c r="AV25" s="169">
        <v>0</v>
      </c>
      <c r="AW25" s="169">
        <v>0</v>
      </c>
      <c r="AX25" s="169">
        <v>0</v>
      </c>
      <c r="AY25" s="169">
        <v>0</v>
      </c>
      <c r="AZ25" s="169">
        <v>0</v>
      </c>
      <c r="BA25" s="169">
        <v>0</v>
      </c>
      <c r="BB25" s="169">
        <v>0</v>
      </c>
      <c r="BC25" s="169">
        <v>0</v>
      </c>
      <c r="BD25" s="169">
        <v>0</v>
      </c>
      <c r="BE25" s="169">
        <v>34</v>
      </c>
      <c r="BF25" s="169">
        <v>0</v>
      </c>
      <c r="BG25" s="169">
        <v>0</v>
      </c>
      <c r="BH25" s="169">
        <v>9</v>
      </c>
      <c r="BI25" s="138">
        <v>0</v>
      </c>
    </row>
    <row r="26" spans="1:61">
      <c r="A26" s="172" t="s">
        <v>1025</v>
      </c>
      <c r="B26" s="169">
        <v>21</v>
      </c>
      <c r="C26" s="169">
        <v>7243</v>
      </c>
      <c r="D26" s="138">
        <f>SUM(H26:BI26)</f>
        <v>1919</v>
      </c>
      <c r="E26" s="172">
        <f>SUMIF($H$1:$BI$1,1,$H26:$BI26)</f>
        <v>355</v>
      </c>
      <c r="F26" s="169">
        <f>SUMIF($H$1:$BI$1,2,$H26:$BI26)</f>
        <v>1035</v>
      </c>
      <c r="G26" s="138">
        <f>SUMIF($H$1:$BI$1,3,$H26:$BI26)</f>
        <v>529</v>
      </c>
      <c r="H26" s="171">
        <v>0</v>
      </c>
      <c r="I26" s="169">
        <v>0</v>
      </c>
      <c r="J26" s="169">
        <v>19</v>
      </c>
      <c r="K26" s="169">
        <v>29</v>
      </c>
      <c r="L26" s="169">
        <v>0</v>
      </c>
      <c r="M26" s="169">
        <v>0</v>
      </c>
      <c r="N26" s="169">
        <v>0</v>
      </c>
      <c r="O26" s="169">
        <v>14</v>
      </c>
      <c r="P26" s="169">
        <v>52</v>
      </c>
      <c r="Q26" s="169">
        <v>0</v>
      </c>
      <c r="R26" s="169">
        <v>1</v>
      </c>
      <c r="S26" s="169">
        <v>0</v>
      </c>
      <c r="T26" s="169">
        <v>0</v>
      </c>
      <c r="U26" s="169">
        <v>0</v>
      </c>
      <c r="V26" s="169">
        <v>0</v>
      </c>
      <c r="W26" s="169">
        <v>5</v>
      </c>
      <c r="X26" s="169">
        <v>1</v>
      </c>
      <c r="Y26" s="169">
        <v>109</v>
      </c>
      <c r="Z26" s="169">
        <v>19</v>
      </c>
      <c r="AA26" s="169">
        <v>0</v>
      </c>
      <c r="AB26" s="169">
        <v>0</v>
      </c>
      <c r="AC26" s="169">
        <v>0</v>
      </c>
      <c r="AD26" s="169">
        <v>69</v>
      </c>
      <c r="AE26" s="169">
        <v>0</v>
      </c>
      <c r="AF26" s="169">
        <v>9</v>
      </c>
      <c r="AG26" s="169">
        <v>632</v>
      </c>
      <c r="AH26" s="169">
        <v>0</v>
      </c>
      <c r="AI26" s="169">
        <v>192</v>
      </c>
      <c r="AJ26" s="169">
        <v>0</v>
      </c>
      <c r="AK26" s="169">
        <v>53</v>
      </c>
      <c r="AL26" s="169">
        <v>64</v>
      </c>
      <c r="AM26" s="169">
        <v>0</v>
      </c>
      <c r="AN26" s="170">
        <v>0</v>
      </c>
      <c r="AO26" s="169">
        <v>0</v>
      </c>
      <c r="AP26" s="169">
        <v>0</v>
      </c>
      <c r="AQ26" s="169">
        <v>40</v>
      </c>
      <c r="AR26" s="169">
        <v>0</v>
      </c>
      <c r="AS26" s="169">
        <v>64</v>
      </c>
      <c r="AT26" s="170">
        <v>21</v>
      </c>
      <c r="AU26" s="169">
        <v>0</v>
      </c>
      <c r="AV26" s="169">
        <v>0</v>
      </c>
      <c r="AW26" s="169">
        <v>45</v>
      </c>
      <c r="AX26" s="169">
        <v>0</v>
      </c>
      <c r="AY26" s="169">
        <v>0</v>
      </c>
      <c r="AZ26" s="169">
        <v>0</v>
      </c>
      <c r="BA26" s="169">
        <v>15</v>
      </c>
      <c r="BB26" s="169">
        <v>11</v>
      </c>
      <c r="BC26" s="169">
        <v>14</v>
      </c>
      <c r="BD26" s="169">
        <v>0</v>
      </c>
      <c r="BE26" s="169">
        <v>121</v>
      </c>
      <c r="BF26" s="169">
        <v>320</v>
      </c>
      <c r="BG26" s="169">
        <v>0</v>
      </c>
      <c r="BH26" s="169">
        <v>0</v>
      </c>
      <c r="BI26" s="138">
        <v>0</v>
      </c>
    </row>
    <row r="27" spans="1:61">
      <c r="A27" s="172" t="s">
        <v>1023</v>
      </c>
      <c r="B27" s="169">
        <v>22</v>
      </c>
      <c r="C27" s="169">
        <v>1055</v>
      </c>
      <c r="D27" s="138">
        <f>SUM(H27:BI27)</f>
        <v>130</v>
      </c>
      <c r="E27" s="172">
        <f>SUMIF($H$1:$BI$1,1,$H27:$BI27)</f>
        <v>23</v>
      </c>
      <c r="F27" s="169">
        <f>SUMIF($H$1:$BI$1,2,$H27:$BI27)</f>
        <v>52</v>
      </c>
      <c r="G27" s="138">
        <f>SUMIF($H$1:$BI$1,3,$H27:$BI27)</f>
        <v>55</v>
      </c>
      <c r="H27" s="171">
        <v>0</v>
      </c>
      <c r="I27" s="169">
        <v>2</v>
      </c>
      <c r="J27" s="169">
        <v>0</v>
      </c>
      <c r="K27" s="169">
        <v>0</v>
      </c>
      <c r="L27" s="169">
        <v>0</v>
      </c>
      <c r="M27" s="169">
        <v>1</v>
      </c>
      <c r="N27" s="169">
        <v>0</v>
      </c>
      <c r="O27" s="169">
        <v>4</v>
      </c>
      <c r="P27" s="169">
        <v>50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3</v>
      </c>
      <c r="X27" s="169">
        <v>22</v>
      </c>
      <c r="Y27" s="169">
        <v>0</v>
      </c>
      <c r="Z27" s="169">
        <v>0</v>
      </c>
      <c r="AA27" s="169">
        <v>0</v>
      </c>
      <c r="AB27" s="169">
        <v>0</v>
      </c>
      <c r="AC27" s="169">
        <v>0</v>
      </c>
      <c r="AD27" s="169">
        <v>0</v>
      </c>
      <c r="AE27" s="169">
        <v>0</v>
      </c>
      <c r="AF27" s="169">
        <v>0</v>
      </c>
      <c r="AG27" s="169">
        <v>22</v>
      </c>
      <c r="AH27" s="169">
        <v>0</v>
      </c>
      <c r="AI27" s="169">
        <v>0</v>
      </c>
      <c r="AJ27" s="169">
        <v>1</v>
      </c>
      <c r="AK27" s="169">
        <v>0</v>
      </c>
      <c r="AL27" s="169">
        <v>0</v>
      </c>
      <c r="AM27" s="169">
        <v>0</v>
      </c>
      <c r="AN27" s="170">
        <v>0</v>
      </c>
      <c r="AO27" s="169">
        <v>0</v>
      </c>
      <c r="AP27" s="169">
        <v>0</v>
      </c>
      <c r="AQ27" s="169">
        <v>13</v>
      </c>
      <c r="AR27" s="169">
        <v>0</v>
      </c>
      <c r="AS27" s="169">
        <v>1</v>
      </c>
      <c r="AT27" s="170">
        <v>0</v>
      </c>
      <c r="AU27" s="169">
        <v>0</v>
      </c>
      <c r="AV27" s="169">
        <v>0</v>
      </c>
      <c r="AW27" s="169">
        <v>0</v>
      </c>
      <c r="AX27" s="169">
        <v>0</v>
      </c>
      <c r="AY27" s="169">
        <v>0</v>
      </c>
      <c r="AZ27" s="169">
        <v>0</v>
      </c>
      <c r="BA27" s="169">
        <v>0</v>
      </c>
      <c r="BB27" s="169">
        <v>0</v>
      </c>
      <c r="BC27" s="169">
        <v>0</v>
      </c>
      <c r="BD27" s="169">
        <v>0</v>
      </c>
      <c r="BE27" s="169">
        <v>11</v>
      </c>
      <c r="BF27" s="169">
        <v>0</v>
      </c>
      <c r="BG27" s="169">
        <v>0</v>
      </c>
      <c r="BH27" s="169">
        <v>0</v>
      </c>
      <c r="BI27" s="138">
        <v>0</v>
      </c>
    </row>
    <row r="28" spans="1:61">
      <c r="A28" s="172" t="s">
        <v>1021</v>
      </c>
      <c r="B28" s="169">
        <v>23</v>
      </c>
      <c r="C28" s="169">
        <v>1462</v>
      </c>
      <c r="D28" s="138">
        <f>SUM(H28:BI28)</f>
        <v>125</v>
      </c>
      <c r="E28" s="172">
        <f>SUMIF($H$1:$BI$1,1,$H28:$BI28)</f>
        <v>23</v>
      </c>
      <c r="F28" s="169">
        <f>SUMIF($H$1:$BI$1,2,$H28:$BI28)</f>
        <v>3</v>
      </c>
      <c r="G28" s="138">
        <f>SUMIF($H$1:$BI$1,3,$H28:$BI28)</f>
        <v>99</v>
      </c>
      <c r="H28" s="171">
        <v>0</v>
      </c>
      <c r="I28" s="169">
        <v>3</v>
      </c>
      <c r="J28" s="169">
        <v>0</v>
      </c>
      <c r="K28" s="169">
        <v>2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79</v>
      </c>
      <c r="S28" s="169">
        <v>0</v>
      </c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  <c r="AB28" s="169">
        <v>0</v>
      </c>
      <c r="AC28" s="169">
        <v>0</v>
      </c>
      <c r="AD28" s="169">
        <v>23</v>
      </c>
      <c r="AE28" s="169">
        <v>0</v>
      </c>
      <c r="AF28" s="169">
        <v>0</v>
      </c>
      <c r="AG28" s="169">
        <v>0</v>
      </c>
      <c r="AH28" s="169">
        <v>0</v>
      </c>
      <c r="AI28" s="169">
        <v>0</v>
      </c>
      <c r="AJ28" s="169">
        <v>0</v>
      </c>
      <c r="AK28" s="169">
        <v>0</v>
      </c>
      <c r="AL28" s="169">
        <v>0</v>
      </c>
      <c r="AM28" s="169">
        <v>0</v>
      </c>
      <c r="AN28" s="170">
        <v>0</v>
      </c>
      <c r="AO28" s="169">
        <v>0</v>
      </c>
      <c r="AP28" s="169">
        <v>0</v>
      </c>
      <c r="AQ28" s="169">
        <v>0</v>
      </c>
      <c r="AR28" s="169">
        <v>0</v>
      </c>
      <c r="AS28" s="169">
        <v>0</v>
      </c>
      <c r="AT28" s="170">
        <v>0</v>
      </c>
      <c r="AU28" s="169">
        <v>0</v>
      </c>
      <c r="AV28" s="169">
        <v>0</v>
      </c>
      <c r="AW28" s="169">
        <v>0</v>
      </c>
      <c r="AX28" s="169">
        <v>18</v>
      </c>
      <c r="AY28" s="169">
        <v>0</v>
      </c>
      <c r="AZ28" s="169">
        <v>0</v>
      </c>
      <c r="BA28" s="169">
        <v>0</v>
      </c>
      <c r="BB28" s="169">
        <v>0</v>
      </c>
      <c r="BC28" s="169">
        <v>0</v>
      </c>
      <c r="BD28" s="169">
        <v>0</v>
      </c>
      <c r="BE28" s="169">
        <v>0</v>
      </c>
      <c r="BF28" s="169">
        <v>0</v>
      </c>
      <c r="BG28" s="169">
        <v>0</v>
      </c>
      <c r="BH28" s="169">
        <v>0</v>
      </c>
      <c r="BI28" s="138">
        <v>0</v>
      </c>
    </row>
    <row r="29" spans="1:61">
      <c r="A29" s="172" t="s">
        <v>1019</v>
      </c>
      <c r="B29" s="169">
        <v>24</v>
      </c>
      <c r="C29" s="169">
        <v>3556</v>
      </c>
      <c r="D29" s="138">
        <f>SUM(H29:BI29)</f>
        <v>769</v>
      </c>
      <c r="E29" s="172">
        <f>SUMIF($H$1:$BI$1,1,$H29:$BI29)</f>
        <v>141</v>
      </c>
      <c r="F29" s="169">
        <f>SUMIF($H$1:$BI$1,2,$H29:$BI29)</f>
        <v>195</v>
      </c>
      <c r="G29" s="138">
        <f>SUMIF($H$1:$BI$1,3,$H29:$BI29)</f>
        <v>433</v>
      </c>
      <c r="H29" s="171">
        <v>0</v>
      </c>
      <c r="I29" s="169">
        <v>0</v>
      </c>
      <c r="J29" s="169">
        <v>0</v>
      </c>
      <c r="K29" s="169">
        <v>0</v>
      </c>
      <c r="L29" s="169">
        <v>0</v>
      </c>
      <c r="M29" s="169">
        <v>74</v>
      </c>
      <c r="N29" s="169">
        <v>0</v>
      </c>
      <c r="O29" s="169">
        <v>0</v>
      </c>
      <c r="P29" s="169">
        <v>233</v>
      </c>
      <c r="Q29" s="169">
        <v>0</v>
      </c>
      <c r="R29" s="169">
        <v>51</v>
      </c>
      <c r="S29" s="169">
        <v>22</v>
      </c>
      <c r="T29" s="169">
        <v>0</v>
      </c>
      <c r="U29" s="169">
        <v>0</v>
      </c>
      <c r="V29" s="169">
        <v>0</v>
      </c>
      <c r="W29" s="169">
        <v>0</v>
      </c>
      <c r="X29" s="169">
        <v>54</v>
      </c>
      <c r="Y29" s="169">
        <v>0</v>
      </c>
      <c r="Z29" s="169">
        <v>0</v>
      </c>
      <c r="AA29" s="169">
        <v>0</v>
      </c>
      <c r="AB29" s="169">
        <v>0</v>
      </c>
      <c r="AC29" s="169">
        <v>0</v>
      </c>
      <c r="AD29" s="169">
        <v>0</v>
      </c>
      <c r="AE29" s="169">
        <v>0</v>
      </c>
      <c r="AF29" s="169">
        <v>0</v>
      </c>
      <c r="AG29" s="169">
        <v>1</v>
      </c>
      <c r="AH29" s="169">
        <v>0</v>
      </c>
      <c r="AI29" s="169">
        <v>1</v>
      </c>
      <c r="AJ29" s="169">
        <v>0</v>
      </c>
      <c r="AK29" s="169">
        <v>0</v>
      </c>
      <c r="AL29" s="169">
        <v>0</v>
      </c>
      <c r="AM29" s="169">
        <v>0</v>
      </c>
      <c r="AN29" s="170">
        <v>0</v>
      </c>
      <c r="AO29" s="169">
        <v>0</v>
      </c>
      <c r="AP29" s="169">
        <v>0</v>
      </c>
      <c r="AQ29" s="169">
        <v>140</v>
      </c>
      <c r="AR29" s="169">
        <v>0</v>
      </c>
      <c r="AS29" s="169">
        <v>29</v>
      </c>
      <c r="AT29" s="170">
        <v>0</v>
      </c>
      <c r="AU29" s="169">
        <v>0</v>
      </c>
      <c r="AV29" s="169">
        <v>0</v>
      </c>
      <c r="AW29" s="169">
        <v>0</v>
      </c>
      <c r="AX29" s="169">
        <v>53</v>
      </c>
      <c r="AY29" s="169">
        <v>86</v>
      </c>
      <c r="AZ29" s="169">
        <v>0</v>
      </c>
      <c r="BA29" s="169">
        <v>0</v>
      </c>
      <c r="BB29" s="169">
        <v>0</v>
      </c>
      <c r="BC29" s="169">
        <v>0</v>
      </c>
      <c r="BD29" s="169">
        <v>0</v>
      </c>
      <c r="BE29" s="169">
        <v>22</v>
      </c>
      <c r="BF29" s="169">
        <v>0</v>
      </c>
      <c r="BG29" s="169">
        <v>3</v>
      </c>
      <c r="BH29" s="169">
        <v>0</v>
      </c>
      <c r="BI29" s="138">
        <v>0</v>
      </c>
    </row>
    <row r="30" spans="1:61">
      <c r="A30" s="172" t="s">
        <v>1017</v>
      </c>
      <c r="B30" s="169">
        <v>25</v>
      </c>
      <c r="C30" s="169">
        <v>1464</v>
      </c>
      <c r="D30" s="138">
        <f>SUM(H30:BI30)</f>
        <v>202</v>
      </c>
      <c r="E30" s="172">
        <f>SUMIF($H$1:$BI$1,1,$H30:$BI30)</f>
        <v>6</v>
      </c>
      <c r="F30" s="169">
        <f>SUMIF($H$1:$BI$1,2,$H30:$BI30)</f>
        <v>196</v>
      </c>
      <c r="G30" s="138">
        <f>SUMIF($H$1:$BI$1,3,$H30:$BI30)</f>
        <v>0</v>
      </c>
      <c r="H30" s="171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158</v>
      </c>
      <c r="Z30" s="169">
        <v>0</v>
      </c>
      <c r="AA30" s="169">
        <v>0</v>
      </c>
      <c r="AB30" s="169">
        <v>0</v>
      </c>
      <c r="AC30" s="169">
        <v>0</v>
      </c>
      <c r="AD30" s="169">
        <v>0</v>
      </c>
      <c r="AE30" s="169">
        <v>0</v>
      </c>
      <c r="AF30" s="169">
        <v>0</v>
      </c>
      <c r="AG30" s="169">
        <v>0</v>
      </c>
      <c r="AH30" s="169">
        <v>0</v>
      </c>
      <c r="AI30" s="169">
        <v>0</v>
      </c>
      <c r="AJ30" s="169">
        <v>0</v>
      </c>
      <c r="AK30" s="169">
        <v>0</v>
      </c>
      <c r="AL30" s="169">
        <v>0</v>
      </c>
      <c r="AM30" s="169">
        <v>3</v>
      </c>
      <c r="AN30" s="170">
        <v>0</v>
      </c>
      <c r="AO30" s="169">
        <v>0</v>
      </c>
      <c r="AP30" s="169">
        <v>0</v>
      </c>
      <c r="AQ30" s="169">
        <v>0</v>
      </c>
      <c r="AR30" s="169">
        <v>0</v>
      </c>
      <c r="AS30" s="169">
        <v>0</v>
      </c>
      <c r="AT30" s="170">
        <v>0</v>
      </c>
      <c r="AU30" s="169">
        <v>0</v>
      </c>
      <c r="AV30" s="169">
        <v>6</v>
      </c>
      <c r="AW30" s="169">
        <v>0</v>
      </c>
      <c r="AX30" s="169">
        <v>0</v>
      </c>
      <c r="AY30" s="169">
        <v>0</v>
      </c>
      <c r="AZ30" s="169">
        <v>0</v>
      </c>
      <c r="BA30" s="169">
        <v>0</v>
      </c>
      <c r="BB30" s="169">
        <v>0</v>
      </c>
      <c r="BC30" s="169">
        <v>0</v>
      </c>
      <c r="BD30" s="169">
        <v>0</v>
      </c>
      <c r="BE30" s="169">
        <v>35</v>
      </c>
      <c r="BF30" s="169">
        <v>0</v>
      </c>
      <c r="BG30" s="169">
        <v>0</v>
      </c>
      <c r="BH30" s="169">
        <v>0</v>
      </c>
      <c r="BI30" s="138">
        <v>0</v>
      </c>
    </row>
    <row r="31" spans="1:61">
      <c r="A31" s="172" t="s">
        <v>1015</v>
      </c>
      <c r="B31" s="169">
        <v>26</v>
      </c>
      <c r="C31" s="169">
        <v>1271</v>
      </c>
      <c r="D31" s="138">
        <f>SUM(H31:BI31)</f>
        <v>13</v>
      </c>
      <c r="E31" s="172">
        <f>SUMIF($H$1:$BI$1,1,$H31:$BI31)</f>
        <v>0</v>
      </c>
      <c r="F31" s="169">
        <f>SUMIF($H$1:$BI$1,2,$H31:$BI31)</f>
        <v>3</v>
      </c>
      <c r="G31" s="138">
        <f>SUMIF($H$1:$BI$1,3,$H31:$BI31)</f>
        <v>10</v>
      </c>
      <c r="H31" s="171">
        <v>0</v>
      </c>
      <c r="I31" s="169">
        <v>1</v>
      </c>
      <c r="J31" s="169">
        <v>0</v>
      </c>
      <c r="K31" s="169">
        <v>0</v>
      </c>
      <c r="L31" s="169">
        <v>0</v>
      </c>
      <c r="M31" s="169">
        <v>0</v>
      </c>
      <c r="N31" s="169">
        <v>1</v>
      </c>
      <c r="O31" s="169">
        <v>0</v>
      </c>
      <c r="P31" s="169">
        <v>9</v>
      </c>
      <c r="Q31" s="169">
        <v>0</v>
      </c>
      <c r="R31" s="169">
        <v>0</v>
      </c>
      <c r="S31" s="169">
        <v>0</v>
      </c>
      <c r="T31" s="169">
        <v>0</v>
      </c>
      <c r="U31" s="169">
        <v>0</v>
      </c>
      <c r="V31" s="169">
        <v>0</v>
      </c>
      <c r="W31" s="169">
        <v>0</v>
      </c>
      <c r="X31" s="169">
        <v>0</v>
      </c>
      <c r="Y31" s="169">
        <v>0</v>
      </c>
      <c r="Z31" s="169">
        <v>0</v>
      </c>
      <c r="AA31" s="169">
        <v>0</v>
      </c>
      <c r="AB31" s="169">
        <v>0</v>
      </c>
      <c r="AC31" s="169">
        <v>0</v>
      </c>
      <c r="AD31" s="169">
        <v>0</v>
      </c>
      <c r="AE31" s="169">
        <v>0</v>
      </c>
      <c r="AF31" s="169">
        <v>0</v>
      </c>
      <c r="AG31" s="169">
        <v>0</v>
      </c>
      <c r="AH31" s="169">
        <v>0</v>
      </c>
      <c r="AI31" s="169">
        <v>0</v>
      </c>
      <c r="AJ31" s="169">
        <v>0</v>
      </c>
      <c r="AK31" s="169">
        <v>0</v>
      </c>
      <c r="AL31" s="169">
        <v>0</v>
      </c>
      <c r="AM31" s="169">
        <v>0</v>
      </c>
      <c r="AN31" s="170">
        <v>0</v>
      </c>
      <c r="AO31" s="169">
        <v>0</v>
      </c>
      <c r="AP31" s="169">
        <v>0</v>
      </c>
      <c r="AQ31" s="169">
        <v>0</v>
      </c>
      <c r="AR31" s="169">
        <v>0</v>
      </c>
      <c r="AS31" s="169">
        <v>0</v>
      </c>
      <c r="AT31" s="170">
        <v>0</v>
      </c>
      <c r="AU31" s="169">
        <v>0</v>
      </c>
      <c r="AV31" s="169">
        <v>0</v>
      </c>
      <c r="AW31" s="169">
        <v>0</v>
      </c>
      <c r="AX31" s="169">
        <v>0</v>
      </c>
      <c r="AY31" s="169">
        <v>0</v>
      </c>
      <c r="AZ31" s="169">
        <v>0</v>
      </c>
      <c r="BA31" s="169">
        <v>0</v>
      </c>
      <c r="BB31" s="169">
        <v>0</v>
      </c>
      <c r="BC31" s="169">
        <v>0</v>
      </c>
      <c r="BD31" s="169">
        <v>0</v>
      </c>
      <c r="BE31" s="169">
        <v>2</v>
      </c>
      <c r="BF31" s="169">
        <v>0</v>
      </c>
      <c r="BG31" s="169">
        <v>0</v>
      </c>
      <c r="BH31" s="169">
        <v>0</v>
      </c>
      <c r="BI31" s="138">
        <v>0</v>
      </c>
    </row>
    <row r="32" spans="1:61">
      <c r="A32" s="172" t="s">
        <v>1013</v>
      </c>
      <c r="B32" s="169">
        <v>27</v>
      </c>
      <c r="C32" s="169">
        <v>2440</v>
      </c>
      <c r="D32" s="138">
        <f>SUM(H32:BI32)</f>
        <v>588</v>
      </c>
      <c r="E32" s="172">
        <f>SUMIF($H$1:$BI$1,1,$H32:$BI32)</f>
        <v>127</v>
      </c>
      <c r="F32" s="169">
        <f>SUMIF($H$1:$BI$1,2,$H32:$BI32)</f>
        <v>461</v>
      </c>
      <c r="G32" s="138">
        <f>SUMIF($H$1:$BI$1,3,$H32:$BI32)</f>
        <v>0</v>
      </c>
      <c r="H32" s="171">
        <v>0</v>
      </c>
      <c r="I32" s="169">
        <v>67</v>
      </c>
      <c r="J32" s="169">
        <v>0</v>
      </c>
      <c r="K32" s="169">
        <v>0</v>
      </c>
      <c r="L32" s="169">
        <v>0</v>
      </c>
      <c r="M32" s="169">
        <v>0</v>
      </c>
      <c r="N32" s="169">
        <v>0</v>
      </c>
      <c r="O32" s="169">
        <v>0</v>
      </c>
      <c r="P32" s="169">
        <v>0</v>
      </c>
      <c r="Q32" s="169">
        <v>0</v>
      </c>
      <c r="R32" s="169">
        <v>0</v>
      </c>
      <c r="S32" s="169">
        <v>0</v>
      </c>
      <c r="T32" s="169">
        <v>0</v>
      </c>
      <c r="U32" s="169">
        <v>0</v>
      </c>
      <c r="V32" s="169">
        <v>1</v>
      </c>
      <c r="W32" s="169">
        <v>0</v>
      </c>
      <c r="X32" s="169">
        <v>0</v>
      </c>
      <c r="Y32" s="169">
        <v>95</v>
      </c>
      <c r="Z32" s="169">
        <v>0</v>
      </c>
      <c r="AA32" s="169">
        <v>0</v>
      </c>
      <c r="AB32" s="169">
        <v>0</v>
      </c>
      <c r="AC32" s="169">
        <v>0</v>
      </c>
      <c r="AD32" s="169">
        <v>0</v>
      </c>
      <c r="AE32" s="169">
        <v>0</v>
      </c>
      <c r="AF32" s="169">
        <v>0</v>
      </c>
      <c r="AG32" s="169">
        <v>69</v>
      </c>
      <c r="AH32" s="169">
        <v>60</v>
      </c>
      <c r="AI32" s="169">
        <v>0</v>
      </c>
      <c r="AJ32" s="169">
        <v>0</v>
      </c>
      <c r="AK32" s="169">
        <v>45</v>
      </c>
      <c r="AL32" s="169">
        <v>50</v>
      </c>
      <c r="AM32" s="169">
        <v>0</v>
      </c>
      <c r="AN32" s="170">
        <v>0</v>
      </c>
      <c r="AO32" s="169">
        <v>16</v>
      </c>
      <c r="AP32" s="169">
        <v>0</v>
      </c>
      <c r="AQ32" s="169">
        <v>0</v>
      </c>
      <c r="AR32" s="169">
        <v>4</v>
      </c>
      <c r="AS32" s="169">
        <v>47</v>
      </c>
      <c r="AT32" s="170">
        <v>0</v>
      </c>
      <c r="AU32" s="169">
        <v>0</v>
      </c>
      <c r="AV32" s="169">
        <v>7</v>
      </c>
      <c r="AW32" s="169">
        <v>0</v>
      </c>
      <c r="AX32" s="169">
        <v>0</v>
      </c>
      <c r="AY32" s="169">
        <v>0</v>
      </c>
      <c r="AZ32" s="169">
        <v>0</v>
      </c>
      <c r="BA32" s="169">
        <v>70</v>
      </c>
      <c r="BB32" s="169">
        <v>0</v>
      </c>
      <c r="BC32" s="169">
        <v>0</v>
      </c>
      <c r="BD32" s="169">
        <v>57</v>
      </c>
      <c r="BE32" s="169">
        <v>0</v>
      </c>
      <c r="BF32" s="169">
        <v>0</v>
      </c>
      <c r="BG32" s="169">
        <v>0</v>
      </c>
      <c r="BH32" s="169">
        <v>0</v>
      </c>
      <c r="BI32" s="138">
        <v>0</v>
      </c>
    </row>
    <row r="33" spans="1:61">
      <c r="A33" s="172" t="s">
        <v>1011</v>
      </c>
      <c r="B33" s="169">
        <v>28</v>
      </c>
      <c r="C33" s="169">
        <v>5823</v>
      </c>
      <c r="D33" s="138">
        <f>SUM(H33:BI33)</f>
        <v>1449</v>
      </c>
      <c r="E33" s="172">
        <f>SUMIF($H$1:$BI$1,1,$H33:$BI33)</f>
        <v>198</v>
      </c>
      <c r="F33" s="169">
        <f>SUMIF($H$1:$BI$1,2,$H33:$BI33)</f>
        <v>821</v>
      </c>
      <c r="G33" s="138">
        <f>SUMIF($H$1:$BI$1,3,$H33:$BI33)</f>
        <v>430</v>
      </c>
      <c r="H33" s="171">
        <v>0</v>
      </c>
      <c r="I33" s="169">
        <v>0</v>
      </c>
      <c r="J33" s="169">
        <v>0</v>
      </c>
      <c r="K33" s="169">
        <v>0</v>
      </c>
      <c r="L33" s="169">
        <v>0</v>
      </c>
      <c r="M33" s="169">
        <v>84</v>
      </c>
      <c r="N33" s="169">
        <v>0</v>
      </c>
      <c r="O33" s="169">
        <v>0</v>
      </c>
      <c r="P33" s="169">
        <v>292</v>
      </c>
      <c r="Q33" s="169">
        <v>0</v>
      </c>
      <c r="R33" s="169">
        <v>0</v>
      </c>
      <c r="S33" s="169">
        <v>11</v>
      </c>
      <c r="T33" s="169">
        <v>0</v>
      </c>
      <c r="U33" s="169">
        <v>0</v>
      </c>
      <c r="V33" s="169">
        <v>0</v>
      </c>
      <c r="W33" s="169">
        <v>0</v>
      </c>
      <c r="X33" s="169">
        <v>0</v>
      </c>
      <c r="Y33" s="169">
        <v>0</v>
      </c>
      <c r="Z33" s="169">
        <v>0</v>
      </c>
      <c r="AA33" s="169">
        <v>0</v>
      </c>
      <c r="AB33" s="169">
        <v>0</v>
      </c>
      <c r="AC33" s="169">
        <v>0</v>
      </c>
      <c r="AD33" s="169">
        <v>0</v>
      </c>
      <c r="AE33" s="169">
        <v>0</v>
      </c>
      <c r="AF33" s="169">
        <v>0</v>
      </c>
      <c r="AG33" s="169">
        <v>82</v>
      </c>
      <c r="AH33" s="169">
        <v>21</v>
      </c>
      <c r="AI33" s="169">
        <v>0</v>
      </c>
      <c r="AJ33" s="169">
        <v>95</v>
      </c>
      <c r="AK33" s="169">
        <v>16</v>
      </c>
      <c r="AL33" s="169">
        <v>0</v>
      </c>
      <c r="AM33" s="169">
        <v>0</v>
      </c>
      <c r="AN33" s="170">
        <v>0</v>
      </c>
      <c r="AO33" s="169">
        <v>0</v>
      </c>
      <c r="AP33" s="169">
        <v>21</v>
      </c>
      <c r="AQ33" s="169">
        <v>109</v>
      </c>
      <c r="AR33" s="169">
        <v>0</v>
      </c>
      <c r="AS33" s="169">
        <v>36</v>
      </c>
      <c r="AT33" s="170">
        <v>0</v>
      </c>
      <c r="AU33" s="169">
        <v>0</v>
      </c>
      <c r="AV33" s="169">
        <v>86</v>
      </c>
      <c r="AW33" s="169">
        <v>0</v>
      </c>
      <c r="AX33" s="169">
        <v>0</v>
      </c>
      <c r="AY33" s="169">
        <v>0</v>
      </c>
      <c r="AZ33" s="169">
        <v>0</v>
      </c>
      <c r="BA33" s="169">
        <v>17</v>
      </c>
      <c r="BB33" s="169">
        <v>0</v>
      </c>
      <c r="BC33" s="169">
        <v>0</v>
      </c>
      <c r="BD33" s="169">
        <v>0</v>
      </c>
      <c r="BE33" s="169">
        <v>536</v>
      </c>
      <c r="BF33" s="169">
        <v>0</v>
      </c>
      <c r="BG33" s="169">
        <v>0</v>
      </c>
      <c r="BH33" s="169">
        <v>43</v>
      </c>
      <c r="BI33" s="138">
        <v>0</v>
      </c>
    </row>
    <row r="34" spans="1:61">
      <c r="A34" s="172" t="s">
        <v>1009</v>
      </c>
      <c r="B34" s="169">
        <v>29</v>
      </c>
      <c r="C34" s="169">
        <v>4344</v>
      </c>
      <c r="D34" s="138">
        <f>SUM(H34:BI34)</f>
        <v>1640</v>
      </c>
      <c r="E34" s="172">
        <f>SUMIF($H$1:$BI$1,1,$H34:$BI34)</f>
        <v>34</v>
      </c>
      <c r="F34" s="169">
        <f>SUMIF($H$1:$BI$1,2,$H34:$BI34)</f>
        <v>261</v>
      </c>
      <c r="G34" s="138">
        <f>SUMIF($H$1:$BI$1,3,$H34:$BI34)</f>
        <v>1345</v>
      </c>
      <c r="H34" s="171">
        <v>0</v>
      </c>
      <c r="I34" s="169">
        <v>0</v>
      </c>
      <c r="J34" s="169">
        <v>0</v>
      </c>
      <c r="K34" s="169">
        <v>0</v>
      </c>
      <c r="L34" s="169">
        <v>0</v>
      </c>
      <c r="M34" s="169">
        <v>1277</v>
      </c>
      <c r="N34" s="169">
        <v>0</v>
      </c>
      <c r="O34" s="169">
        <v>0</v>
      </c>
      <c r="P34" s="169">
        <v>19</v>
      </c>
      <c r="Q34" s="169">
        <v>0</v>
      </c>
      <c r="R34" s="169">
        <v>0</v>
      </c>
      <c r="S34" s="169">
        <v>0</v>
      </c>
      <c r="T34" s="169">
        <v>0</v>
      </c>
      <c r="U34" s="169">
        <v>0</v>
      </c>
      <c r="V34" s="169">
        <v>0</v>
      </c>
      <c r="W34" s="169">
        <v>37</v>
      </c>
      <c r="X34" s="169">
        <v>0</v>
      </c>
      <c r="Y34" s="169">
        <v>33</v>
      </c>
      <c r="Z34" s="169">
        <v>0</v>
      </c>
      <c r="AA34" s="169">
        <v>1</v>
      </c>
      <c r="AB34" s="169">
        <v>0</v>
      </c>
      <c r="AC34" s="169">
        <v>9</v>
      </c>
      <c r="AD34" s="169">
        <v>0</v>
      </c>
      <c r="AE34" s="169">
        <v>95</v>
      </c>
      <c r="AF34" s="169">
        <v>0</v>
      </c>
      <c r="AG34" s="169">
        <v>0</v>
      </c>
      <c r="AH34" s="169">
        <v>0</v>
      </c>
      <c r="AI34" s="169">
        <v>3</v>
      </c>
      <c r="AJ34" s="169">
        <v>4</v>
      </c>
      <c r="AK34" s="169">
        <v>6</v>
      </c>
      <c r="AL34" s="169">
        <v>0</v>
      </c>
      <c r="AM34" s="169">
        <v>27</v>
      </c>
      <c r="AN34" s="170">
        <v>0</v>
      </c>
      <c r="AO34" s="169">
        <v>2</v>
      </c>
      <c r="AP34" s="169">
        <v>0</v>
      </c>
      <c r="AQ34" s="169">
        <v>3</v>
      </c>
      <c r="AR34" s="169">
        <v>0</v>
      </c>
      <c r="AS34" s="169">
        <v>0</v>
      </c>
      <c r="AT34" s="170">
        <v>0</v>
      </c>
      <c r="AU34" s="169">
        <v>0</v>
      </c>
      <c r="AV34" s="169">
        <v>27</v>
      </c>
      <c r="AW34" s="169">
        <v>0</v>
      </c>
      <c r="AX34" s="169">
        <v>0</v>
      </c>
      <c r="AY34" s="169">
        <v>0</v>
      </c>
      <c r="AZ34" s="169">
        <v>0</v>
      </c>
      <c r="BA34" s="169">
        <v>0</v>
      </c>
      <c r="BB34" s="169">
        <v>0</v>
      </c>
      <c r="BC34" s="169">
        <v>0</v>
      </c>
      <c r="BD34" s="169">
        <v>0</v>
      </c>
      <c r="BE34" s="169">
        <v>11</v>
      </c>
      <c r="BF34" s="169">
        <v>0</v>
      </c>
      <c r="BG34" s="169">
        <v>38</v>
      </c>
      <c r="BH34" s="169">
        <v>48</v>
      </c>
      <c r="BI34" s="138">
        <v>0</v>
      </c>
    </row>
    <row r="35" spans="1:61">
      <c r="A35" s="172" t="s">
        <v>1007</v>
      </c>
      <c r="B35" s="169">
        <v>30</v>
      </c>
      <c r="C35" s="169">
        <v>31078</v>
      </c>
      <c r="D35" s="138">
        <f>SUM(H35:BI35)</f>
        <v>0</v>
      </c>
      <c r="E35" s="172">
        <f>SUMIF($H$1:$BI$1,1,$H35:$BI35)</f>
        <v>0</v>
      </c>
      <c r="F35" s="169">
        <f>SUMIF($H$1:$BI$1,2,$H35:$BI35)</f>
        <v>0</v>
      </c>
      <c r="G35" s="138">
        <f>SUMIF($H$1:$BI$1,3,$H35:$BI35)</f>
        <v>0</v>
      </c>
      <c r="H35" s="171">
        <v>0</v>
      </c>
      <c r="I35" s="169">
        <v>0</v>
      </c>
      <c r="J35" s="169">
        <v>0</v>
      </c>
      <c r="K35" s="169">
        <v>0</v>
      </c>
      <c r="L35" s="169">
        <v>0</v>
      </c>
      <c r="M35" s="169">
        <v>0</v>
      </c>
      <c r="N35" s="169">
        <v>0</v>
      </c>
      <c r="O35" s="169">
        <v>0</v>
      </c>
      <c r="P35" s="169">
        <v>0</v>
      </c>
      <c r="Q35" s="169">
        <v>0</v>
      </c>
      <c r="R35" s="169">
        <v>0</v>
      </c>
      <c r="S35" s="169">
        <v>0</v>
      </c>
      <c r="T35" s="169">
        <v>0</v>
      </c>
      <c r="U35" s="169">
        <v>0</v>
      </c>
      <c r="V35" s="169">
        <v>0</v>
      </c>
      <c r="W35" s="169">
        <v>0</v>
      </c>
      <c r="X35" s="169">
        <v>0</v>
      </c>
      <c r="Y35" s="169">
        <v>0</v>
      </c>
      <c r="Z35" s="169">
        <v>0</v>
      </c>
      <c r="AA35" s="169">
        <v>0</v>
      </c>
      <c r="AB35" s="169">
        <v>0</v>
      </c>
      <c r="AC35" s="169">
        <v>0</v>
      </c>
      <c r="AD35" s="169">
        <v>0</v>
      </c>
      <c r="AE35" s="169">
        <v>0</v>
      </c>
      <c r="AF35" s="169">
        <v>0</v>
      </c>
      <c r="AG35" s="169">
        <v>0</v>
      </c>
      <c r="AH35" s="169">
        <v>0</v>
      </c>
      <c r="AI35" s="169">
        <v>0</v>
      </c>
      <c r="AJ35" s="169">
        <v>0</v>
      </c>
      <c r="AK35" s="169">
        <v>0</v>
      </c>
      <c r="AL35" s="169">
        <v>0</v>
      </c>
      <c r="AM35" s="169">
        <v>0</v>
      </c>
      <c r="AN35" s="170">
        <v>0</v>
      </c>
      <c r="AO35" s="169">
        <v>0</v>
      </c>
      <c r="AP35" s="169">
        <v>0</v>
      </c>
      <c r="AQ35" s="169">
        <v>0</v>
      </c>
      <c r="AR35" s="169">
        <v>0</v>
      </c>
      <c r="AS35" s="169">
        <v>0</v>
      </c>
      <c r="AT35" s="170">
        <v>0</v>
      </c>
      <c r="AU35" s="169">
        <v>0</v>
      </c>
      <c r="AV35" s="169">
        <v>0</v>
      </c>
      <c r="AW35" s="169">
        <v>0</v>
      </c>
      <c r="AX35" s="169">
        <v>0</v>
      </c>
      <c r="AY35" s="169">
        <v>0</v>
      </c>
      <c r="AZ35" s="169">
        <v>0</v>
      </c>
      <c r="BA35" s="169">
        <v>0</v>
      </c>
      <c r="BB35" s="169">
        <v>0</v>
      </c>
      <c r="BC35" s="169">
        <v>0</v>
      </c>
      <c r="BD35" s="169">
        <v>0</v>
      </c>
      <c r="BE35" s="169">
        <v>0</v>
      </c>
      <c r="BF35" s="169">
        <v>0</v>
      </c>
      <c r="BG35" s="169">
        <v>0</v>
      </c>
      <c r="BH35" s="169">
        <v>0</v>
      </c>
      <c r="BI35" s="138">
        <v>0</v>
      </c>
    </row>
    <row r="36" spans="1:61">
      <c r="A36" s="172" t="s">
        <v>1006</v>
      </c>
      <c r="B36" s="169">
        <v>31</v>
      </c>
      <c r="C36" s="169">
        <v>45</v>
      </c>
      <c r="D36" s="138">
        <f>SUM(H36:BI36)</f>
        <v>0</v>
      </c>
      <c r="E36" s="172">
        <f>SUMIF($H$1:$BI$1,1,$H36:$BI36)</f>
        <v>0</v>
      </c>
      <c r="F36" s="169">
        <f>SUMIF($H$1:$BI$1,2,$H36:$BI36)</f>
        <v>0</v>
      </c>
      <c r="G36" s="138">
        <f>SUMIF($H$1:$BI$1,3,$H36:$BI36)</f>
        <v>0</v>
      </c>
      <c r="H36" s="171">
        <v>0</v>
      </c>
      <c r="I36" s="169">
        <v>0</v>
      </c>
      <c r="J36" s="169">
        <v>0</v>
      </c>
      <c r="K36" s="169">
        <v>0</v>
      </c>
      <c r="L36" s="169">
        <v>0</v>
      </c>
      <c r="M36" s="169">
        <v>0</v>
      </c>
      <c r="N36" s="169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169">
        <v>0</v>
      </c>
      <c r="V36" s="169">
        <v>0</v>
      </c>
      <c r="W36" s="169">
        <v>0</v>
      </c>
      <c r="X36" s="169">
        <v>0</v>
      </c>
      <c r="Y36" s="169">
        <v>0</v>
      </c>
      <c r="Z36" s="169">
        <v>0</v>
      </c>
      <c r="AA36" s="169">
        <v>0</v>
      </c>
      <c r="AB36" s="169">
        <v>0</v>
      </c>
      <c r="AC36" s="169">
        <v>0</v>
      </c>
      <c r="AD36" s="169">
        <v>0</v>
      </c>
      <c r="AE36" s="169">
        <v>0</v>
      </c>
      <c r="AF36" s="169">
        <v>0</v>
      </c>
      <c r="AG36" s="169">
        <v>0</v>
      </c>
      <c r="AH36" s="169">
        <v>0</v>
      </c>
      <c r="AI36" s="169">
        <v>0</v>
      </c>
      <c r="AJ36" s="169">
        <v>0</v>
      </c>
      <c r="AK36" s="169">
        <v>0</v>
      </c>
      <c r="AL36" s="169">
        <v>0</v>
      </c>
      <c r="AM36" s="169">
        <v>0</v>
      </c>
      <c r="AN36" s="170">
        <v>0</v>
      </c>
      <c r="AO36" s="169">
        <v>0</v>
      </c>
      <c r="AP36" s="169">
        <v>0</v>
      </c>
      <c r="AQ36" s="169">
        <v>0</v>
      </c>
      <c r="AR36" s="169">
        <v>0</v>
      </c>
      <c r="AS36" s="169">
        <v>0</v>
      </c>
      <c r="AT36" s="170">
        <v>0</v>
      </c>
      <c r="AU36" s="169">
        <v>0</v>
      </c>
      <c r="AV36" s="169">
        <v>0</v>
      </c>
      <c r="AW36" s="169">
        <v>0</v>
      </c>
      <c r="AX36" s="169">
        <v>0</v>
      </c>
      <c r="AY36" s="169">
        <v>0</v>
      </c>
      <c r="AZ36" s="169">
        <v>0</v>
      </c>
      <c r="BA36" s="169">
        <v>0</v>
      </c>
      <c r="BB36" s="169">
        <v>0</v>
      </c>
      <c r="BC36" s="169">
        <v>0</v>
      </c>
      <c r="BD36" s="169">
        <v>0</v>
      </c>
      <c r="BE36" s="169">
        <v>0</v>
      </c>
      <c r="BF36" s="169">
        <v>0</v>
      </c>
      <c r="BG36" s="169">
        <v>0</v>
      </c>
      <c r="BH36" s="169">
        <v>0</v>
      </c>
      <c r="BI36" s="138">
        <v>0</v>
      </c>
    </row>
    <row r="37" spans="1:61">
      <c r="A37" s="172" t="s">
        <v>1005</v>
      </c>
      <c r="B37" s="169">
        <v>32</v>
      </c>
      <c r="C37" s="169">
        <v>1005</v>
      </c>
      <c r="D37" s="138">
        <f>SUM(H37:BI37)</f>
        <v>46</v>
      </c>
      <c r="E37" s="172">
        <f>SUMIF($H$1:$BI$1,1,$H37:$BI37)</f>
        <v>1</v>
      </c>
      <c r="F37" s="169">
        <f>SUMIF($H$1:$BI$1,2,$H37:$BI37)</f>
        <v>27</v>
      </c>
      <c r="G37" s="138">
        <f>SUMIF($H$1:$BI$1,3,$H37:$BI37)</f>
        <v>18</v>
      </c>
      <c r="H37" s="171">
        <v>0</v>
      </c>
      <c r="I37" s="169">
        <v>6</v>
      </c>
      <c r="J37" s="169">
        <v>0</v>
      </c>
      <c r="K37" s="169">
        <v>0</v>
      </c>
      <c r="L37" s="169">
        <v>0</v>
      </c>
      <c r="M37" s="169">
        <v>0</v>
      </c>
      <c r="N37" s="169">
        <v>0</v>
      </c>
      <c r="O37" s="169">
        <v>0</v>
      </c>
      <c r="P37" s="169">
        <v>18</v>
      </c>
      <c r="Q37" s="169">
        <v>0</v>
      </c>
      <c r="R37" s="169">
        <v>0</v>
      </c>
      <c r="S37" s="169">
        <v>0</v>
      </c>
      <c r="T37" s="169">
        <v>0</v>
      </c>
      <c r="U37" s="169">
        <v>0</v>
      </c>
      <c r="V37" s="169">
        <v>0</v>
      </c>
      <c r="W37" s="169">
        <v>0</v>
      </c>
      <c r="X37" s="169">
        <v>1</v>
      </c>
      <c r="Y37" s="169">
        <v>3</v>
      </c>
      <c r="Z37" s="169">
        <v>0</v>
      </c>
      <c r="AA37" s="169">
        <v>0</v>
      </c>
      <c r="AB37" s="169">
        <v>0</v>
      </c>
      <c r="AC37" s="169">
        <v>0</v>
      </c>
      <c r="AD37" s="169">
        <v>0</v>
      </c>
      <c r="AE37" s="169">
        <v>15</v>
      </c>
      <c r="AF37" s="169">
        <v>0</v>
      </c>
      <c r="AG37" s="169">
        <v>3</v>
      </c>
      <c r="AH37" s="169">
        <v>0</v>
      </c>
      <c r="AI37" s="169">
        <v>0</v>
      </c>
      <c r="AJ37" s="169">
        <v>0</v>
      </c>
      <c r="AK37" s="169">
        <v>0</v>
      </c>
      <c r="AL37" s="169">
        <v>0</v>
      </c>
      <c r="AM37" s="169">
        <v>0</v>
      </c>
      <c r="AN37" s="170">
        <v>0</v>
      </c>
      <c r="AO37" s="169">
        <v>0</v>
      </c>
      <c r="AP37" s="169">
        <v>0</v>
      </c>
      <c r="AQ37" s="169">
        <v>0</v>
      </c>
      <c r="AR37" s="169">
        <v>0</v>
      </c>
      <c r="AS37" s="169">
        <v>0</v>
      </c>
      <c r="AT37" s="170">
        <v>0</v>
      </c>
      <c r="AU37" s="169">
        <v>0</v>
      </c>
      <c r="AV37" s="169">
        <v>0</v>
      </c>
      <c r="AW37" s="169">
        <v>0</v>
      </c>
      <c r="AX37" s="169">
        <v>0</v>
      </c>
      <c r="AY37" s="169">
        <v>0</v>
      </c>
      <c r="AZ37" s="169">
        <v>0</v>
      </c>
      <c r="BA37" s="169">
        <v>0</v>
      </c>
      <c r="BB37" s="169">
        <v>0</v>
      </c>
      <c r="BC37" s="169">
        <v>0</v>
      </c>
      <c r="BD37" s="169">
        <v>0</v>
      </c>
      <c r="BE37" s="169">
        <v>0</v>
      </c>
      <c r="BF37" s="169">
        <v>0</v>
      </c>
      <c r="BG37" s="169">
        <v>0</v>
      </c>
      <c r="BH37" s="169">
        <v>0</v>
      </c>
      <c r="BI37" s="138">
        <v>0</v>
      </c>
    </row>
    <row r="38" spans="1:61">
      <c r="A38" s="172" t="s">
        <v>1003</v>
      </c>
      <c r="B38" s="169">
        <v>33</v>
      </c>
      <c r="C38" s="169">
        <v>1291</v>
      </c>
      <c r="D38" s="138">
        <f>SUM(H38:BI38)</f>
        <v>0</v>
      </c>
      <c r="E38" s="172">
        <f>SUMIF($H$1:$BI$1,1,$H38:$BI38)</f>
        <v>0</v>
      </c>
      <c r="F38" s="169">
        <f>SUMIF($H$1:$BI$1,2,$H38:$BI38)</f>
        <v>0</v>
      </c>
      <c r="G38" s="138">
        <f>SUMIF($H$1:$BI$1,3,$H38:$BI38)</f>
        <v>0</v>
      </c>
      <c r="H38" s="171">
        <v>0</v>
      </c>
      <c r="I38" s="169">
        <v>0</v>
      </c>
      <c r="J38" s="169">
        <v>0</v>
      </c>
      <c r="K38" s="169">
        <v>0</v>
      </c>
      <c r="L38" s="169">
        <v>0</v>
      </c>
      <c r="M38" s="169">
        <v>0</v>
      </c>
      <c r="N38" s="169">
        <v>0</v>
      </c>
      <c r="O38" s="169">
        <v>0</v>
      </c>
      <c r="P38" s="169">
        <v>0</v>
      </c>
      <c r="Q38" s="169">
        <v>0</v>
      </c>
      <c r="R38" s="169">
        <v>0</v>
      </c>
      <c r="S38" s="169">
        <v>0</v>
      </c>
      <c r="T38" s="169">
        <v>0</v>
      </c>
      <c r="U38" s="169">
        <v>0</v>
      </c>
      <c r="V38" s="169">
        <v>0</v>
      </c>
      <c r="W38" s="169">
        <v>0</v>
      </c>
      <c r="X38" s="169">
        <v>0</v>
      </c>
      <c r="Y38" s="169">
        <v>0</v>
      </c>
      <c r="Z38" s="169">
        <v>0</v>
      </c>
      <c r="AA38" s="169">
        <v>0</v>
      </c>
      <c r="AB38" s="169">
        <v>0</v>
      </c>
      <c r="AC38" s="169">
        <v>0</v>
      </c>
      <c r="AD38" s="169">
        <v>0</v>
      </c>
      <c r="AE38" s="169">
        <v>0</v>
      </c>
      <c r="AF38" s="169">
        <v>0</v>
      </c>
      <c r="AG38" s="169">
        <v>0</v>
      </c>
      <c r="AH38" s="169">
        <v>0</v>
      </c>
      <c r="AI38" s="169">
        <v>0</v>
      </c>
      <c r="AJ38" s="169">
        <v>0</v>
      </c>
      <c r="AK38" s="169">
        <v>0</v>
      </c>
      <c r="AL38" s="169">
        <v>0</v>
      </c>
      <c r="AM38" s="169">
        <v>0</v>
      </c>
      <c r="AN38" s="170">
        <v>0</v>
      </c>
      <c r="AO38" s="169">
        <v>0</v>
      </c>
      <c r="AP38" s="169">
        <v>0</v>
      </c>
      <c r="AQ38" s="169">
        <v>0</v>
      </c>
      <c r="AR38" s="169">
        <v>0</v>
      </c>
      <c r="AS38" s="169">
        <v>0</v>
      </c>
      <c r="AT38" s="170">
        <v>0</v>
      </c>
      <c r="AU38" s="169">
        <v>0</v>
      </c>
      <c r="AV38" s="169">
        <v>0</v>
      </c>
      <c r="AW38" s="169">
        <v>0</v>
      </c>
      <c r="AX38" s="169">
        <v>0</v>
      </c>
      <c r="AY38" s="169">
        <v>0</v>
      </c>
      <c r="AZ38" s="169">
        <v>0</v>
      </c>
      <c r="BA38" s="169">
        <v>0</v>
      </c>
      <c r="BB38" s="169">
        <v>0</v>
      </c>
      <c r="BC38" s="169">
        <v>0</v>
      </c>
      <c r="BD38" s="169">
        <v>0</v>
      </c>
      <c r="BE38" s="169">
        <v>0</v>
      </c>
      <c r="BF38" s="169">
        <v>0</v>
      </c>
      <c r="BG38" s="169">
        <v>0</v>
      </c>
      <c r="BH38" s="169">
        <v>0</v>
      </c>
      <c r="BI38" s="138">
        <v>0</v>
      </c>
    </row>
    <row r="39" spans="1:61">
      <c r="A39" s="172" t="s">
        <v>1002</v>
      </c>
      <c r="B39" s="169">
        <v>34</v>
      </c>
      <c r="C39" s="169">
        <v>6239</v>
      </c>
      <c r="D39" s="138">
        <f>SUM(H39:BI39)</f>
        <v>440</v>
      </c>
      <c r="E39" s="172">
        <f>SUMIF($H$1:$BI$1,1,$H39:$BI39)</f>
        <v>200</v>
      </c>
      <c r="F39" s="169">
        <f>SUMIF($H$1:$BI$1,2,$H39:$BI39)</f>
        <v>131</v>
      </c>
      <c r="G39" s="138">
        <f>SUMIF($H$1:$BI$1,3,$H39:$BI39)</f>
        <v>109</v>
      </c>
      <c r="H39" s="171">
        <v>0</v>
      </c>
      <c r="I39" s="169">
        <v>0</v>
      </c>
      <c r="J39" s="169">
        <v>0</v>
      </c>
      <c r="K39" s="169">
        <v>0</v>
      </c>
      <c r="L39" s="169">
        <v>0</v>
      </c>
      <c r="M39" s="169">
        <v>1</v>
      </c>
      <c r="N39" s="169">
        <v>0</v>
      </c>
      <c r="O39" s="169">
        <v>0</v>
      </c>
      <c r="P39" s="169">
        <v>90</v>
      </c>
      <c r="Q39" s="169">
        <v>0</v>
      </c>
      <c r="R39" s="169">
        <v>2</v>
      </c>
      <c r="S39" s="169">
        <v>0</v>
      </c>
      <c r="T39" s="169">
        <v>0</v>
      </c>
      <c r="U39" s="169">
        <v>1</v>
      </c>
      <c r="V39" s="169">
        <v>3</v>
      </c>
      <c r="W39" s="169">
        <v>5</v>
      </c>
      <c r="X39" s="169">
        <v>113</v>
      </c>
      <c r="Y39" s="169">
        <v>16</v>
      </c>
      <c r="Z39" s="169">
        <v>0</v>
      </c>
      <c r="AA39" s="169">
        <v>7</v>
      </c>
      <c r="AB39" s="169">
        <v>0</v>
      </c>
      <c r="AC39" s="169">
        <v>0</v>
      </c>
      <c r="AD39" s="169">
        <v>8</v>
      </c>
      <c r="AE39" s="169">
        <v>0</v>
      </c>
      <c r="AF39" s="169">
        <v>0</v>
      </c>
      <c r="AG39" s="169">
        <v>23</v>
      </c>
      <c r="AH39" s="169">
        <v>0</v>
      </c>
      <c r="AI39" s="169">
        <v>4</v>
      </c>
      <c r="AJ39" s="169">
        <v>56</v>
      </c>
      <c r="AK39" s="169">
        <v>0</v>
      </c>
      <c r="AL39" s="169">
        <v>1</v>
      </c>
      <c r="AM39" s="169">
        <v>0</v>
      </c>
      <c r="AN39" s="170">
        <v>0</v>
      </c>
      <c r="AO39" s="169">
        <v>20</v>
      </c>
      <c r="AP39" s="169">
        <v>0</v>
      </c>
      <c r="AQ39" s="169">
        <v>0</v>
      </c>
      <c r="AR39" s="169">
        <v>0</v>
      </c>
      <c r="AS39" s="169">
        <v>0</v>
      </c>
      <c r="AT39" s="170">
        <v>0</v>
      </c>
      <c r="AU39" s="169">
        <v>0</v>
      </c>
      <c r="AV39" s="169">
        <v>2</v>
      </c>
      <c r="AW39" s="169">
        <v>0</v>
      </c>
      <c r="AX39" s="169">
        <v>0</v>
      </c>
      <c r="AY39" s="169">
        <v>4</v>
      </c>
      <c r="AZ39" s="169">
        <v>0</v>
      </c>
      <c r="BA39" s="169">
        <v>12</v>
      </c>
      <c r="BB39" s="169">
        <v>0</v>
      </c>
      <c r="BC39" s="169">
        <v>0</v>
      </c>
      <c r="BD39" s="169">
        <v>0</v>
      </c>
      <c r="BE39" s="169">
        <v>63</v>
      </c>
      <c r="BF39" s="169">
        <v>2</v>
      </c>
      <c r="BG39" s="169">
        <v>0</v>
      </c>
      <c r="BH39" s="169">
        <v>7</v>
      </c>
      <c r="BI39" s="138">
        <v>0</v>
      </c>
    </row>
    <row r="40" spans="1:61">
      <c r="A40" s="172" t="s">
        <v>1000</v>
      </c>
      <c r="B40" s="169">
        <v>35</v>
      </c>
      <c r="C40" s="169">
        <v>3823</v>
      </c>
      <c r="D40" s="138">
        <f>SUM(H40:BI40)</f>
        <v>1468</v>
      </c>
      <c r="E40" s="172">
        <f>SUMIF($H$1:$BI$1,1,$H40:$BI40)</f>
        <v>855</v>
      </c>
      <c r="F40" s="169">
        <f>SUMIF($H$1:$BI$1,2,$H40:$BI40)</f>
        <v>531</v>
      </c>
      <c r="G40" s="138">
        <f>SUMIF($H$1:$BI$1,3,$H40:$BI40)</f>
        <v>82</v>
      </c>
      <c r="H40" s="171">
        <v>0</v>
      </c>
      <c r="I40" s="169">
        <v>0</v>
      </c>
      <c r="J40" s="169">
        <v>0</v>
      </c>
      <c r="K40" s="169">
        <v>0</v>
      </c>
      <c r="L40" s="169">
        <v>0</v>
      </c>
      <c r="M40" s="169">
        <v>0</v>
      </c>
      <c r="N40" s="169">
        <v>0</v>
      </c>
      <c r="O40" s="169">
        <v>0</v>
      </c>
      <c r="P40" s="169">
        <v>43</v>
      </c>
      <c r="Q40" s="169">
        <v>0</v>
      </c>
      <c r="R40" s="169">
        <v>36</v>
      </c>
      <c r="S40" s="169">
        <v>0</v>
      </c>
      <c r="T40" s="169">
        <v>0</v>
      </c>
      <c r="U40" s="169">
        <v>0</v>
      </c>
      <c r="V40" s="169">
        <v>0</v>
      </c>
      <c r="W40" s="169">
        <v>0</v>
      </c>
      <c r="X40" s="169">
        <v>5</v>
      </c>
      <c r="Y40" s="169">
        <v>0</v>
      </c>
      <c r="Z40" s="169">
        <v>0</v>
      </c>
      <c r="AA40" s="169">
        <v>0</v>
      </c>
      <c r="AB40" s="169">
        <v>0</v>
      </c>
      <c r="AC40" s="169">
        <v>16</v>
      </c>
      <c r="AD40" s="169">
        <v>0</v>
      </c>
      <c r="AE40" s="169">
        <v>0</v>
      </c>
      <c r="AF40" s="169">
        <v>0</v>
      </c>
      <c r="AG40" s="169">
        <v>494</v>
      </c>
      <c r="AH40" s="169">
        <v>0</v>
      </c>
      <c r="AI40" s="169">
        <v>0</v>
      </c>
      <c r="AJ40" s="169">
        <v>714</v>
      </c>
      <c r="AK40" s="169">
        <v>6</v>
      </c>
      <c r="AL40" s="169">
        <v>0</v>
      </c>
      <c r="AM40" s="169">
        <v>0</v>
      </c>
      <c r="AN40" s="170">
        <v>0</v>
      </c>
      <c r="AO40" s="169">
        <v>0</v>
      </c>
      <c r="AP40" s="169">
        <v>0</v>
      </c>
      <c r="AQ40" s="169">
        <v>0</v>
      </c>
      <c r="AR40" s="169">
        <v>0</v>
      </c>
      <c r="AS40" s="169">
        <v>0</v>
      </c>
      <c r="AT40" s="170">
        <v>0</v>
      </c>
      <c r="AU40" s="169">
        <v>0</v>
      </c>
      <c r="AV40" s="169">
        <v>132</v>
      </c>
      <c r="AW40" s="169">
        <v>0</v>
      </c>
      <c r="AX40" s="169">
        <v>0</v>
      </c>
      <c r="AY40" s="169">
        <v>4</v>
      </c>
      <c r="AZ40" s="169">
        <v>0</v>
      </c>
      <c r="BA40" s="169">
        <v>0</v>
      </c>
      <c r="BB40" s="169">
        <v>0</v>
      </c>
      <c r="BC40" s="169">
        <v>0</v>
      </c>
      <c r="BD40" s="169">
        <v>0</v>
      </c>
      <c r="BE40" s="169">
        <v>15</v>
      </c>
      <c r="BF40" s="169">
        <v>0</v>
      </c>
      <c r="BG40" s="169">
        <v>0</v>
      </c>
      <c r="BH40" s="169">
        <v>3</v>
      </c>
      <c r="BI40" s="138">
        <v>0</v>
      </c>
    </row>
    <row r="41" spans="1:61">
      <c r="A41" s="172" t="s">
        <v>998</v>
      </c>
      <c r="B41" s="169">
        <v>36</v>
      </c>
      <c r="C41" s="169">
        <v>7503</v>
      </c>
      <c r="D41" s="138">
        <f>SUM(H41:BI41)</f>
        <v>151</v>
      </c>
      <c r="E41" s="172">
        <f>SUMIF($H$1:$BI$1,1,$H41:$BI41)</f>
        <v>1</v>
      </c>
      <c r="F41" s="169">
        <f>SUMIF($H$1:$BI$1,2,$H41:$BI41)</f>
        <v>141</v>
      </c>
      <c r="G41" s="138">
        <f>SUMIF($H$1:$BI$1,3,$H41:$BI41)</f>
        <v>9</v>
      </c>
      <c r="H41" s="171">
        <v>0</v>
      </c>
      <c r="I41" s="169">
        <v>0</v>
      </c>
      <c r="J41" s="169">
        <v>0</v>
      </c>
      <c r="K41" s="169">
        <v>0</v>
      </c>
      <c r="L41" s="169">
        <v>0</v>
      </c>
      <c r="M41" s="169">
        <v>0</v>
      </c>
      <c r="N41" s="169">
        <v>0</v>
      </c>
      <c r="O41" s="169">
        <v>0</v>
      </c>
      <c r="P41" s="169">
        <v>3</v>
      </c>
      <c r="Q41" s="169">
        <v>0</v>
      </c>
      <c r="R41" s="169">
        <v>6</v>
      </c>
      <c r="S41" s="169">
        <v>0</v>
      </c>
      <c r="T41" s="169">
        <v>0</v>
      </c>
      <c r="U41" s="169">
        <v>0</v>
      </c>
      <c r="V41" s="169">
        <v>0</v>
      </c>
      <c r="W41" s="169">
        <v>0</v>
      </c>
      <c r="X41" s="169">
        <v>0</v>
      </c>
      <c r="Y41" s="169">
        <v>0</v>
      </c>
      <c r="Z41" s="169">
        <v>0</v>
      </c>
      <c r="AA41" s="169">
        <v>0</v>
      </c>
      <c r="AB41" s="169">
        <v>0</v>
      </c>
      <c r="AC41" s="169">
        <v>0</v>
      </c>
      <c r="AD41" s="169">
        <v>0</v>
      </c>
      <c r="AE41" s="169">
        <v>0</v>
      </c>
      <c r="AF41" s="169">
        <v>0</v>
      </c>
      <c r="AG41" s="169">
        <v>0</v>
      </c>
      <c r="AH41" s="169">
        <v>0</v>
      </c>
      <c r="AI41" s="169">
        <v>0</v>
      </c>
      <c r="AJ41" s="169">
        <v>1</v>
      </c>
      <c r="AK41" s="169">
        <v>0</v>
      </c>
      <c r="AL41" s="169">
        <v>0</v>
      </c>
      <c r="AM41" s="169">
        <v>0</v>
      </c>
      <c r="AN41" s="170">
        <v>0</v>
      </c>
      <c r="AO41" s="169">
        <v>0</v>
      </c>
      <c r="AP41" s="169">
        <v>0</v>
      </c>
      <c r="AQ41" s="169">
        <v>0</v>
      </c>
      <c r="AR41" s="169">
        <v>0</v>
      </c>
      <c r="AS41" s="169">
        <v>0</v>
      </c>
      <c r="AT41" s="170">
        <v>0</v>
      </c>
      <c r="AU41" s="169">
        <v>0</v>
      </c>
      <c r="AV41" s="169">
        <v>0</v>
      </c>
      <c r="AW41" s="169">
        <v>0</v>
      </c>
      <c r="AX41" s="169">
        <v>0</v>
      </c>
      <c r="AY41" s="169">
        <v>0</v>
      </c>
      <c r="AZ41" s="169">
        <v>0</v>
      </c>
      <c r="BA41" s="169">
        <v>0</v>
      </c>
      <c r="BB41" s="169">
        <v>0</v>
      </c>
      <c r="BC41" s="169">
        <v>0</v>
      </c>
      <c r="BD41" s="169">
        <v>0</v>
      </c>
      <c r="BE41" s="169">
        <v>141</v>
      </c>
      <c r="BF41" s="169">
        <v>0</v>
      </c>
      <c r="BG41" s="169">
        <v>0</v>
      </c>
      <c r="BH41" s="169">
        <v>0</v>
      </c>
      <c r="BI41" s="138">
        <v>0</v>
      </c>
    </row>
    <row r="42" spans="1:61">
      <c r="A42" s="172" t="s">
        <v>996</v>
      </c>
      <c r="B42" s="169">
        <v>37</v>
      </c>
      <c r="C42" s="169">
        <v>4159</v>
      </c>
      <c r="D42" s="138">
        <f>SUM(H42:BI42)</f>
        <v>499</v>
      </c>
      <c r="E42" s="172">
        <f>SUMIF($H$1:$BI$1,1,$H42:$BI42)</f>
        <v>52</v>
      </c>
      <c r="F42" s="169">
        <f>SUMIF($H$1:$BI$1,2,$H42:$BI42)</f>
        <v>149</v>
      </c>
      <c r="G42" s="138">
        <f>SUMIF($H$1:$BI$1,3,$H42:$BI42)</f>
        <v>298</v>
      </c>
      <c r="H42" s="171">
        <v>0</v>
      </c>
      <c r="I42" s="169">
        <v>0</v>
      </c>
      <c r="J42" s="169">
        <v>0</v>
      </c>
      <c r="K42" s="169">
        <v>0</v>
      </c>
      <c r="L42" s="169">
        <v>0</v>
      </c>
      <c r="M42" s="169">
        <v>0</v>
      </c>
      <c r="N42" s="169">
        <v>0</v>
      </c>
      <c r="O42" s="169">
        <v>8</v>
      </c>
      <c r="P42" s="169">
        <v>283</v>
      </c>
      <c r="Q42" s="169">
        <v>0</v>
      </c>
      <c r="R42" s="169">
        <v>0</v>
      </c>
      <c r="S42" s="169">
        <v>1</v>
      </c>
      <c r="T42" s="169">
        <v>0</v>
      </c>
      <c r="U42" s="169">
        <v>0</v>
      </c>
      <c r="V42" s="169">
        <v>0</v>
      </c>
      <c r="W42" s="169">
        <v>0</v>
      </c>
      <c r="X42" s="169">
        <v>21</v>
      </c>
      <c r="Y42" s="169">
        <v>0</v>
      </c>
      <c r="Z42" s="169">
        <v>0</v>
      </c>
      <c r="AA42" s="169">
        <v>0</v>
      </c>
      <c r="AB42" s="169">
        <v>0</v>
      </c>
      <c r="AC42" s="169">
        <v>0</v>
      </c>
      <c r="AD42" s="169">
        <v>4</v>
      </c>
      <c r="AE42" s="169">
        <v>0</v>
      </c>
      <c r="AF42" s="169">
        <v>0</v>
      </c>
      <c r="AG42" s="169">
        <v>26</v>
      </c>
      <c r="AH42" s="169">
        <v>0</v>
      </c>
      <c r="AI42" s="169">
        <v>0</v>
      </c>
      <c r="AJ42" s="169">
        <v>25</v>
      </c>
      <c r="AK42" s="169">
        <v>0</v>
      </c>
      <c r="AL42" s="169">
        <v>0</v>
      </c>
      <c r="AM42" s="169">
        <v>0</v>
      </c>
      <c r="AN42" s="170">
        <v>0</v>
      </c>
      <c r="AO42" s="169">
        <v>0</v>
      </c>
      <c r="AP42" s="169">
        <v>0</v>
      </c>
      <c r="AQ42" s="169">
        <v>2</v>
      </c>
      <c r="AR42" s="169">
        <v>63</v>
      </c>
      <c r="AS42" s="169">
        <v>0</v>
      </c>
      <c r="AT42" s="170">
        <v>2</v>
      </c>
      <c r="AU42" s="169">
        <v>0</v>
      </c>
      <c r="AV42" s="169">
        <v>2</v>
      </c>
      <c r="AW42" s="169">
        <v>0</v>
      </c>
      <c r="AX42" s="169">
        <v>4</v>
      </c>
      <c r="AY42" s="169">
        <v>0</v>
      </c>
      <c r="AZ42" s="169">
        <v>0</v>
      </c>
      <c r="BA42" s="169">
        <v>0</v>
      </c>
      <c r="BB42" s="169">
        <v>1</v>
      </c>
      <c r="BC42" s="169">
        <v>0</v>
      </c>
      <c r="BD42" s="169">
        <v>0</v>
      </c>
      <c r="BE42" s="169">
        <v>57</v>
      </c>
      <c r="BF42" s="169">
        <v>0</v>
      </c>
      <c r="BG42" s="169">
        <v>0</v>
      </c>
      <c r="BH42" s="169">
        <v>0</v>
      </c>
      <c r="BI42" s="138">
        <v>0</v>
      </c>
    </row>
    <row r="43" spans="1:61">
      <c r="A43" s="172" t="s">
        <v>994</v>
      </c>
      <c r="B43" s="169">
        <v>38</v>
      </c>
      <c r="C43" s="169">
        <v>605</v>
      </c>
      <c r="D43" s="138">
        <f>SUM(H43:BI43)</f>
        <v>160</v>
      </c>
      <c r="E43" s="172">
        <f>SUMIF($H$1:$BI$1,1,$H43:$BI43)</f>
        <v>9</v>
      </c>
      <c r="F43" s="169">
        <f>SUMIF($H$1:$BI$1,2,$H43:$BI43)</f>
        <v>27</v>
      </c>
      <c r="G43" s="138">
        <f>SUMIF($H$1:$BI$1,3,$H43:$BI43)</f>
        <v>124</v>
      </c>
      <c r="H43" s="171">
        <v>0</v>
      </c>
      <c r="I43" s="169">
        <v>1</v>
      </c>
      <c r="J43" s="169">
        <v>0</v>
      </c>
      <c r="K43" s="169">
        <v>0</v>
      </c>
      <c r="L43" s="169">
        <v>0</v>
      </c>
      <c r="M43" s="169">
        <v>0</v>
      </c>
      <c r="N43" s="169">
        <v>0</v>
      </c>
      <c r="O43" s="169">
        <v>0</v>
      </c>
      <c r="P43" s="169">
        <v>119</v>
      </c>
      <c r="Q43" s="169">
        <v>0</v>
      </c>
      <c r="R43" s="169">
        <v>4</v>
      </c>
      <c r="S43" s="169">
        <v>0</v>
      </c>
      <c r="T43" s="169">
        <v>0</v>
      </c>
      <c r="U43" s="169">
        <v>0</v>
      </c>
      <c r="V43" s="169">
        <v>0</v>
      </c>
      <c r="W43" s="169">
        <v>0</v>
      </c>
      <c r="X43" s="169">
        <v>9</v>
      </c>
      <c r="Y43" s="169">
        <v>0</v>
      </c>
      <c r="Z43" s="169">
        <v>0</v>
      </c>
      <c r="AA43" s="169">
        <v>0</v>
      </c>
      <c r="AB43" s="169">
        <v>0</v>
      </c>
      <c r="AC43" s="169">
        <v>0</v>
      </c>
      <c r="AD43" s="169">
        <v>0</v>
      </c>
      <c r="AE43" s="169">
        <v>0</v>
      </c>
      <c r="AF43" s="169">
        <v>0</v>
      </c>
      <c r="AG43" s="169">
        <v>2</v>
      </c>
      <c r="AH43" s="169">
        <v>0</v>
      </c>
      <c r="AI43" s="169">
        <v>0</v>
      </c>
      <c r="AJ43" s="169">
        <v>0</v>
      </c>
      <c r="AK43" s="169">
        <v>0</v>
      </c>
      <c r="AL43" s="169">
        <v>0</v>
      </c>
      <c r="AM43" s="169">
        <v>0</v>
      </c>
      <c r="AN43" s="170">
        <v>0</v>
      </c>
      <c r="AO43" s="169">
        <v>0</v>
      </c>
      <c r="AP43" s="169">
        <v>0</v>
      </c>
      <c r="AQ43" s="169">
        <v>0</v>
      </c>
      <c r="AR43" s="169">
        <v>0</v>
      </c>
      <c r="AS43" s="169">
        <v>2</v>
      </c>
      <c r="AT43" s="170">
        <v>0</v>
      </c>
      <c r="AU43" s="169">
        <v>0</v>
      </c>
      <c r="AV43" s="169">
        <v>0</v>
      </c>
      <c r="AW43" s="169">
        <v>1</v>
      </c>
      <c r="AX43" s="169">
        <v>0</v>
      </c>
      <c r="AY43" s="169">
        <v>0</v>
      </c>
      <c r="AZ43" s="169">
        <v>0</v>
      </c>
      <c r="BA43" s="169">
        <v>0</v>
      </c>
      <c r="BB43" s="169">
        <v>0</v>
      </c>
      <c r="BC43" s="169">
        <v>0</v>
      </c>
      <c r="BD43" s="169">
        <v>0</v>
      </c>
      <c r="BE43" s="169">
        <v>22</v>
      </c>
      <c r="BF43" s="169">
        <v>0</v>
      </c>
      <c r="BG43" s="169">
        <v>0</v>
      </c>
      <c r="BH43" s="169">
        <v>0</v>
      </c>
      <c r="BI43" s="138">
        <v>0</v>
      </c>
    </row>
    <row r="44" spans="1:61">
      <c r="A44" s="172" t="s">
        <v>992</v>
      </c>
      <c r="B44" s="169">
        <v>39</v>
      </c>
      <c r="C44" s="169">
        <v>9684</v>
      </c>
      <c r="D44" s="138">
        <f>SUM(H44:BI44)</f>
        <v>572</v>
      </c>
      <c r="E44" s="172">
        <f>SUMIF($H$1:$BI$1,1,$H44:$BI44)</f>
        <v>43</v>
      </c>
      <c r="F44" s="169">
        <f>SUMIF($H$1:$BI$1,2,$H44:$BI44)</f>
        <v>189</v>
      </c>
      <c r="G44" s="138">
        <f>SUMIF($H$1:$BI$1,3,$H44:$BI44)</f>
        <v>340</v>
      </c>
      <c r="H44" s="171">
        <v>0</v>
      </c>
      <c r="I44" s="169">
        <v>29</v>
      </c>
      <c r="J44" s="169">
        <v>0</v>
      </c>
      <c r="K44" s="169">
        <v>0</v>
      </c>
      <c r="L44" s="169">
        <v>0</v>
      </c>
      <c r="M44" s="169">
        <v>0</v>
      </c>
      <c r="N44" s="169">
        <v>0</v>
      </c>
      <c r="O44" s="169">
        <v>0</v>
      </c>
      <c r="P44" s="169">
        <v>334</v>
      </c>
      <c r="Q44" s="169">
        <v>0</v>
      </c>
      <c r="R44" s="169">
        <v>0</v>
      </c>
      <c r="S44" s="169">
        <v>0</v>
      </c>
      <c r="T44" s="169">
        <v>0</v>
      </c>
      <c r="U44" s="169">
        <v>0</v>
      </c>
      <c r="V44" s="169">
        <v>0</v>
      </c>
      <c r="W44" s="169">
        <v>0</v>
      </c>
      <c r="X44" s="169">
        <v>23</v>
      </c>
      <c r="Y44" s="169">
        <v>0</v>
      </c>
      <c r="Z44" s="169">
        <v>0</v>
      </c>
      <c r="AA44" s="169">
        <v>4</v>
      </c>
      <c r="AB44" s="169">
        <v>0</v>
      </c>
      <c r="AC44" s="169">
        <v>0</v>
      </c>
      <c r="AD44" s="169">
        <v>0</v>
      </c>
      <c r="AE44" s="169">
        <v>0</v>
      </c>
      <c r="AF44" s="169">
        <v>0</v>
      </c>
      <c r="AG44" s="169">
        <v>146</v>
      </c>
      <c r="AH44" s="169">
        <v>2</v>
      </c>
      <c r="AI44" s="169">
        <v>0</v>
      </c>
      <c r="AJ44" s="169">
        <v>4</v>
      </c>
      <c r="AK44" s="169">
        <v>0</v>
      </c>
      <c r="AL44" s="169">
        <v>0</v>
      </c>
      <c r="AM44" s="169">
        <v>0</v>
      </c>
      <c r="AN44" s="170">
        <v>0</v>
      </c>
      <c r="AO44" s="169">
        <v>0</v>
      </c>
      <c r="AP44" s="169">
        <v>0</v>
      </c>
      <c r="AQ44" s="169">
        <v>0</v>
      </c>
      <c r="AR44" s="169">
        <v>0</v>
      </c>
      <c r="AS44" s="169">
        <v>0</v>
      </c>
      <c r="AT44" s="170">
        <v>2</v>
      </c>
      <c r="AU44" s="169">
        <v>0</v>
      </c>
      <c r="AV44" s="169">
        <v>1</v>
      </c>
      <c r="AW44" s="169">
        <v>0</v>
      </c>
      <c r="AX44" s="169">
        <v>0</v>
      </c>
      <c r="AY44" s="169">
        <v>0</v>
      </c>
      <c r="AZ44" s="169">
        <v>0</v>
      </c>
      <c r="BA44" s="169">
        <v>15</v>
      </c>
      <c r="BB44" s="169">
        <v>0</v>
      </c>
      <c r="BC44" s="169">
        <v>0</v>
      </c>
      <c r="BD44" s="169">
        <v>3</v>
      </c>
      <c r="BE44" s="169">
        <v>9</v>
      </c>
      <c r="BF44" s="169">
        <v>0</v>
      </c>
      <c r="BG44" s="169">
        <v>0</v>
      </c>
      <c r="BH44" s="169">
        <v>0</v>
      </c>
      <c r="BI44" s="138">
        <v>0</v>
      </c>
    </row>
    <row r="45" spans="1:61">
      <c r="A45" s="172" t="s">
        <v>990</v>
      </c>
      <c r="B45" s="169">
        <v>40</v>
      </c>
      <c r="C45" s="169">
        <v>223</v>
      </c>
      <c r="D45" s="138">
        <f>SUM(H45:BI45)</f>
        <v>5</v>
      </c>
      <c r="E45" s="172">
        <f>SUMIF($H$1:$BI$1,1,$H45:$BI45)</f>
        <v>1</v>
      </c>
      <c r="F45" s="169">
        <f>SUMIF($H$1:$BI$1,2,$H45:$BI45)</f>
        <v>4</v>
      </c>
      <c r="G45" s="138">
        <f>SUMIF($H$1:$BI$1,3,$H45:$BI45)</f>
        <v>0</v>
      </c>
      <c r="H45" s="171">
        <v>0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  <c r="O45" s="169">
        <v>0</v>
      </c>
      <c r="P45" s="169">
        <v>0</v>
      </c>
      <c r="Q45" s="169">
        <v>0</v>
      </c>
      <c r="R45" s="169">
        <v>0</v>
      </c>
      <c r="S45" s="169">
        <v>0</v>
      </c>
      <c r="T45" s="169">
        <v>0</v>
      </c>
      <c r="U45" s="169">
        <v>0</v>
      </c>
      <c r="V45" s="169">
        <v>0</v>
      </c>
      <c r="W45" s="169">
        <v>0</v>
      </c>
      <c r="X45" s="169">
        <v>1</v>
      </c>
      <c r="Y45" s="169">
        <v>0</v>
      </c>
      <c r="Z45" s="169">
        <v>0</v>
      </c>
      <c r="AA45" s="169">
        <v>0</v>
      </c>
      <c r="AB45" s="169">
        <v>0</v>
      </c>
      <c r="AC45" s="169">
        <v>0</v>
      </c>
      <c r="AD45" s="169">
        <v>0</v>
      </c>
      <c r="AE45" s="169">
        <v>0</v>
      </c>
      <c r="AF45" s="169">
        <v>0</v>
      </c>
      <c r="AG45" s="169">
        <v>0</v>
      </c>
      <c r="AH45" s="169">
        <v>0</v>
      </c>
      <c r="AI45" s="169">
        <v>0</v>
      </c>
      <c r="AJ45" s="169">
        <v>0</v>
      </c>
      <c r="AK45" s="169">
        <v>0</v>
      </c>
      <c r="AL45" s="169">
        <v>0</v>
      </c>
      <c r="AM45" s="169">
        <v>4</v>
      </c>
      <c r="AN45" s="170">
        <v>0</v>
      </c>
      <c r="AO45" s="169">
        <v>0</v>
      </c>
      <c r="AP45" s="169">
        <v>0</v>
      </c>
      <c r="AQ45" s="169">
        <v>0</v>
      </c>
      <c r="AR45" s="169">
        <v>0</v>
      </c>
      <c r="AS45" s="169">
        <v>0</v>
      </c>
      <c r="AT45" s="170">
        <v>0</v>
      </c>
      <c r="AU45" s="169">
        <v>0</v>
      </c>
      <c r="AV45" s="169">
        <v>0</v>
      </c>
      <c r="AW45" s="169">
        <v>0</v>
      </c>
      <c r="AX45" s="169">
        <v>0</v>
      </c>
      <c r="AY45" s="169">
        <v>0</v>
      </c>
      <c r="AZ45" s="169">
        <v>0</v>
      </c>
      <c r="BA45" s="169">
        <v>0</v>
      </c>
      <c r="BB45" s="169">
        <v>0</v>
      </c>
      <c r="BC45" s="169">
        <v>0</v>
      </c>
      <c r="BD45" s="169">
        <v>0</v>
      </c>
      <c r="BE45" s="169">
        <v>0</v>
      </c>
      <c r="BF45" s="169">
        <v>0</v>
      </c>
      <c r="BG45" s="169">
        <v>0</v>
      </c>
      <c r="BH45" s="169">
        <v>0</v>
      </c>
      <c r="BI45" s="138">
        <v>0</v>
      </c>
    </row>
    <row r="46" spans="1:61">
      <c r="A46" s="172" t="s">
        <v>988</v>
      </c>
      <c r="B46" s="169">
        <v>41</v>
      </c>
      <c r="C46" s="169">
        <v>165</v>
      </c>
      <c r="D46" s="138">
        <f>SUM(H46:BI46)</f>
        <v>2</v>
      </c>
      <c r="E46" s="172">
        <f>SUMIF($H$1:$BI$1,1,$H46:$BI46)</f>
        <v>0</v>
      </c>
      <c r="F46" s="169">
        <f>SUMIF($H$1:$BI$1,2,$H46:$BI46)</f>
        <v>2</v>
      </c>
      <c r="G46" s="138">
        <f>SUMIF($H$1:$BI$1,3,$H46:$BI46)</f>
        <v>0</v>
      </c>
      <c r="H46" s="171">
        <v>0</v>
      </c>
      <c r="I46" s="169">
        <v>0</v>
      </c>
      <c r="J46" s="169">
        <v>0</v>
      </c>
      <c r="K46" s="169">
        <v>0</v>
      </c>
      <c r="L46" s="169">
        <v>0</v>
      </c>
      <c r="M46" s="169">
        <v>0</v>
      </c>
      <c r="N46" s="169">
        <v>0</v>
      </c>
      <c r="O46" s="169">
        <v>0</v>
      </c>
      <c r="P46" s="169">
        <v>0</v>
      </c>
      <c r="Q46" s="169">
        <v>0</v>
      </c>
      <c r="R46" s="169">
        <v>0</v>
      </c>
      <c r="S46" s="169">
        <v>0</v>
      </c>
      <c r="T46" s="169">
        <v>0</v>
      </c>
      <c r="U46" s="169">
        <v>0</v>
      </c>
      <c r="V46" s="169">
        <v>0</v>
      </c>
      <c r="W46" s="169">
        <v>0</v>
      </c>
      <c r="X46" s="169">
        <v>0</v>
      </c>
      <c r="Y46" s="169">
        <v>0</v>
      </c>
      <c r="Z46" s="169">
        <v>0</v>
      </c>
      <c r="AA46" s="169">
        <v>0</v>
      </c>
      <c r="AB46" s="169">
        <v>0</v>
      </c>
      <c r="AC46" s="169">
        <v>0</v>
      </c>
      <c r="AD46" s="169">
        <v>0</v>
      </c>
      <c r="AE46" s="169">
        <v>0</v>
      </c>
      <c r="AF46" s="169">
        <v>0</v>
      </c>
      <c r="AG46" s="169">
        <v>0</v>
      </c>
      <c r="AH46" s="169">
        <v>0</v>
      </c>
      <c r="AI46" s="169">
        <v>0</v>
      </c>
      <c r="AJ46" s="169">
        <v>0</v>
      </c>
      <c r="AK46" s="169">
        <v>0</v>
      </c>
      <c r="AL46" s="169">
        <v>0</v>
      </c>
      <c r="AM46" s="169">
        <v>0</v>
      </c>
      <c r="AN46" s="170">
        <v>0</v>
      </c>
      <c r="AO46" s="169">
        <v>0</v>
      </c>
      <c r="AP46" s="169">
        <v>0</v>
      </c>
      <c r="AQ46" s="169">
        <v>0</v>
      </c>
      <c r="AR46" s="169">
        <v>0</v>
      </c>
      <c r="AS46" s="169">
        <v>0</v>
      </c>
      <c r="AT46" s="170">
        <v>0</v>
      </c>
      <c r="AU46" s="169">
        <v>0</v>
      </c>
      <c r="AV46" s="169">
        <v>0</v>
      </c>
      <c r="AW46" s="169">
        <v>0</v>
      </c>
      <c r="AX46" s="169">
        <v>0</v>
      </c>
      <c r="AY46" s="169">
        <v>0</v>
      </c>
      <c r="AZ46" s="169">
        <v>0</v>
      </c>
      <c r="BA46" s="169">
        <v>0</v>
      </c>
      <c r="BB46" s="169">
        <v>0</v>
      </c>
      <c r="BC46" s="169">
        <v>0</v>
      </c>
      <c r="BD46" s="169">
        <v>0</v>
      </c>
      <c r="BE46" s="169">
        <v>2</v>
      </c>
      <c r="BF46" s="169">
        <v>0</v>
      </c>
      <c r="BG46" s="169">
        <v>0</v>
      </c>
      <c r="BH46" s="169">
        <v>0</v>
      </c>
      <c r="BI46" s="138">
        <v>0</v>
      </c>
    </row>
    <row r="47" spans="1:61">
      <c r="A47" s="172" t="s">
        <v>986</v>
      </c>
      <c r="B47" s="169">
        <v>42</v>
      </c>
      <c r="C47" s="169">
        <v>1410</v>
      </c>
      <c r="D47" s="138">
        <f>SUM(H47:BI47)</f>
        <v>160</v>
      </c>
      <c r="E47" s="172">
        <f>SUMIF($H$1:$BI$1,1,$H47:$BI47)</f>
        <v>2</v>
      </c>
      <c r="F47" s="169">
        <f>SUMIF($H$1:$BI$1,2,$H47:$BI47)</f>
        <v>156</v>
      </c>
      <c r="G47" s="138">
        <f>SUMIF($H$1:$BI$1,3,$H47:$BI47)</f>
        <v>2</v>
      </c>
      <c r="H47" s="171">
        <v>0</v>
      </c>
      <c r="I47" s="169">
        <v>0</v>
      </c>
      <c r="J47" s="169">
        <v>0</v>
      </c>
      <c r="K47" s="169">
        <v>0</v>
      </c>
      <c r="L47" s="169">
        <v>0</v>
      </c>
      <c r="M47" s="169">
        <v>0</v>
      </c>
      <c r="N47" s="169">
        <v>0</v>
      </c>
      <c r="O47" s="169">
        <v>0</v>
      </c>
      <c r="P47" s="169">
        <v>2</v>
      </c>
      <c r="Q47" s="169">
        <v>0</v>
      </c>
      <c r="R47" s="169">
        <v>0</v>
      </c>
      <c r="S47" s="169">
        <v>0</v>
      </c>
      <c r="T47" s="169">
        <v>0</v>
      </c>
      <c r="U47" s="169">
        <v>0</v>
      </c>
      <c r="V47" s="169">
        <v>0</v>
      </c>
      <c r="W47" s="169">
        <v>0</v>
      </c>
      <c r="X47" s="169">
        <v>2</v>
      </c>
      <c r="Y47" s="169">
        <v>0</v>
      </c>
      <c r="Z47" s="169">
        <v>0</v>
      </c>
      <c r="AA47" s="169">
        <v>0</v>
      </c>
      <c r="AB47" s="169">
        <v>0</v>
      </c>
      <c r="AC47" s="169">
        <v>0</v>
      </c>
      <c r="AD47" s="169">
        <v>0</v>
      </c>
      <c r="AE47" s="169">
        <v>0</v>
      </c>
      <c r="AF47" s="169">
        <v>0</v>
      </c>
      <c r="AG47" s="169">
        <v>0</v>
      </c>
      <c r="AH47" s="169">
        <v>0</v>
      </c>
      <c r="AI47" s="169">
        <v>0</v>
      </c>
      <c r="AJ47" s="169">
        <v>0</v>
      </c>
      <c r="AK47" s="169">
        <v>0</v>
      </c>
      <c r="AL47" s="169">
        <v>0</v>
      </c>
      <c r="AM47" s="169">
        <v>0</v>
      </c>
      <c r="AN47" s="170">
        <v>0</v>
      </c>
      <c r="AO47" s="169">
        <v>0</v>
      </c>
      <c r="AP47" s="169">
        <v>0</v>
      </c>
      <c r="AQ47" s="169">
        <v>0</v>
      </c>
      <c r="AR47" s="169">
        <v>0</v>
      </c>
      <c r="AS47" s="169">
        <v>0</v>
      </c>
      <c r="AT47" s="170">
        <v>0</v>
      </c>
      <c r="AU47" s="169">
        <v>0</v>
      </c>
      <c r="AV47" s="169">
        <v>0</v>
      </c>
      <c r="AW47" s="169">
        <v>0</v>
      </c>
      <c r="AX47" s="169">
        <v>0</v>
      </c>
      <c r="AY47" s="169">
        <v>0</v>
      </c>
      <c r="AZ47" s="169">
        <v>0</v>
      </c>
      <c r="BA47" s="169">
        <v>0</v>
      </c>
      <c r="BB47" s="169">
        <v>0</v>
      </c>
      <c r="BC47" s="169">
        <v>0</v>
      </c>
      <c r="BD47" s="169">
        <v>0</v>
      </c>
      <c r="BE47" s="169">
        <v>156</v>
      </c>
      <c r="BF47" s="169">
        <v>0</v>
      </c>
      <c r="BG47" s="169">
        <v>0</v>
      </c>
      <c r="BH47" s="169">
        <v>0</v>
      </c>
      <c r="BI47" s="138">
        <v>0</v>
      </c>
    </row>
    <row r="48" spans="1:61">
      <c r="A48" s="172" t="s">
        <v>984</v>
      </c>
      <c r="B48" s="169">
        <v>43</v>
      </c>
      <c r="C48" s="169">
        <v>685</v>
      </c>
      <c r="D48" s="138">
        <f>SUM(H48:BI48)</f>
        <v>20</v>
      </c>
      <c r="E48" s="172">
        <f>SUMIF($H$1:$BI$1,1,$H48:$BI48)</f>
        <v>12</v>
      </c>
      <c r="F48" s="169">
        <f>SUMIF($H$1:$BI$1,2,$H48:$BI48)</f>
        <v>4</v>
      </c>
      <c r="G48" s="138">
        <f>SUMIF($H$1:$BI$1,3,$H48:$BI48)</f>
        <v>4</v>
      </c>
      <c r="H48" s="171">
        <v>0</v>
      </c>
      <c r="I48" s="169">
        <v>0</v>
      </c>
      <c r="J48" s="169">
        <v>0</v>
      </c>
      <c r="K48" s="169">
        <v>0</v>
      </c>
      <c r="L48" s="169">
        <v>0</v>
      </c>
      <c r="M48" s="169">
        <v>0</v>
      </c>
      <c r="N48" s="169">
        <v>0</v>
      </c>
      <c r="O48" s="169">
        <v>0</v>
      </c>
      <c r="P48" s="169">
        <v>1</v>
      </c>
      <c r="Q48" s="169">
        <v>0</v>
      </c>
      <c r="R48" s="169">
        <v>0</v>
      </c>
      <c r="S48" s="169">
        <v>0</v>
      </c>
      <c r="T48" s="169">
        <v>0</v>
      </c>
      <c r="U48" s="169">
        <v>0</v>
      </c>
      <c r="V48" s="169">
        <v>0</v>
      </c>
      <c r="W48" s="169">
        <v>0</v>
      </c>
      <c r="X48" s="169">
        <v>0</v>
      </c>
      <c r="Y48" s="169">
        <v>0</v>
      </c>
      <c r="Z48" s="169">
        <v>3</v>
      </c>
      <c r="AA48" s="169">
        <v>0</v>
      </c>
      <c r="AB48" s="169">
        <v>0</v>
      </c>
      <c r="AC48" s="169">
        <v>0</v>
      </c>
      <c r="AD48" s="169">
        <v>0</v>
      </c>
      <c r="AE48" s="169">
        <v>0</v>
      </c>
      <c r="AF48" s="169">
        <v>0</v>
      </c>
      <c r="AG48" s="169">
        <v>0</v>
      </c>
      <c r="AH48" s="169">
        <v>0</v>
      </c>
      <c r="AI48" s="169">
        <v>0</v>
      </c>
      <c r="AJ48" s="169">
        <v>0</v>
      </c>
      <c r="AK48" s="169">
        <v>0</v>
      </c>
      <c r="AL48" s="169">
        <v>5</v>
      </c>
      <c r="AM48" s="169">
        <v>0</v>
      </c>
      <c r="AN48" s="170">
        <v>0</v>
      </c>
      <c r="AO48" s="169">
        <v>0</v>
      </c>
      <c r="AP48" s="169">
        <v>0</v>
      </c>
      <c r="AQ48" s="169">
        <v>0</v>
      </c>
      <c r="AR48" s="169">
        <v>0</v>
      </c>
      <c r="AS48" s="169">
        <v>0</v>
      </c>
      <c r="AT48" s="170">
        <v>0</v>
      </c>
      <c r="AU48" s="169">
        <v>0</v>
      </c>
      <c r="AV48" s="169">
        <v>7</v>
      </c>
      <c r="AW48" s="169">
        <v>0</v>
      </c>
      <c r="AX48" s="169">
        <v>0</v>
      </c>
      <c r="AY48" s="169">
        <v>0</v>
      </c>
      <c r="AZ48" s="169">
        <v>0</v>
      </c>
      <c r="BA48" s="169">
        <v>0</v>
      </c>
      <c r="BB48" s="169">
        <v>0</v>
      </c>
      <c r="BC48" s="169">
        <v>0</v>
      </c>
      <c r="BD48" s="169">
        <v>0</v>
      </c>
      <c r="BE48" s="169">
        <v>4</v>
      </c>
      <c r="BF48" s="169">
        <v>0</v>
      </c>
      <c r="BG48" s="169">
        <v>0</v>
      </c>
      <c r="BH48" s="169">
        <v>0</v>
      </c>
      <c r="BI48" s="138">
        <v>0</v>
      </c>
    </row>
    <row r="49" spans="1:61">
      <c r="A49" s="172" t="s">
        <v>982</v>
      </c>
      <c r="B49" s="169">
        <v>44</v>
      </c>
      <c r="C49" s="169">
        <v>3424</v>
      </c>
      <c r="D49" s="138">
        <f>SUM(H49:BI49)</f>
        <v>51</v>
      </c>
      <c r="E49" s="172">
        <f>SUMIF($H$1:$BI$1,1,$H49:$BI49)</f>
        <v>19</v>
      </c>
      <c r="F49" s="169">
        <f>SUMIF($H$1:$BI$1,2,$H49:$BI49)</f>
        <v>1</v>
      </c>
      <c r="G49" s="138">
        <f>SUMIF($H$1:$BI$1,3,$H49:$BI49)</f>
        <v>31</v>
      </c>
      <c r="H49" s="171">
        <v>0</v>
      </c>
      <c r="I49" s="169">
        <v>0</v>
      </c>
      <c r="J49" s="169">
        <v>0</v>
      </c>
      <c r="K49" s="169">
        <v>0</v>
      </c>
      <c r="L49" s="169">
        <v>0</v>
      </c>
      <c r="M49" s="169">
        <v>0</v>
      </c>
      <c r="N49" s="169">
        <v>1</v>
      </c>
      <c r="O49" s="169">
        <v>0</v>
      </c>
      <c r="P49" s="169">
        <v>2</v>
      </c>
      <c r="Q49" s="169">
        <v>0</v>
      </c>
      <c r="R49" s="169">
        <v>0</v>
      </c>
      <c r="S49" s="169">
        <v>0</v>
      </c>
      <c r="T49" s="169">
        <v>0</v>
      </c>
      <c r="U49" s="169">
        <v>0</v>
      </c>
      <c r="V49" s="169">
        <v>0</v>
      </c>
      <c r="W49" s="169">
        <v>0</v>
      </c>
      <c r="X49" s="169">
        <v>0</v>
      </c>
      <c r="Y49" s="169">
        <v>0</v>
      </c>
      <c r="Z49" s="169">
        <v>0</v>
      </c>
      <c r="AA49" s="169">
        <v>0</v>
      </c>
      <c r="AB49" s="169">
        <v>0</v>
      </c>
      <c r="AC49" s="169">
        <v>0</v>
      </c>
      <c r="AD49" s="169">
        <v>0</v>
      </c>
      <c r="AE49" s="169">
        <v>0</v>
      </c>
      <c r="AF49" s="169">
        <v>0</v>
      </c>
      <c r="AG49" s="169">
        <v>0</v>
      </c>
      <c r="AH49" s="169">
        <v>0</v>
      </c>
      <c r="AI49" s="169">
        <v>0</v>
      </c>
      <c r="AJ49" s="169">
        <v>0</v>
      </c>
      <c r="AK49" s="169">
        <v>0</v>
      </c>
      <c r="AL49" s="169">
        <v>0</v>
      </c>
      <c r="AM49" s="169">
        <v>0</v>
      </c>
      <c r="AN49" s="170">
        <v>0</v>
      </c>
      <c r="AO49" s="169">
        <v>0</v>
      </c>
      <c r="AP49" s="169">
        <v>0</v>
      </c>
      <c r="AQ49" s="169">
        <v>0</v>
      </c>
      <c r="AR49" s="169">
        <v>0</v>
      </c>
      <c r="AS49" s="169">
        <v>0</v>
      </c>
      <c r="AT49" s="170">
        <v>0</v>
      </c>
      <c r="AU49" s="169">
        <v>0</v>
      </c>
      <c r="AV49" s="169">
        <v>19</v>
      </c>
      <c r="AW49" s="169">
        <v>0</v>
      </c>
      <c r="AX49" s="169">
        <v>28</v>
      </c>
      <c r="AY49" s="169">
        <v>0</v>
      </c>
      <c r="AZ49" s="169">
        <v>0</v>
      </c>
      <c r="BA49" s="169">
        <v>0</v>
      </c>
      <c r="BB49" s="169">
        <v>0</v>
      </c>
      <c r="BC49" s="169">
        <v>0</v>
      </c>
      <c r="BD49" s="169">
        <v>1</v>
      </c>
      <c r="BE49" s="169">
        <v>0</v>
      </c>
      <c r="BF49" s="169">
        <v>0</v>
      </c>
      <c r="BG49" s="169">
        <v>0</v>
      </c>
      <c r="BH49" s="169">
        <v>0</v>
      </c>
      <c r="BI49" s="138">
        <v>0</v>
      </c>
    </row>
    <row r="50" spans="1:61">
      <c r="A50" s="172" t="s">
        <v>980</v>
      </c>
      <c r="B50" s="169">
        <v>45</v>
      </c>
      <c r="C50" s="169">
        <v>643</v>
      </c>
      <c r="D50" s="138">
        <f>SUM(H50:BI50)</f>
        <v>0</v>
      </c>
      <c r="E50" s="172">
        <f>SUMIF($H$1:$BI$1,1,$H50:$BI50)</f>
        <v>0</v>
      </c>
      <c r="F50" s="169">
        <f>SUMIF($H$1:$BI$1,2,$H50:$BI50)</f>
        <v>0</v>
      </c>
      <c r="G50" s="138">
        <f>SUMIF($H$1:$BI$1,3,$H50:$BI50)</f>
        <v>0</v>
      </c>
      <c r="H50" s="171">
        <v>0</v>
      </c>
      <c r="I50" s="169">
        <v>0</v>
      </c>
      <c r="J50" s="169">
        <v>0</v>
      </c>
      <c r="K50" s="169">
        <v>0</v>
      </c>
      <c r="L50" s="169">
        <v>0</v>
      </c>
      <c r="M50" s="169">
        <v>0</v>
      </c>
      <c r="N50" s="169">
        <v>0</v>
      </c>
      <c r="O50" s="169">
        <v>0</v>
      </c>
      <c r="P50" s="169">
        <v>0</v>
      </c>
      <c r="Q50" s="169">
        <v>0</v>
      </c>
      <c r="R50" s="169">
        <v>0</v>
      </c>
      <c r="S50" s="169">
        <v>0</v>
      </c>
      <c r="T50" s="169">
        <v>0</v>
      </c>
      <c r="U50" s="169">
        <v>0</v>
      </c>
      <c r="V50" s="169">
        <v>0</v>
      </c>
      <c r="W50" s="169">
        <v>0</v>
      </c>
      <c r="X50" s="169">
        <v>0</v>
      </c>
      <c r="Y50" s="169">
        <v>0</v>
      </c>
      <c r="Z50" s="169">
        <v>0</v>
      </c>
      <c r="AA50" s="169">
        <v>0</v>
      </c>
      <c r="AB50" s="169">
        <v>0</v>
      </c>
      <c r="AC50" s="169">
        <v>0</v>
      </c>
      <c r="AD50" s="169">
        <v>0</v>
      </c>
      <c r="AE50" s="169">
        <v>0</v>
      </c>
      <c r="AF50" s="169">
        <v>0</v>
      </c>
      <c r="AG50" s="169">
        <v>0</v>
      </c>
      <c r="AH50" s="169">
        <v>0</v>
      </c>
      <c r="AI50" s="169">
        <v>0</v>
      </c>
      <c r="AJ50" s="169">
        <v>0</v>
      </c>
      <c r="AK50" s="169">
        <v>0</v>
      </c>
      <c r="AL50" s="169">
        <v>0</v>
      </c>
      <c r="AM50" s="169">
        <v>0</v>
      </c>
      <c r="AN50" s="170">
        <v>0</v>
      </c>
      <c r="AO50" s="169">
        <v>0</v>
      </c>
      <c r="AP50" s="169">
        <v>0</v>
      </c>
      <c r="AQ50" s="169">
        <v>0</v>
      </c>
      <c r="AR50" s="169">
        <v>0</v>
      </c>
      <c r="AS50" s="169">
        <v>0</v>
      </c>
      <c r="AT50" s="170">
        <v>0</v>
      </c>
      <c r="AU50" s="169">
        <v>0</v>
      </c>
      <c r="AV50" s="169">
        <v>0</v>
      </c>
      <c r="AW50" s="169">
        <v>0</v>
      </c>
      <c r="AX50" s="169">
        <v>0</v>
      </c>
      <c r="AY50" s="169">
        <v>0</v>
      </c>
      <c r="AZ50" s="169">
        <v>0</v>
      </c>
      <c r="BA50" s="169">
        <v>0</v>
      </c>
      <c r="BB50" s="169">
        <v>0</v>
      </c>
      <c r="BC50" s="169">
        <v>0</v>
      </c>
      <c r="BD50" s="169">
        <v>0</v>
      </c>
      <c r="BE50" s="169">
        <v>0</v>
      </c>
      <c r="BF50" s="169">
        <v>0</v>
      </c>
      <c r="BG50" s="169">
        <v>0</v>
      </c>
      <c r="BH50" s="169">
        <v>0</v>
      </c>
      <c r="BI50" s="138">
        <v>0</v>
      </c>
    </row>
    <row r="51" spans="1:61">
      <c r="A51" s="172" t="s">
        <v>979</v>
      </c>
      <c r="B51" s="169">
        <v>46</v>
      </c>
      <c r="C51" s="169">
        <v>2594</v>
      </c>
      <c r="D51" s="138">
        <f>SUM(H51:BI51)</f>
        <v>498</v>
      </c>
      <c r="E51" s="172">
        <f>SUMIF($H$1:$BI$1,1,$H51:$BI51)</f>
        <v>0</v>
      </c>
      <c r="F51" s="169">
        <f>SUMIF($H$1:$BI$1,2,$H51:$BI51)</f>
        <v>496</v>
      </c>
      <c r="G51" s="138">
        <f>SUMIF($H$1:$BI$1,3,$H51:$BI51)</f>
        <v>2</v>
      </c>
      <c r="H51" s="171">
        <v>0</v>
      </c>
      <c r="I51" s="169">
        <v>0</v>
      </c>
      <c r="J51" s="169">
        <v>0</v>
      </c>
      <c r="K51" s="169">
        <v>0</v>
      </c>
      <c r="L51" s="169">
        <v>0</v>
      </c>
      <c r="M51" s="169">
        <v>0</v>
      </c>
      <c r="N51" s="169">
        <v>0</v>
      </c>
      <c r="O51" s="169">
        <v>0</v>
      </c>
      <c r="P51" s="169">
        <v>0</v>
      </c>
      <c r="Q51" s="169">
        <v>0</v>
      </c>
      <c r="R51" s="169">
        <v>0</v>
      </c>
      <c r="S51" s="169">
        <v>0</v>
      </c>
      <c r="T51" s="169">
        <v>0</v>
      </c>
      <c r="U51" s="169">
        <v>0</v>
      </c>
      <c r="V51" s="169">
        <v>0</v>
      </c>
      <c r="W51" s="169">
        <v>0</v>
      </c>
      <c r="X51" s="169">
        <v>0</v>
      </c>
      <c r="Y51" s="169">
        <v>0</v>
      </c>
      <c r="Z51" s="169">
        <v>0</v>
      </c>
      <c r="AA51" s="169">
        <v>0</v>
      </c>
      <c r="AB51" s="169">
        <v>0</v>
      </c>
      <c r="AC51" s="169">
        <v>0</v>
      </c>
      <c r="AD51" s="169">
        <v>0</v>
      </c>
      <c r="AE51" s="169">
        <v>0</v>
      </c>
      <c r="AF51" s="169">
        <v>0</v>
      </c>
      <c r="AG51" s="169">
        <v>0</v>
      </c>
      <c r="AH51" s="169">
        <v>0</v>
      </c>
      <c r="AI51" s="169">
        <v>0</v>
      </c>
      <c r="AJ51" s="169">
        <v>0</v>
      </c>
      <c r="AK51" s="169">
        <v>0</v>
      </c>
      <c r="AL51" s="169">
        <v>0</v>
      </c>
      <c r="AM51" s="169">
        <v>0</v>
      </c>
      <c r="AN51" s="170">
        <v>0</v>
      </c>
      <c r="AO51" s="169">
        <v>0</v>
      </c>
      <c r="AP51" s="169">
        <v>0</v>
      </c>
      <c r="AQ51" s="169">
        <v>0</v>
      </c>
      <c r="AR51" s="169">
        <v>0</v>
      </c>
      <c r="AS51" s="169">
        <v>0</v>
      </c>
      <c r="AT51" s="170">
        <v>0</v>
      </c>
      <c r="AU51" s="169">
        <v>0</v>
      </c>
      <c r="AV51" s="169">
        <v>0</v>
      </c>
      <c r="AW51" s="169">
        <v>0</v>
      </c>
      <c r="AX51" s="169">
        <v>0</v>
      </c>
      <c r="AY51" s="169">
        <v>0</v>
      </c>
      <c r="AZ51" s="169">
        <v>0</v>
      </c>
      <c r="BA51" s="169">
        <v>0</v>
      </c>
      <c r="BB51" s="169">
        <v>0</v>
      </c>
      <c r="BC51" s="169">
        <v>0</v>
      </c>
      <c r="BD51" s="169">
        <v>0</v>
      </c>
      <c r="BE51" s="169">
        <v>496</v>
      </c>
      <c r="BF51" s="169">
        <v>0</v>
      </c>
      <c r="BG51" s="169">
        <v>0</v>
      </c>
      <c r="BH51" s="169">
        <v>2</v>
      </c>
      <c r="BI51" s="138">
        <v>0</v>
      </c>
    </row>
    <row r="52" spans="1:61">
      <c r="A52" s="172" t="s">
        <v>977</v>
      </c>
      <c r="B52" s="169">
        <v>47</v>
      </c>
      <c r="C52" s="169">
        <v>505</v>
      </c>
      <c r="D52" s="138">
        <f>SUM(H52:BI52)</f>
        <v>0</v>
      </c>
      <c r="E52" s="172">
        <f>SUMIF($H$1:$BI$1,1,$H52:$BI52)</f>
        <v>0</v>
      </c>
      <c r="F52" s="169">
        <f>SUMIF($H$1:$BI$1,2,$H52:$BI52)</f>
        <v>0</v>
      </c>
      <c r="G52" s="138">
        <f>SUMIF($H$1:$BI$1,3,$H52:$BI52)</f>
        <v>0</v>
      </c>
      <c r="H52" s="171">
        <v>0</v>
      </c>
      <c r="I52" s="169">
        <v>0</v>
      </c>
      <c r="J52" s="169">
        <v>0</v>
      </c>
      <c r="K52" s="169">
        <v>0</v>
      </c>
      <c r="L52" s="169">
        <v>0</v>
      </c>
      <c r="M52" s="169">
        <v>0</v>
      </c>
      <c r="N52" s="169">
        <v>0</v>
      </c>
      <c r="O52" s="169">
        <v>0</v>
      </c>
      <c r="P52" s="169">
        <v>0</v>
      </c>
      <c r="Q52" s="169">
        <v>0</v>
      </c>
      <c r="R52" s="169">
        <v>0</v>
      </c>
      <c r="S52" s="169">
        <v>0</v>
      </c>
      <c r="T52" s="169">
        <v>0</v>
      </c>
      <c r="U52" s="169">
        <v>0</v>
      </c>
      <c r="V52" s="169">
        <v>0</v>
      </c>
      <c r="W52" s="169">
        <v>0</v>
      </c>
      <c r="X52" s="169">
        <v>0</v>
      </c>
      <c r="Y52" s="169">
        <v>0</v>
      </c>
      <c r="Z52" s="169">
        <v>0</v>
      </c>
      <c r="AA52" s="169">
        <v>0</v>
      </c>
      <c r="AB52" s="169">
        <v>0</v>
      </c>
      <c r="AC52" s="169">
        <v>0</v>
      </c>
      <c r="AD52" s="169">
        <v>0</v>
      </c>
      <c r="AE52" s="169">
        <v>0</v>
      </c>
      <c r="AF52" s="169">
        <v>0</v>
      </c>
      <c r="AG52" s="169">
        <v>0</v>
      </c>
      <c r="AH52" s="169">
        <v>0</v>
      </c>
      <c r="AI52" s="169">
        <v>0</v>
      </c>
      <c r="AJ52" s="169">
        <v>0</v>
      </c>
      <c r="AK52" s="169">
        <v>0</v>
      </c>
      <c r="AL52" s="169">
        <v>0</v>
      </c>
      <c r="AM52" s="169">
        <v>0</v>
      </c>
      <c r="AN52" s="170">
        <v>0</v>
      </c>
      <c r="AO52" s="169">
        <v>0</v>
      </c>
      <c r="AP52" s="169">
        <v>0</v>
      </c>
      <c r="AQ52" s="169">
        <v>0</v>
      </c>
      <c r="AR52" s="169">
        <v>0</v>
      </c>
      <c r="AS52" s="169">
        <v>0</v>
      </c>
      <c r="AT52" s="170">
        <v>0</v>
      </c>
      <c r="AU52" s="169">
        <v>0</v>
      </c>
      <c r="AV52" s="169">
        <v>0</v>
      </c>
      <c r="AW52" s="169">
        <v>0</v>
      </c>
      <c r="AX52" s="169">
        <v>0</v>
      </c>
      <c r="AY52" s="169">
        <v>0</v>
      </c>
      <c r="AZ52" s="169">
        <v>0</v>
      </c>
      <c r="BA52" s="169">
        <v>0</v>
      </c>
      <c r="BB52" s="169">
        <v>0</v>
      </c>
      <c r="BC52" s="169">
        <v>0</v>
      </c>
      <c r="BD52" s="169">
        <v>0</v>
      </c>
      <c r="BE52" s="169">
        <v>0</v>
      </c>
      <c r="BF52" s="169">
        <v>0</v>
      </c>
      <c r="BG52" s="169">
        <v>0</v>
      </c>
      <c r="BH52" s="169">
        <v>0</v>
      </c>
      <c r="BI52" s="138">
        <v>0</v>
      </c>
    </row>
    <row r="53" spans="1:61">
      <c r="A53" s="172" t="s">
        <v>976</v>
      </c>
      <c r="B53" s="169">
        <v>48</v>
      </c>
      <c r="C53" s="169">
        <v>313</v>
      </c>
      <c r="D53" s="138">
        <f>SUM(H53:BI53)</f>
        <v>0</v>
      </c>
      <c r="E53" s="172">
        <f>SUMIF($H$1:$BI$1,1,$H53:$BI53)</f>
        <v>0</v>
      </c>
      <c r="F53" s="169">
        <f>SUMIF($H$1:$BI$1,2,$H53:$BI53)</f>
        <v>0</v>
      </c>
      <c r="G53" s="138">
        <f>SUMIF($H$1:$BI$1,3,$H53:$BI53)</f>
        <v>0</v>
      </c>
      <c r="H53" s="171">
        <v>0</v>
      </c>
      <c r="I53" s="169">
        <v>0</v>
      </c>
      <c r="J53" s="169">
        <v>0</v>
      </c>
      <c r="K53" s="169">
        <v>0</v>
      </c>
      <c r="L53" s="169">
        <v>0</v>
      </c>
      <c r="M53" s="169">
        <v>0</v>
      </c>
      <c r="N53" s="169">
        <v>0</v>
      </c>
      <c r="O53" s="169">
        <v>0</v>
      </c>
      <c r="P53" s="169">
        <v>0</v>
      </c>
      <c r="Q53" s="169">
        <v>0</v>
      </c>
      <c r="R53" s="169">
        <v>0</v>
      </c>
      <c r="S53" s="169">
        <v>0</v>
      </c>
      <c r="T53" s="169">
        <v>0</v>
      </c>
      <c r="U53" s="169">
        <v>0</v>
      </c>
      <c r="V53" s="169">
        <v>0</v>
      </c>
      <c r="W53" s="169">
        <v>0</v>
      </c>
      <c r="X53" s="169">
        <v>0</v>
      </c>
      <c r="Y53" s="169">
        <v>0</v>
      </c>
      <c r="Z53" s="169">
        <v>0</v>
      </c>
      <c r="AA53" s="169">
        <v>0</v>
      </c>
      <c r="AB53" s="169">
        <v>0</v>
      </c>
      <c r="AC53" s="169">
        <v>0</v>
      </c>
      <c r="AD53" s="169">
        <v>0</v>
      </c>
      <c r="AE53" s="169">
        <v>0</v>
      </c>
      <c r="AF53" s="169">
        <v>0</v>
      </c>
      <c r="AG53" s="169">
        <v>0</v>
      </c>
      <c r="AH53" s="169">
        <v>0</v>
      </c>
      <c r="AI53" s="169">
        <v>0</v>
      </c>
      <c r="AJ53" s="169">
        <v>0</v>
      </c>
      <c r="AK53" s="169">
        <v>0</v>
      </c>
      <c r="AL53" s="169">
        <v>0</v>
      </c>
      <c r="AM53" s="169">
        <v>0</v>
      </c>
      <c r="AN53" s="170">
        <v>0</v>
      </c>
      <c r="AO53" s="169">
        <v>0</v>
      </c>
      <c r="AP53" s="169">
        <v>0</v>
      </c>
      <c r="AQ53" s="169">
        <v>0</v>
      </c>
      <c r="AR53" s="169">
        <v>0</v>
      </c>
      <c r="AS53" s="169">
        <v>0</v>
      </c>
      <c r="AT53" s="170">
        <v>0</v>
      </c>
      <c r="AU53" s="169">
        <v>0</v>
      </c>
      <c r="AV53" s="169">
        <v>0</v>
      </c>
      <c r="AW53" s="169">
        <v>0</v>
      </c>
      <c r="AX53" s="169">
        <v>0</v>
      </c>
      <c r="AY53" s="169">
        <v>0</v>
      </c>
      <c r="AZ53" s="169">
        <v>0</v>
      </c>
      <c r="BA53" s="169">
        <v>0</v>
      </c>
      <c r="BB53" s="169">
        <v>0</v>
      </c>
      <c r="BC53" s="169">
        <v>0</v>
      </c>
      <c r="BD53" s="169">
        <v>0</v>
      </c>
      <c r="BE53" s="169">
        <v>0</v>
      </c>
      <c r="BF53" s="169">
        <v>0</v>
      </c>
      <c r="BG53" s="169">
        <v>0</v>
      </c>
      <c r="BH53" s="169">
        <v>0</v>
      </c>
      <c r="BI53" s="138">
        <v>0</v>
      </c>
    </row>
    <row r="54" spans="1:61">
      <c r="A54" s="172" t="s">
        <v>975</v>
      </c>
      <c r="B54" s="169">
        <v>49</v>
      </c>
      <c r="C54" s="169">
        <v>66</v>
      </c>
      <c r="D54" s="138">
        <f>SUM(H54:BI54)</f>
        <v>0</v>
      </c>
      <c r="E54" s="172">
        <f>SUMIF($H$1:$BI$1,1,$H54:$BI54)</f>
        <v>0</v>
      </c>
      <c r="F54" s="169">
        <f>SUMIF($H$1:$BI$1,2,$H54:$BI54)</f>
        <v>0</v>
      </c>
      <c r="G54" s="138">
        <f>SUMIF($H$1:$BI$1,3,$H54:$BI54)</f>
        <v>0</v>
      </c>
      <c r="H54" s="171">
        <v>0</v>
      </c>
      <c r="I54" s="169">
        <v>0</v>
      </c>
      <c r="J54" s="169">
        <v>0</v>
      </c>
      <c r="K54" s="169">
        <v>0</v>
      </c>
      <c r="L54" s="169">
        <v>0</v>
      </c>
      <c r="M54" s="169">
        <v>0</v>
      </c>
      <c r="N54" s="169">
        <v>0</v>
      </c>
      <c r="O54" s="169">
        <v>0</v>
      </c>
      <c r="P54" s="169">
        <v>0</v>
      </c>
      <c r="Q54" s="169">
        <v>0</v>
      </c>
      <c r="R54" s="169">
        <v>0</v>
      </c>
      <c r="S54" s="169">
        <v>0</v>
      </c>
      <c r="T54" s="169">
        <v>0</v>
      </c>
      <c r="U54" s="169">
        <v>0</v>
      </c>
      <c r="V54" s="169">
        <v>0</v>
      </c>
      <c r="W54" s="169">
        <v>0</v>
      </c>
      <c r="X54" s="169">
        <v>0</v>
      </c>
      <c r="Y54" s="169">
        <v>0</v>
      </c>
      <c r="Z54" s="169">
        <v>0</v>
      </c>
      <c r="AA54" s="169">
        <v>0</v>
      </c>
      <c r="AB54" s="169">
        <v>0</v>
      </c>
      <c r="AC54" s="169">
        <v>0</v>
      </c>
      <c r="AD54" s="169">
        <v>0</v>
      </c>
      <c r="AE54" s="169">
        <v>0</v>
      </c>
      <c r="AF54" s="169">
        <v>0</v>
      </c>
      <c r="AG54" s="169">
        <v>0</v>
      </c>
      <c r="AH54" s="169">
        <v>0</v>
      </c>
      <c r="AI54" s="169">
        <v>0</v>
      </c>
      <c r="AJ54" s="169">
        <v>0</v>
      </c>
      <c r="AK54" s="169">
        <v>0</v>
      </c>
      <c r="AL54" s="169">
        <v>0</v>
      </c>
      <c r="AM54" s="169">
        <v>0</v>
      </c>
      <c r="AN54" s="170">
        <v>0</v>
      </c>
      <c r="AO54" s="169">
        <v>0</v>
      </c>
      <c r="AP54" s="169">
        <v>0</v>
      </c>
      <c r="AQ54" s="169">
        <v>0</v>
      </c>
      <c r="AR54" s="169">
        <v>0</v>
      </c>
      <c r="AS54" s="169">
        <v>0</v>
      </c>
      <c r="AT54" s="170">
        <v>0</v>
      </c>
      <c r="AU54" s="169">
        <v>0</v>
      </c>
      <c r="AV54" s="169">
        <v>0</v>
      </c>
      <c r="AW54" s="169">
        <v>0</v>
      </c>
      <c r="AX54" s="169">
        <v>0</v>
      </c>
      <c r="AY54" s="169">
        <v>0</v>
      </c>
      <c r="AZ54" s="169">
        <v>0</v>
      </c>
      <c r="BA54" s="169">
        <v>0</v>
      </c>
      <c r="BB54" s="169">
        <v>0</v>
      </c>
      <c r="BC54" s="169">
        <v>0</v>
      </c>
      <c r="BD54" s="169">
        <v>0</v>
      </c>
      <c r="BE54" s="169">
        <v>0</v>
      </c>
      <c r="BF54" s="169">
        <v>0</v>
      </c>
      <c r="BG54" s="169">
        <v>0</v>
      </c>
      <c r="BH54" s="169">
        <v>0</v>
      </c>
      <c r="BI54" s="138">
        <v>0</v>
      </c>
    </row>
    <row r="55" spans="1:61">
      <c r="A55" s="172" t="s">
        <v>974</v>
      </c>
      <c r="B55" s="169">
        <v>50</v>
      </c>
      <c r="C55" s="169">
        <v>350</v>
      </c>
      <c r="D55" s="138">
        <f>SUM(H55:BI55)</f>
        <v>0</v>
      </c>
      <c r="E55" s="172">
        <f>SUMIF($H$1:$BI$1,1,$H55:$BI55)</f>
        <v>0</v>
      </c>
      <c r="F55" s="169">
        <f>SUMIF($H$1:$BI$1,2,$H55:$BI55)</f>
        <v>0</v>
      </c>
      <c r="G55" s="138">
        <f>SUMIF($H$1:$BI$1,3,$H55:$BI55)</f>
        <v>0</v>
      </c>
      <c r="H55" s="171">
        <v>0</v>
      </c>
      <c r="I55" s="169">
        <v>0</v>
      </c>
      <c r="J55" s="169">
        <v>0</v>
      </c>
      <c r="K55" s="169">
        <v>0</v>
      </c>
      <c r="L55" s="169">
        <v>0</v>
      </c>
      <c r="M55" s="169">
        <v>0</v>
      </c>
      <c r="N55" s="169">
        <v>0</v>
      </c>
      <c r="O55" s="169">
        <v>0</v>
      </c>
      <c r="P55" s="169">
        <v>0</v>
      </c>
      <c r="Q55" s="169">
        <v>0</v>
      </c>
      <c r="R55" s="169">
        <v>0</v>
      </c>
      <c r="S55" s="169">
        <v>0</v>
      </c>
      <c r="T55" s="169">
        <v>0</v>
      </c>
      <c r="U55" s="169">
        <v>0</v>
      </c>
      <c r="V55" s="169">
        <v>0</v>
      </c>
      <c r="W55" s="169">
        <v>0</v>
      </c>
      <c r="X55" s="169">
        <v>0</v>
      </c>
      <c r="Y55" s="169">
        <v>0</v>
      </c>
      <c r="Z55" s="169">
        <v>0</v>
      </c>
      <c r="AA55" s="169">
        <v>0</v>
      </c>
      <c r="AB55" s="169">
        <v>0</v>
      </c>
      <c r="AC55" s="169">
        <v>0</v>
      </c>
      <c r="AD55" s="169">
        <v>0</v>
      </c>
      <c r="AE55" s="169">
        <v>0</v>
      </c>
      <c r="AF55" s="169">
        <v>0</v>
      </c>
      <c r="AG55" s="169">
        <v>0</v>
      </c>
      <c r="AH55" s="169">
        <v>0</v>
      </c>
      <c r="AI55" s="169">
        <v>0</v>
      </c>
      <c r="AJ55" s="169">
        <v>0</v>
      </c>
      <c r="AK55" s="169">
        <v>0</v>
      </c>
      <c r="AL55" s="169">
        <v>0</v>
      </c>
      <c r="AM55" s="169">
        <v>0</v>
      </c>
      <c r="AN55" s="170">
        <v>0</v>
      </c>
      <c r="AO55" s="169">
        <v>0</v>
      </c>
      <c r="AP55" s="169">
        <v>0</v>
      </c>
      <c r="AQ55" s="169">
        <v>0</v>
      </c>
      <c r="AR55" s="169">
        <v>0</v>
      </c>
      <c r="AS55" s="169">
        <v>0</v>
      </c>
      <c r="AT55" s="170">
        <v>0</v>
      </c>
      <c r="AU55" s="169">
        <v>0</v>
      </c>
      <c r="AV55" s="169">
        <v>0</v>
      </c>
      <c r="AW55" s="169">
        <v>0</v>
      </c>
      <c r="AX55" s="169">
        <v>0</v>
      </c>
      <c r="AY55" s="169">
        <v>0</v>
      </c>
      <c r="AZ55" s="169">
        <v>0</v>
      </c>
      <c r="BA55" s="169">
        <v>0</v>
      </c>
      <c r="BB55" s="169">
        <v>0</v>
      </c>
      <c r="BC55" s="169">
        <v>0</v>
      </c>
      <c r="BD55" s="169">
        <v>0</v>
      </c>
      <c r="BE55" s="169">
        <v>0</v>
      </c>
      <c r="BF55" s="169">
        <v>0</v>
      </c>
      <c r="BG55" s="169">
        <v>0</v>
      </c>
      <c r="BH55" s="169">
        <v>0</v>
      </c>
      <c r="BI55" s="138">
        <v>0</v>
      </c>
    </row>
    <row r="56" spans="1:61">
      <c r="A56" s="172" t="s">
        <v>973</v>
      </c>
      <c r="B56" s="169">
        <v>51</v>
      </c>
      <c r="C56" s="169">
        <v>9</v>
      </c>
      <c r="D56" s="138">
        <f>SUM(H56:BI56)</f>
        <v>7</v>
      </c>
      <c r="E56" s="172">
        <f>SUMIF($H$1:$BI$1,1,$H56:$BI56)</f>
        <v>0</v>
      </c>
      <c r="F56" s="169">
        <f>SUMIF($H$1:$BI$1,2,$H56:$BI56)</f>
        <v>0</v>
      </c>
      <c r="G56" s="138">
        <f>SUMIF($H$1:$BI$1,3,$H56:$BI56)</f>
        <v>7</v>
      </c>
      <c r="H56" s="171">
        <v>0</v>
      </c>
      <c r="I56" s="169">
        <v>0</v>
      </c>
      <c r="J56" s="169">
        <v>7</v>
      </c>
      <c r="K56" s="169">
        <v>0</v>
      </c>
      <c r="L56" s="169">
        <v>0</v>
      </c>
      <c r="M56" s="169">
        <v>0</v>
      </c>
      <c r="N56" s="169">
        <v>0</v>
      </c>
      <c r="O56" s="169">
        <v>0</v>
      </c>
      <c r="P56" s="169">
        <v>0</v>
      </c>
      <c r="Q56" s="169">
        <v>0</v>
      </c>
      <c r="R56" s="169">
        <v>0</v>
      </c>
      <c r="S56" s="169">
        <v>0</v>
      </c>
      <c r="T56" s="169">
        <v>0</v>
      </c>
      <c r="U56" s="169">
        <v>0</v>
      </c>
      <c r="V56" s="169">
        <v>0</v>
      </c>
      <c r="W56" s="169">
        <v>0</v>
      </c>
      <c r="X56" s="169">
        <v>0</v>
      </c>
      <c r="Y56" s="169">
        <v>0</v>
      </c>
      <c r="Z56" s="169">
        <v>0</v>
      </c>
      <c r="AA56" s="169">
        <v>0</v>
      </c>
      <c r="AB56" s="169">
        <v>0</v>
      </c>
      <c r="AC56" s="169">
        <v>0</v>
      </c>
      <c r="AD56" s="169">
        <v>0</v>
      </c>
      <c r="AE56" s="169">
        <v>0</v>
      </c>
      <c r="AF56" s="169">
        <v>0</v>
      </c>
      <c r="AG56" s="169">
        <v>0</v>
      </c>
      <c r="AH56" s="169">
        <v>0</v>
      </c>
      <c r="AI56" s="169">
        <v>0</v>
      </c>
      <c r="AJ56" s="169">
        <v>0</v>
      </c>
      <c r="AK56" s="169">
        <v>0</v>
      </c>
      <c r="AL56" s="169">
        <v>0</v>
      </c>
      <c r="AM56" s="169">
        <v>0</v>
      </c>
      <c r="AN56" s="170">
        <v>0</v>
      </c>
      <c r="AO56" s="169">
        <v>0</v>
      </c>
      <c r="AP56" s="169">
        <v>0</v>
      </c>
      <c r="AQ56" s="169">
        <v>0</v>
      </c>
      <c r="AR56" s="169">
        <v>0</v>
      </c>
      <c r="AS56" s="169">
        <v>0</v>
      </c>
      <c r="AT56" s="170">
        <v>0</v>
      </c>
      <c r="AU56" s="169">
        <v>0</v>
      </c>
      <c r="AV56" s="169">
        <v>0</v>
      </c>
      <c r="AW56" s="169">
        <v>0</v>
      </c>
      <c r="AX56" s="169">
        <v>0</v>
      </c>
      <c r="AY56" s="169">
        <v>0</v>
      </c>
      <c r="AZ56" s="169">
        <v>0</v>
      </c>
      <c r="BA56" s="169">
        <v>0</v>
      </c>
      <c r="BB56" s="169">
        <v>0</v>
      </c>
      <c r="BC56" s="169">
        <v>0</v>
      </c>
      <c r="BD56" s="169">
        <v>0</v>
      </c>
      <c r="BE56" s="169">
        <v>0</v>
      </c>
      <c r="BF56" s="169">
        <v>0</v>
      </c>
      <c r="BG56" s="169">
        <v>0</v>
      </c>
      <c r="BH56" s="169">
        <v>0</v>
      </c>
      <c r="BI56" s="138">
        <v>0</v>
      </c>
    </row>
    <row r="57" spans="1:61">
      <c r="A57" s="172" t="s">
        <v>971</v>
      </c>
      <c r="B57" s="169">
        <v>52</v>
      </c>
      <c r="C57" s="169">
        <v>1462</v>
      </c>
      <c r="D57" s="138">
        <f>SUM(H57:BI57)</f>
        <v>0</v>
      </c>
      <c r="E57" s="172">
        <f>SUMIF($H$1:$BI$1,1,$H57:$BI57)</f>
        <v>0</v>
      </c>
      <c r="F57" s="169">
        <f>SUMIF($H$1:$BI$1,2,$H57:$BI57)</f>
        <v>0</v>
      </c>
      <c r="G57" s="138">
        <f>SUMIF($H$1:$BI$1,3,$H57:$BI57)</f>
        <v>0</v>
      </c>
      <c r="H57" s="171">
        <v>0</v>
      </c>
      <c r="I57" s="169">
        <v>0</v>
      </c>
      <c r="J57" s="169">
        <v>0</v>
      </c>
      <c r="K57" s="169">
        <v>0</v>
      </c>
      <c r="L57" s="169">
        <v>0</v>
      </c>
      <c r="M57" s="169">
        <v>0</v>
      </c>
      <c r="N57" s="169">
        <v>0</v>
      </c>
      <c r="O57" s="169">
        <v>0</v>
      </c>
      <c r="P57" s="169">
        <v>0</v>
      </c>
      <c r="Q57" s="169">
        <v>0</v>
      </c>
      <c r="R57" s="169">
        <v>0</v>
      </c>
      <c r="S57" s="169">
        <v>0</v>
      </c>
      <c r="T57" s="169">
        <v>0</v>
      </c>
      <c r="U57" s="169">
        <v>0</v>
      </c>
      <c r="V57" s="169">
        <v>0</v>
      </c>
      <c r="W57" s="169">
        <v>0</v>
      </c>
      <c r="X57" s="169">
        <v>0</v>
      </c>
      <c r="Y57" s="169">
        <v>0</v>
      </c>
      <c r="Z57" s="169">
        <v>0</v>
      </c>
      <c r="AA57" s="169">
        <v>0</v>
      </c>
      <c r="AB57" s="169">
        <v>0</v>
      </c>
      <c r="AC57" s="169">
        <v>0</v>
      </c>
      <c r="AD57" s="169">
        <v>0</v>
      </c>
      <c r="AE57" s="169">
        <v>0</v>
      </c>
      <c r="AF57" s="169">
        <v>0</v>
      </c>
      <c r="AG57" s="169">
        <v>0</v>
      </c>
      <c r="AH57" s="169">
        <v>0</v>
      </c>
      <c r="AI57" s="169">
        <v>0</v>
      </c>
      <c r="AJ57" s="169">
        <v>0</v>
      </c>
      <c r="AK57" s="169">
        <v>0</v>
      </c>
      <c r="AL57" s="169">
        <v>0</v>
      </c>
      <c r="AM57" s="169">
        <v>0</v>
      </c>
      <c r="AN57" s="170">
        <v>0</v>
      </c>
      <c r="AO57" s="169">
        <v>0</v>
      </c>
      <c r="AP57" s="169">
        <v>0</v>
      </c>
      <c r="AQ57" s="169">
        <v>0</v>
      </c>
      <c r="AR57" s="169">
        <v>0</v>
      </c>
      <c r="AS57" s="169">
        <v>0</v>
      </c>
      <c r="AT57" s="170">
        <v>0</v>
      </c>
      <c r="AU57" s="169">
        <v>0</v>
      </c>
      <c r="AV57" s="169">
        <v>0</v>
      </c>
      <c r="AW57" s="169">
        <v>0</v>
      </c>
      <c r="AX57" s="169">
        <v>0</v>
      </c>
      <c r="AY57" s="169">
        <v>0</v>
      </c>
      <c r="AZ57" s="169">
        <v>0</v>
      </c>
      <c r="BA57" s="169">
        <v>0</v>
      </c>
      <c r="BB57" s="169">
        <v>0</v>
      </c>
      <c r="BC57" s="169">
        <v>0</v>
      </c>
      <c r="BD57" s="169">
        <v>0</v>
      </c>
      <c r="BE57" s="169">
        <v>0</v>
      </c>
      <c r="BF57" s="169">
        <v>0</v>
      </c>
      <c r="BG57" s="169">
        <v>0</v>
      </c>
      <c r="BH57" s="169">
        <v>0</v>
      </c>
      <c r="BI57" s="138">
        <v>0</v>
      </c>
    </row>
    <row r="58" spans="1:61">
      <c r="A58" s="172" t="s">
        <v>970</v>
      </c>
      <c r="B58" s="169">
        <v>53</v>
      </c>
      <c r="C58" s="169">
        <v>1276</v>
      </c>
      <c r="D58" s="138">
        <f>SUM(H58:BI58)</f>
        <v>425</v>
      </c>
      <c r="E58" s="172">
        <f>SUMIF($H$1:$BI$1,1,$H58:$BI58)</f>
        <v>53</v>
      </c>
      <c r="F58" s="169">
        <f>SUMIF($H$1:$BI$1,2,$H58:$BI58)</f>
        <v>116</v>
      </c>
      <c r="G58" s="138">
        <f>SUMIF($H$1:$BI$1,3,$H58:$BI58)</f>
        <v>256</v>
      </c>
      <c r="H58" s="171">
        <v>0</v>
      </c>
      <c r="I58" s="169">
        <v>0</v>
      </c>
      <c r="J58" s="169">
        <v>0</v>
      </c>
      <c r="K58" s="169">
        <v>0</v>
      </c>
      <c r="L58" s="169">
        <v>0</v>
      </c>
      <c r="M58" s="169">
        <v>0</v>
      </c>
      <c r="N58" s="169">
        <v>0</v>
      </c>
      <c r="O58" s="169">
        <v>2</v>
      </c>
      <c r="P58" s="169">
        <v>251</v>
      </c>
      <c r="Q58" s="169">
        <v>0</v>
      </c>
      <c r="R58" s="169">
        <v>0</v>
      </c>
      <c r="S58" s="169">
        <v>0</v>
      </c>
      <c r="T58" s="169">
        <v>0</v>
      </c>
      <c r="U58" s="169">
        <v>0</v>
      </c>
      <c r="V58" s="169">
        <v>0</v>
      </c>
      <c r="W58" s="169">
        <v>0</v>
      </c>
      <c r="X58" s="169">
        <v>10</v>
      </c>
      <c r="Y58" s="169">
        <v>0</v>
      </c>
      <c r="Z58" s="169">
        <v>0</v>
      </c>
      <c r="AA58" s="169">
        <v>0</v>
      </c>
      <c r="AB58" s="169">
        <v>0</v>
      </c>
      <c r="AC58" s="169">
        <v>0</v>
      </c>
      <c r="AD58" s="169">
        <v>0</v>
      </c>
      <c r="AE58" s="169">
        <v>0</v>
      </c>
      <c r="AF58" s="169">
        <v>0</v>
      </c>
      <c r="AG58" s="169">
        <v>4</v>
      </c>
      <c r="AH58" s="169">
        <v>0</v>
      </c>
      <c r="AI58" s="169">
        <v>0</v>
      </c>
      <c r="AJ58" s="169">
        <v>4</v>
      </c>
      <c r="AK58" s="169">
        <v>0</v>
      </c>
      <c r="AL58" s="169">
        <v>0</v>
      </c>
      <c r="AM58" s="169">
        <v>0</v>
      </c>
      <c r="AN58" s="170">
        <v>0</v>
      </c>
      <c r="AO58" s="169">
        <v>8</v>
      </c>
      <c r="AP58" s="169">
        <v>0</v>
      </c>
      <c r="AQ58" s="169">
        <v>0</v>
      </c>
      <c r="AR58" s="169">
        <v>2</v>
      </c>
      <c r="AS58" s="169">
        <v>0</v>
      </c>
      <c r="AT58" s="170">
        <v>3</v>
      </c>
      <c r="AU58" s="169">
        <v>0</v>
      </c>
      <c r="AV58" s="169">
        <v>39</v>
      </c>
      <c r="AW58" s="169">
        <v>0</v>
      </c>
      <c r="AX58" s="169">
        <v>0</v>
      </c>
      <c r="AY58" s="169">
        <v>0</v>
      </c>
      <c r="AZ58" s="169">
        <v>0</v>
      </c>
      <c r="BA58" s="169">
        <v>0</v>
      </c>
      <c r="BB58" s="169">
        <v>0</v>
      </c>
      <c r="BC58" s="169">
        <v>0</v>
      </c>
      <c r="BD58" s="169">
        <v>99</v>
      </c>
      <c r="BE58" s="169">
        <v>3</v>
      </c>
      <c r="BF58" s="169">
        <v>0</v>
      </c>
      <c r="BG58" s="169">
        <v>0</v>
      </c>
      <c r="BH58" s="169">
        <v>0</v>
      </c>
      <c r="BI58" s="138">
        <v>0</v>
      </c>
    </row>
    <row r="59" spans="1:61">
      <c r="A59" s="172" t="s">
        <v>968</v>
      </c>
      <c r="B59" s="169">
        <v>54</v>
      </c>
      <c r="C59" s="169">
        <v>2262</v>
      </c>
      <c r="D59" s="138">
        <f>SUM(H59:BI59)</f>
        <v>147</v>
      </c>
      <c r="E59" s="172">
        <f>SUMIF($H$1:$BI$1,1,$H59:$BI59)</f>
        <v>2</v>
      </c>
      <c r="F59" s="169">
        <f>SUMIF($H$1:$BI$1,2,$H59:$BI59)</f>
        <v>121</v>
      </c>
      <c r="G59" s="138">
        <f>SUMIF($H$1:$BI$1,3,$H59:$BI59)</f>
        <v>24</v>
      </c>
      <c r="H59" s="171">
        <v>0</v>
      </c>
      <c r="I59" s="169">
        <v>0</v>
      </c>
      <c r="J59" s="169">
        <v>0</v>
      </c>
      <c r="K59" s="169">
        <v>0</v>
      </c>
      <c r="L59" s="169">
        <v>0</v>
      </c>
      <c r="M59" s="169">
        <v>0</v>
      </c>
      <c r="N59" s="169">
        <v>0</v>
      </c>
      <c r="O59" s="169">
        <v>0</v>
      </c>
      <c r="P59" s="169">
        <v>24</v>
      </c>
      <c r="Q59" s="169">
        <v>0</v>
      </c>
      <c r="R59" s="169">
        <v>0</v>
      </c>
      <c r="S59" s="169">
        <v>0</v>
      </c>
      <c r="T59" s="169">
        <v>0</v>
      </c>
      <c r="U59" s="169">
        <v>0</v>
      </c>
      <c r="V59" s="169">
        <v>0</v>
      </c>
      <c r="W59" s="169">
        <v>0</v>
      </c>
      <c r="X59" s="169">
        <v>0</v>
      </c>
      <c r="Y59" s="169">
        <v>0</v>
      </c>
      <c r="Z59" s="169">
        <v>0</v>
      </c>
      <c r="AA59" s="169">
        <v>0</v>
      </c>
      <c r="AB59" s="169">
        <v>0</v>
      </c>
      <c r="AC59" s="169">
        <v>0</v>
      </c>
      <c r="AD59" s="169">
        <v>0</v>
      </c>
      <c r="AE59" s="169">
        <v>0</v>
      </c>
      <c r="AF59" s="169">
        <v>0</v>
      </c>
      <c r="AG59" s="169">
        <v>0</v>
      </c>
      <c r="AH59" s="169">
        <v>0</v>
      </c>
      <c r="AI59" s="169">
        <v>0</v>
      </c>
      <c r="AJ59" s="169">
        <v>0</v>
      </c>
      <c r="AK59" s="169">
        <v>0</v>
      </c>
      <c r="AL59" s="169">
        <v>2</v>
      </c>
      <c r="AM59" s="169">
        <v>0</v>
      </c>
      <c r="AN59" s="170">
        <v>0</v>
      </c>
      <c r="AO59" s="169">
        <v>0</v>
      </c>
      <c r="AP59" s="169">
        <v>0</v>
      </c>
      <c r="AQ59" s="169">
        <v>0</v>
      </c>
      <c r="AR59" s="169">
        <v>0</v>
      </c>
      <c r="AS59" s="169">
        <v>0</v>
      </c>
      <c r="AT59" s="170">
        <v>0</v>
      </c>
      <c r="AU59" s="169">
        <v>0</v>
      </c>
      <c r="AV59" s="169">
        <v>0</v>
      </c>
      <c r="AW59" s="169">
        <v>0</v>
      </c>
      <c r="AX59" s="169">
        <v>0</v>
      </c>
      <c r="AY59" s="169">
        <v>0</v>
      </c>
      <c r="AZ59" s="169">
        <v>0</v>
      </c>
      <c r="BA59" s="169">
        <v>0</v>
      </c>
      <c r="BB59" s="169">
        <v>0</v>
      </c>
      <c r="BC59" s="169">
        <v>0</v>
      </c>
      <c r="BD59" s="169">
        <v>110</v>
      </c>
      <c r="BE59" s="169">
        <v>11</v>
      </c>
      <c r="BF59" s="169">
        <v>0</v>
      </c>
      <c r="BG59" s="169">
        <v>0</v>
      </c>
      <c r="BH59" s="169">
        <v>0</v>
      </c>
      <c r="BI59" s="138">
        <v>0</v>
      </c>
    </row>
    <row r="60" spans="1:61">
      <c r="A60" s="172" t="s">
        <v>966</v>
      </c>
      <c r="B60" s="169">
        <v>55</v>
      </c>
      <c r="C60" s="169">
        <v>3762</v>
      </c>
      <c r="D60" s="138">
        <f>SUM(H60:BI60)</f>
        <v>80</v>
      </c>
      <c r="E60" s="172">
        <f>SUMIF($H$1:$BI$1,1,$H60:$BI60)</f>
        <v>45</v>
      </c>
      <c r="F60" s="169">
        <f>SUMIF($H$1:$BI$1,2,$H60:$BI60)</f>
        <v>12</v>
      </c>
      <c r="G60" s="138">
        <f>SUMIF($H$1:$BI$1,3,$H60:$BI60)</f>
        <v>23</v>
      </c>
      <c r="H60" s="171">
        <v>0</v>
      </c>
      <c r="I60" s="169">
        <v>4</v>
      </c>
      <c r="J60" s="169">
        <v>0</v>
      </c>
      <c r="K60" s="169">
        <v>0</v>
      </c>
      <c r="L60" s="169">
        <v>0</v>
      </c>
      <c r="M60" s="169">
        <v>0</v>
      </c>
      <c r="N60" s="169">
        <v>0</v>
      </c>
      <c r="O60" s="169">
        <v>0</v>
      </c>
      <c r="P60" s="169">
        <v>23</v>
      </c>
      <c r="Q60" s="169">
        <v>0</v>
      </c>
      <c r="R60" s="169">
        <v>0</v>
      </c>
      <c r="S60" s="169">
        <v>0</v>
      </c>
      <c r="T60" s="169">
        <v>0</v>
      </c>
      <c r="U60" s="169">
        <v>0</v>
      </c>
      <c r="V60" s="169">
        <v>0</v>
      </c>
      <c r="W60" s="169">
        <v>0</v>
      </c>
      <c r="X60" s="169">
        <v>6</v>
      </c>
      <c r="Y60" s="169">
        <v>0</v>
      </c>
      <c r="Z60" s="169">
        <v>0</v>
      </c>
      <c r="AA60" s="169">
        <v>0</v>
      </c>
      <c r="AB60" s="169">
        <v>0</v>
      </c>
      <c r="AC60" s="169">
        <v>0</v>
      </c>
      <c r="AD60" s="169">
        <v>0</v>
      </c>
      <c r="AE60" s="169">
        <v>0</v>
      </c>
      <c r="AF60" s="169">
        <v>0</v>
      </c>
      <c r="AG60" s="169">
        <v>2</v>
      </c>
      <c r="AH60" s="169">
        <v>0</v>
      </c>
      <c r="AI60" s="169">
        <v>0</v>
      </c>
      <c r="AJ60" s="169">
        <v>0</v>
      </c>
      <c r="AK60" s="169">
        <v>0</v>
      </c>
      <c r="AL60" s="169">
        <v>0</v>
      </c>
      <c r="AM60" s="169">
        <v>0</v>
      </c>
      <c r="AN60" s="170">
        <v>0</v>
      </c>
      <c r="AO60" s="169">
        <v>0</v>
      </c>
      <c r="AP60" s="169">
        <v>0</v>
      </c>
      <c r="AQ60" s="169">
        <v>0</v>
      </c>
      <c r="AR60" s="169">
        <v>0</v>
      </c>
      <c r="AS60" s="169">
        <v>0</v>
      </c>
      <c r="AT60" s="170">
        <v>0</v>
      </c>
      <c r="AU60" s="169">
        <v>0</v>
      </c>
      <c r="AV60" s="169">
        <v>3</v>
      </c>
      <c r="AW60" s="169">
        <v>0</v>
      </c>
      <c r="AX60" s="169">
        <v>0</v>
      </c>
      <c r="AY60" s="169">
        <v>0</v>
      </c>
      <c r="AZ60" s="169">
        <v>0</v>
      </c>
      <c r="BA60" s="169">
        <v>36</v>
      </c>
      <c r="BB60" s="169">
        <v>0</v>
      </c>
      <c r="BC60" s="169">
        <v>0</v>
      </c>
      <c r="BD60" s="169">
        <v>1</v>
      </c>
      <c r="BE60" s="169">
        <v>5</v>
      </c>
      <c r="BF60" s="169">
        <v>0</v>
      </c>
      <c r="BG60" s="169">
        <v>0</v>
      </c>
      <c r="BH60" s="169">
        <v>0</v>
      </c>
      <c r="BI60" s="138">
        <v>0</v>
      </c>
    </row>
    <row r="61" spans="1:61">
      <c r="A61" s="172" t="s">
        <v>964</v>
      </c>
      <c r="B61" s="169">
        <v>56</v>
      </c>
      <c r="C61" s="169">
        <v>681</v>
      </c>
      <c r="D61" s="138">
        <f>SUM(H61:BI61)</f>
        <v>34</v>
      </c>
      <c r="E61" s="172">
        <f>SUMIF($H$1:$BI$1,1,$H61:$BI61)</f>
        <v>21</v>
      </c>
      <c r="F61" s="169">
        <f>SUMIF($H$1:$BI$1,2,$H61:$BI61)</f>
        <v>4</v>
      </c>
      <c r="G61" s="138">
        <f>SUMIF($H$1:$BI$1,3,$H61:$BI61)</f>
        <v>9</v>
      </c>
      <c r="H61" s="171">
        <v>0</v>
      </c>
      <c r="I61" s="169">
        <v>1</v>
      </c>
      <c r="J61" s="169">
        <v>0</v>
      </c>
      <c r="K61" s="169">
        <v>0</v>
      </c>
      <c r="L61" s="169">
        <v>0</v>
      </c>
      <c r="M61" s="169">
        <v>0</v>
      </c>
      <c r="N61" s="169">
        <v>0</v>
      </c>
      <c r="O61" s="169">
        <v>0</v>
      </c>
      <c r="P61" s="169">
        <v>9</v>
      </c>
      <c r="Q61" s="169">
        <v>0</v>
      </c>
      <c r="R61" s="169">
        <v>0</v>
      </c>
      <c r="S61" s="169">
        <v>0</v>
      </c>
      <c r="T61" s="169">
        <v>0</v>
      </c>
      <c r="U61" s="169">
        <v>0</v>
      </c>
      <c r="V61" s="169">
        <v>0</v>
      </c>
      <c r="W61" s="169">
        <v>0</v>
      </c>
      <c r="X61" s="169">
        <v>11</v>
      </c>
      <c r="Y61" s="169">
        <v>0</v>
      </c>
      <c r="Z61" s="169">
        <v>0</v>
      </c>
      <c r="AA61" s="169">
        <v>0</v>
      </c>
      <c r="AB61" s="169">
        <v>0</v>
      </c>
      <c r="AC61" s="169">
        <v>0</v>
      </c>
      <c r="AD61" s="169">
        <v>1</v>
      </c>
      <c r="AE61" s="169">
        <v>0</v>
      </c>
      <c r="AF61" s="169">
        <v>0</v>
      </c>
      <c r="AG61" s="169">
        <v>0</v>
      </c>
      <c r="AH61" s="169">
        <v>0</v>
      </c>
      <c r="AI61" s="169">
        <v>0</v>
      </c>
      <c r="AJ61" s="169">
        <v>6</v>
      </c>
      <c r="AK61" s="169">
        <v>0</v>
      </c>
      <c r="AL61" s="169">
        <v>0</v>
      </c>
      <c r="AM61" s="169">
        <v>0</v>
      </c>
      <c r="AN61" s="170">
        <v>0</v>
      </c>
      <c r="AO61" s="169">
        <v>0</v>
      </c>
      <c r="AP61" s="169">
        <v>0</v>
      </c>
      <c r="AQ61" s="169">
        <v>2</v>
      </c>
      <c r="AR61" s="169">
        <v>0</v>
      </c>
      <c r="AS61" s="169">
        <v>0</v>
      </c>
      <c r="AT61" s="170">
        <v>0</v>
      </c>
      <c r="AU61" s="169">
        <v>0</v>
      </c>
      <c r="AV61" s="169">
        <v>3</v>
      </c>
      <c r="AW61" s="169">
        <v>0</v>
      </c>
      <c r="AX61" s="169">
        <v>0</v>
      </c>
      <c r="AY61" s="169">
        <v>0</v>
      </c>
      <c r="AZ61" s="169">
        <v>0</v>
      </c>
      <c r="BA61" s="169">
        <v>0</v>
      </c>
      <c r="BB61" s="169">
        <v>0</v>
      </c>
      <c r="BC61" s="169">
        <v>0</v>
      </c>
      <c r="BD61" s="169">
        <v>0</v>
      </c>
      <c r="BE61" s="169">
        <v>1</v>
      </c>
      <c r="BF61" s="169">
        <v>0</v>
      </c>
      <c r="BG61" s="169">
        <v>0</v>
      </c>
      <c r="BH61" s="169">
        <v>0</v>
      </c>
      <c r="BI61" s="138">
        <v>0</v>
      </c>
    </row>
    <row r="62" spans="1:61">
      <c r="A62" s="172" t="s">
        <v>962</v>
      </c>
      <c r="B62" s="169">
        <v>57</v>
      </c>
      <c r="C62" s="169">
        <v>200</v>
      </c>
      <c r="D62" s="138">
        <f>SUM(H62:BI62)</f>
        <v>111</v>
      </c>
      <c r="E62" s="172">
        <f>SUMIF($H$1:$BI$1,1,$H62:$BI62)</f>
        <v>0</v>
      </c>
      <c r="F62" s="169">
        <f>SUMIF($H$1:$BI$1,2,$H62:$BI62)</f>
        <v>111</v>
      </c>
      <c r="G62" s="138">
        <f>SUMIF($H$1:$BI$1,3,$H62:$BI62)</f>
        <v>0</v>
      </c>
      <c r="H62" s="171">
        <v>0</v>
      </c>
      <c r="I62" s="169">
        <v>0</v>
      </c>
      <c r="J62" s="169">
        <v>0</v>
      </c>
      <c r="K62" s="169">
        <v>0</v>
      </c>
      <c r="L62" s="169">
        <v>0</v>
      </c>
      <c r="M62" s="169">
        <v>0</v>
      </c>
      <c r="N62" s="169">
        <v>0</v>
      </c>
      <c r="O62" s="169">
        <v>0</v>
      </c>
      <c r="P62" s="169">
        <v>0</v>
      </c>
      <c r="Q62" s="169">
        <v>0</v>
      </c>
      <c r="R62" s="169">
        <v>0</v>
      </c>
      <c r="S62" s="169">
        <v>0</v>
      </c>
      <c r="T62" s="169">
        <v>0</v>
      </c>
      <c r="U62" s="169">
        <v>0</v>
      </c>
      <c r="V62" s="169">
        <v>0</v>
      </c>
      <c r="W62" s="169">
        <v>0</v>
      </c>
      <c r="X62" s="169">
        <v>0</v>
      </c>
      <c r="Y62" s="169">
        <v>0</v>
      </c>
      <c r="Z62" s="169">
        <v>0</v>
      </c>
      <c r="AA62" s="169">
        <v>0</v>
      </c>
      <c r="AB62" s="169">
        <v>0</v>
      </c>
      <c r="AC62" s="169">
        <v>0</v>
      </c>
      <c r="AD62" s="169">
        <v>0</v>
      </c>
      <c r="AE62" s="169">
        <v>0</v>
      </c>
      <c r="AF62" s="169">
        <v>0</v>
      </c>
      <c r="AG62" s="169">
        <v>0</v>
      </c>
      <c r="AH62" s="169">
        <v>0</v>
      </c>
      <c r="AI62" s="169">
        <v>0</v>
      </c>
      <c r="AJ62" s="169">
        <v>0</v>
      </c>
      <c r="AK62" s="169">
        <v>0</v>
      </c>
      <c r="AL62" s="169">
        <v>0</v>
      </c>
      <c r="AM62" s="169">
        <v>0</v>
      </c>
      <c r="AN62" s="170">
        <v>0</v>
      </c>
      <c r="AO62" s="169">
        <v>0</v>
      </c>
      <c r="AP62" s="169">
        <v>0</v>
      </c>
      <c r="AQ62" s="169">
        <v>0</v>
      </c>
      <c r="AR62" s="169">
        <v>0</v>
      </c>
      <c r="AS62" s="169">
        <v>0</v>
      </c>
      <c r="AT62" s="170">
        <v>0</v>
      </c>
      <c r="AU62" s="169">
        <v>0</v>
      </c>
      <c r="AV62" s="169">
        <v>0</v>
      </c>
      <c r="AW62" s="169">
        <v>0</v>
      </c>
      <c r="AX62" s="169">
        <v>0</v>
      </c>
      <c r="AY62" s="169">
        <v>0</v>
      </c>
      <c r="AZ62" s="169">
        <v>0</v>
      </c>
      <c r="BA62" s="169">
        <v>0</v>
      </c>
      <c r="BB62" s="169">
        <v>0</v>
      </c>
      <c r="BC62" s="169">
        <v>0</v>
      </c>
      <c r="BD62" s="169">
        <v>0</v>
      </c>
      <c r="BE62" s="169">
        <v>111</v>
      </c>
      <c r="BF62" s="169">
        <v>0</v>
      </c>
      <c r="BG62" s="169">
        <v>0</v>
      </c>
      <c r="BH62" s="169">
        <v>0</v>
      </c>
      <c r="BI62" s="138">
        <v>0</v>
      </c>
    </row>
    <row r="63" spans="1:61">
      <c r="A63" s="172" t="s">
        <v>960</v>
      </c>
      <c r="B63" s="169">
        <v>58</v>
      </c>
      <c r="C63" s="169">
        <v>1493</v>
      </c>
      <c r="D63" s="138">
        <f>SUM(H63:BI63)</f>
        <v>13</v>
      </c>
      <c r="E63" s="172">
        <f>SUMIF($H$1:$BI$1,1,$H63:$BI63)</f>
        <v>2</v>
      </c>
      <c r="F63" s="169">
        <f>SUMIF($H$1:$BI$1,2,$H63:$BI63)</f>
        <v>0</v>
      </c>
      <c r="G63" s="138">
        <f>SUMIF($H$1:$BI$1,3,$H63:$BI63)</f>
        <v>11</v>
      </c>
      <c r="H63" s="171">
        <v>0</v>
      </c>
      <c r="I63" s="169">
        <v>0</v>
      </c>
      <c r="J63" s="169">
        <v>0</v>
      </c>
      <c r="K63" s="169">
        <v>0</v>
      </c>
      <c r="L63" s="169">
        <v>0</v>
      </c>
      <c r="M63" s="169">
        <v>0</v>
      </c>
      <c r="N63" s="169">
        <v>0</v>
      </c>
      <c r="O63" s="169">
        <v>0</v>
      </c>
      <c r="P63" s="169">
        <v>1</v>
      </c>
      <c r="Q63" s="169">
        <v>0</v>
      </c>
      <c r="R63" s="169">
        <v>0</v>
      </c>
      <c r="S63" s="169">
        <v>0</v>
      </c>
      <c r="T63" s="169">
        <v>0</v>
      </c>
      <c r="U63" s="169">
        <v>0</v>
      </c>
      <c r="V63" s="169">
        <v>0</v>
      </c>
      <c r="W63" s="169">
        <v>0</v>
      </c>
      <c r="X63" s="169">
        <v>2</v>
      </c>
      <c r="Y63" s="169">
        <v>0</v>
      </c>
      <c r="Z63" s="169">
        <v>0</v>
      </c>
      <c r="AA63" s="169">
        <v>0</v>
      </c>
      <c r="AB63" s="169">
        <v>0</v>
      </c>
      <c r="AC63" s="169">
        <v>0</v>
      </c>
      <c r="AD63" s="169">
        <v>0</v>
      </c>
      <c r="AE63" s="169">
        <v>0</v>
      </c>
      <c r="AF63" s="169">
        <v>0</v>
      </c>
      <c r="AG63" s="169">
        <v>0</v>
      </c>
      <c r="AH63" s="169">
        <v>0</v>
      </c>
      <c r="AI63" s="169">
        <v>0</v>
      </c>
      <c r="AJ63" s="169">
        <v>0</v>
      </c>
      <c r="AK63" s="169">
        <v>0</v>
      </c>
      <c r="AL63" s="169">
        <v>0</v>
      </c>
      <c r="AM63" s="169">
        <v>0</v>
      </c>
      <c r="AN63" s="170">
        <v>0</v>
      </c>
      <c r="AO63" s="169">
        <v>0</v>
      </c>
      <c r="AP63" s="169">
        <v>0</v>
      </c>
      <c r="AQ63" s="169">
        <v>0</v>
      </c>
      <c r="AR63" s="169">
        <v>0</v>
      </c>
      <c r="AS63" s="169">
        <v>0</v>
      </c>
      <c r="AT63" s="170">
        <v>0</v>
      </c>
      <c r="AU63" s="169">
        <v>0</v>
      </c>
      <c r="AV63" s="169">
        <v>0</v>
      </c>
      <c r="AW63" s="169">
        <v>0</v>
      </c>
      <c r="AX63" s="169">
        <v>10</v>
      </c>
      <c r="AY63" s="169">
        <v>0</v>
      </c>
      <c r="AZ63" s="169">
        <v>0</v>
      </c>
      <c r="BA63" s="169">
        <v>0</v>
      </c>
      <c r="BB63" s="169">
        <v>0</v>
      </c>
      <c r="BC63" s="169">
        <v>0</v>
      </c>
      <c r="BD63" s="169">
        <v>0</v>
      </c>
      <c r="BE63" s="169">
        <v>0</v>
      </c>
      <c r="BF63" s="169">
        <v>0</v>
      </c>
      <c r="BG63" s="169">
        <v>0</v>
      </c>
      <c r="BH63" s="169">
        <v>0</v>
      </c>
      <c r="BI63" s="138">
        <v>0</v>
      </c>
    </row>
    <row r="64" spans="1:61">
      <c r="A64" s="172" t="s">
        <v>958</v>
      </c>
      <c r="B64" s="169">
        <v>59</v>
      </c>
      <c r="C64" s="169">
        <v>597</v>
      </c>
      <c r="D64" s="138">
        <f>SUM(H64:BI64)</f>
        <v>32</v>
      </c>
      <c r="E64" s="172">
        <f>SUMIF($H$1:$BI$1,1,$H64:$BI64)</f>
        <v>4</v>
      </c>
      <c r="F64" s="169">
        <f>SUMIF($H$1:$BI$1,2,$H64:$BI64)</f>
        <v>3</v>
      </c>
      <c r="G64" s="138">
        <f>SUMIF($H$1:$BI$1,3,$H64:$BI64)</f>
        <v>25</v>
      </c>
      <c r="H64" s="171">
        <v>0</v>
      </c>
      <c r="I64" s="169">
        <v>0</v>
      </c>
      <c r="J64" s="169">
        <v>0</v>
      </c>
      <c r="K64" s="169">
        <v>0</v>
      </c>
      <c r="L64" s="169">
        <v>0</v>
      </c>
      <c r="M64" s="169">
        <v>0</v>
      </c>
      <c r="N64" s="169">
        <v>0</v>
      </c>
      <c r="O64" s="169">
        <v>0</v>
      </c>
      <c r="P64" s="169">
        <v>3</v>
      </c>
      <c r="Q64" s="169">
        <v>0</v>
      </c>
      <c r="R64" s="169">
        <v>0</v>
      </c>
      <c r="S64" s="169">
        <v>0</v>
      </c>
      <c r="T64" s="169">
        <v>0</v>
      </c>
      <c r="U64" s="169">
        <v>0</v>
      </c>
      <c r="V64" s="169">
        <v>0</v>
      </c>
      <c r="W64" s="169">
        <v>0</v>
      </c>
      <c r="X64" s="169">
        <v>0</v>
      </c>
      <c r="Y64" s="169">
        <v>0</v>
      </c>
      <c r="Z64" s="169">
        <v>0</v>
      </c>
      <c r="AA64" s="169">
        <v>0</v>
      </c>
      <c r="AB64" s="169">
        <v>0</v>
      </c>
      <c r="AC64" s="169">
        <v>0</v>
      </c>
      <c r="AD64" s="169">
        <v>0</v>
      </c>
      <c r="AE64" s="169">
        <v>0</v>
      </c>
      <c r="AF64" s="169">
        <v>0</v>
      </c>
      <c r="AG64" s="169">
        <v>0</v>
      </c>
      <c r="AH64" s="169">
        <v>0</v>
      </c>
      <c r="AI64" s="169">
        <v>0</v>
      </c>
      <c r="AJ64" s="169">
        <v>0</v>
      </c>
      <c r="AK64" s="169">
        <v>0</v>
      </c>
      <c r="AL64" s="169">
        <v>0</v>
      </c>
      <c r="AM64" s="169">
        <v>0</v>
      </c>
      <c r="AN64" s="170">
        <v>0</v>
      </c>
      <c r="AO64" s="169">
        <v>0</v>
      </c>
      <c r="AP64" s="169">
        <v>0</v>
      </c>
      <c r="AQ64" s="169">
        <v>0</v>
      </c>
      <c r="AR64" s="169">
        <v>0</v>
      </c>
      <c r="AS64" s="169">
        <v>0</v>
      </c>
      <c r="AT64" s="170">
        <v>0</v>
      </c>
      <c r="AU64" s="169">
        <v>0</v>
      </c>
      <c r="AV64" s="169">
        <v>0</v>
      </c>
      <c r="AW64" s="169">
        <v>0</v>
      </c>
      <c r="AX64" s="169">
        <v>22</v>
      </c>
      <c r="AY64" s="169">
        <v>0</v>
      </c>
      <c r="AZ64" s="169">
        <v>0</v>
      </c>
      <c r="BA64" s="169">
        <v>4</v>
      </c>
      <c r="BB64" s="169">
        <v>0</v>
      </c>
      <c r="BC64" s="169">
        <v>0</v>
      </c>
      <c r="BD64" s="169">
        <v>0</v>
      </c>
      <c r="BE64" s="169">
        <v>0</v>
      </c>
      <c r="BF64" s="169">
        <v>0</v>
      </c>
      <c r="BG64" s="169">
        <v>0</v>
      </c>
      <c r="BH64" s="169">
        <v>0</v>
      </c>
      <c r="BI64" s="138">
        <v>3</v>
      </c>
    </row>
    <row r="65" spans="1:61">
      <c r="A65" s="172" t="s">
        <v>956</v>
      </c>
      <c r="B65" s="169">
        <v>60</v>
      </c>
      <c r="C65" s="169">
        <v>75</v>
      </c>
      <c r="D65" s="138">
        <f>SUM(H65:BI65)</f>
        <v>0</v>
      </c>
      <c r="E65" s="172">
        <f>SUMIF($H$1:$BI$1,1,$H65:$BI65)</f>
        <v>0</v>
      </c>
      <c r="F65" s="169">
        <f>SUMIF($H$1:$BI$1,2,$H65:$BI65)</f>
        <v>0</v>
      </c>
      <c r="G65" s="138">
        <f>SUMIF($H$1:$BI$1,3,$H65:$BI65)</f>
        <v>0</v>
      </c>
      <c r="H65" s="171">
        <v>0</v>
      </c>
      <c r="I65" s="169">
        <v>0</v>
      </c>
      <c r="J65" s="169">
        <v>0</v>
      </c>
      <c r="K65" s="169">
        <v>0</v>
      </c>
      <c r="L65" s="169">
        <v>0</v>
      </c>
      <c r="M65" s="169">
        <v>0</v>
      </c>
      <c r="N65" s="169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0</v>
      </c>
      <c r="T65" s="169">
        <v>0</v>
      </c>
      <c r="U65" s="169">
        <v>0</v>
      </c>
      <c r="V65" s="169">
        <v>0</v>
      </c>
      <c r="W65" s="169">
        <v>0</v>
      </c>
      <c r="X65" s="169">
        <v>0</v>
      </c>
      <c r="Y65" s="169">
        <v>0</v>
      </c>
      <c r="Z65" s="169">
        <v>0</v>
      </c>
      <c r="AA65" s="169">
        <v>0</v>
      </c>
      <c r="AB65" s="169">
        <v>0</v>
      </c>
      <c r="AC65" s="169">
        <v>0</v>
      </c>
      <c r="AD65" s="169">
        <v>0</v>
      </c>
      <c r="AE65" s="169">
        <v>0</v>
      </c>
      <c r="AF65" s="169">
        <v>0</v>
      </c>
      <c r="AG65" s="169">
        <v>0</v>
      </c>
      <c r="AH65" s="169">
        <v>0</v>
      </c>
      <c r="AI65" s="169">
        <v>0</v>
      </c>
      <c r="AJ65" s="169">
        <v>0</v>
      </c>
      <c r="AK65" s="169">
        <v>0</v>
      </c>
      <c r="AL65" s="169">
        <v>0</v>
      </c>
      <c r="AM65" s="169">
        <v>0</v>
      </c>
      <c r="AN65" s="170">
        <v>0</v>
      </c>
      <c r="AO65" s="169">
        <v>0</v>
      </c>
      <c r="AP65" s="169">
        <v>0</v>
      </c>
      <c r="AQ65" s="169">
        <v>0</v>
      </c>
      <c r="AR65" s="169">
        <v>0</v>
      </c>
      <c r="AS65" s="169">
        <v>0</v>
      </c>
      <c r="AT65" s="170">
        <v>0</v>
      </c>
      <c r="AU65" s="169">
        <v>0</v>
      </c>
      <c r="AV65" s="169">
        <v>0</v>
      </c>
      <c r="AW65" s="169">
        <v>0</v>
      </c>
      <c r="AX65" s="169">
        <v>0</v>
      </c>
      <c r="AY65" s="169">
        <v>0</v>
      </c>
      <c r="AZ65" s="169">
        <v>0</v>
      </c>
      <c r="BA65" s="169">
        <v>0</v>
      </c>
      <c r="BB65" s="169">
        <v>0</v>
      </c>
      <c r="BC65" s="169">
        <v>0</v>
      </c>
      <c r="BD65" s="169">
        <v>0</v>
      </c>
      <c r="BE65" s="169">
        <v>0</v>
      </c>
      <c r="BF65" s="169">
        <v>0</v>
      </c>
      <c r="BG65" s="169">
        <v>0</v>
      </c>
      <c r="BH65" s="169">
        <v>0</v>
      </c>
      <c r="BI65" s="138">
        <v>0</v>
      </c>
    </row>
    <row r="66" spans="1:61">
      <c r="A66" s="172" t="s">
        <v>955</v>
      </c>
      <c r="B66" s="169">
        <v>61</v>
      </c>
      <c r="C66" s="169">
        <v>831</v>
      </c>
      <c r="D66" s="138">
        <f>SUM(H66:BI66)</f>
        <v>168</v>
      </c>
      <c r="E66" s="172">
        <f>SUMIF($H$1:$BI$1,1,$H66:$BI66)</f>
        <v>24</v>
      </c>
      <c r="F66" s="169">
        <f>SUMIF($H$1:$BI$1,2,$H66:$BI66)</f>
        <v>48</v>
      </c>
      <c r="G66" s="138">
        <f>SUMIF($H$1:$BI$1,3,$H66:$BI66)</f>
        <v>96</v>
      </c>
      <c r="H66" s="171">
        <v>0</v>
      </c>
      <c r="I66" s="169">
        <v>1</v>
      </c>
      <c r="J66" s="169">
        <v>0</v>
      </c>
      <c r="K66" s="169">
        <v>0</v>
      </c>
      <c r="L66" s="169">
        <v>0</v>
      </c>
      <c r="M66" s="169">
        <v>0</v>
      </c>
      <c r="N66" s="169">
        <v>0</v>
      </c>
      <c r="O66" s="169">
        <v>0</v>
      </c>
      <c r="P66" s="169">
        <v>92</v>
      </c>
      <c r="Q66" s="169">
        <v>0</v>
      </c>
      <c r="R66" s="169">
        <v>0</v>
      </c>
      <c r="S66" s="169">
        <v>0</v>
      </c>
      <c r="T66" s="169">
        <v>0</v>
      </c>
      <c r="U66" s="169">
        <v>0</v>
      </c>
      <c r="V66" s="169">
        <v>0</v>
      </c>
      <c r="W66" s="169">
        <v>0</v>
      </c>
      <c r="X66" s="169">
        <v>0</v>
      </c>
      <c r="Y66" s="169">
        <v>0</v>
      </c>
      <c r="Z66" s="169">
        <v>0</v>
      </c>
      <c r="AA66" s="169">
        <v>1</v>
      </c>
      <c r="AB66" s="169">
        <v>0</v>
      </c>
      <c r="AC66" s="169">
        <v>0</v>
      </c>
      <c r="AD66" s="169">
        <v>0</v>
      </c>
      <c r="AE66" s="169">
        <v>0</v>
      </c>
      <c r="AF66" s="169">
        <v>0</v>
      </c>
      <c r="AG66" s="169">
        <v>10</v>
      </c>
      <c r="AH66" s="169">
        <v>0</v>
      </c>
      <c r="AI66" s="169">
        <v>0</v>
      </c>
      <c r="AJ66" s="169">
        <v>24</v>
      </c>
      <c r="AK66" s="169">
        <v>0</v>
      </c>
      <c r="AL66" s="169">
        <v>0</v>
      </c>
      <c r="AM66" s="169">
        <v>0</v>
      </c>
      <c r="AN66" s="170">
        <v>0</v>
      </c>
      <c r="AO66" s="169">
        <v>0</v>
      </c>
      <c r="AP66" s="169">
        <v>0</v>
      </c>
      <c r="AQ66" s="169">
        <v>0</v>
      </c>
      <c r="AR66" s="169">
        <v>0</v>
      </c>
      <c r="AS66" s="169">
        <v>0</v>
      </c>
      <c r="AT66" s="170">
        <v>0</v>
      </c>
      <c r="AU66" s="169">
        <v>0</v>
      </c>
      <c r="AV66" s="169">
        <v>0</v>
      </c>
      <c r="AW66" s="169">
        <v>0</v>
      </c>
      <c r="AX66" s="169">
        <v>0</v>
      </c>
      <c r="AY66" s="169">
        <v>0</v>
      </c>
      <c r="AZ66" s="169">
        <v>0</v>
      </c>
      <c r="BA66" s="169">
        <v>0</v>
      </c>
      <c r="BB66" s="169">
        <v>0</v>
      </c>
      <c r="BC66" s="169">
        <v>0</v>
      </c>
      <c r="BD66" s="169">
        <v>0</v>
      </c>
      <c r="BE66" s="169">
        <v>37</v>
      </c>
      <c r="BF66" s="169">
        <v>0</v>
      </c>
      <c r="BG66" s="169">
        <v>0</v>
      </c>
      <c r="BH66" s="169">
        <v>3</v>
      </c>
      <c r="BI66" s="138">
        <v>0</v>
      </c>
    </row>
    <row r="67" spans="1:61">
      <c r="A67" s="172" t="s">
        <v>953</v>
      </c>
      <c r="B67" s="169">
        <v>62</v>
      </c>
      <c r="C67" s="169">
        <v>4494</v>
      </c>
      <c r="D67" s="138">
        <f>SUM(H67:BI67)</f>
        <v>582</v>
      </c>
      <c r="E67" s="172">
        <f>SUMIF($H$1:$BI$1,1,$H67:$BI67)</f>
        <v>43</v>
      </c>
      <c r="F67" s="169">
        <f>SUMIF($H$1:$BI$1,2,$H67:$BI67)</f>
        <v>352</v>
      </c>
      <c r="G67" s="138">
        <f>SUMIF($H$1:$BI$1,3,$H67:$BI67)</f>
        <v>187</v>
      </c>
      <c r="H67" s="171">
        <v>0</v>
      </c>
      <c r="I67" s="169">
        <v>28</v>
      </c>
      <c r="J67" s="169">
        <v>0</v>
      </c>
      <c r="K67" s="169">
        <v>0</v>
      </c>
      <c r="L67" s="169">
        <v>0</v>
      </c>
      <c r="M67" s="169">
        <v>0</v>
      </c>
      <c r="N67" s="169">
        <v>0</v>
      </c>
      <c r="O67" s="169">
        <v>11</v>
      </c>
      <c r="P67" s="169">
        <v>78</v>
      </c>
      <c r="Q67" s="169">
        <v>0</v>
      </c>
      <c r="R67" s="169">
        <v>0</v>
      </c>
      <c r="S67" s="169">
        <v>38</v>
      </c>
      <c r="T67" s="169">
        <v>0</v>
      </c>
      <c r="U67" s="169">
        <v>5</v>
      </c>
      <c r="V67" s="169">
        <v>0</v>
      </c>
      <c r="W67" s="169">
        <v>1</v>
      </c>
      <c r="X67" s="169">
        <v>11</v>
      </c>
      <c r="Y67" s="169">
        <v>0</v>
      </c>
      <c r="Z67" s="169">
        <v>0</v>
      </c>
      <c r="AA67" s="169">
        <v>0</v>
      </c>
      <c r="AB67" s="169">
        <v>0</v>
      </c>
      <c r="AC67" s="169">
        <v>0</v>
      </c>
      <c r="AD67" s="169">
        <v>0</v>
      </c>
      <c r="AE67" s="169">
        <v>3</v>
      </c>
      <c r="AF67" s="169">
        <v>0</v>
      </c>
      <c r="AG67" s="169">
        <v>182</v>
      </c>
      <c r="AH67" s="169">
        <v>7</v>
      </c>
      <c r="AI67" s="169">
        <v>0</v>
      </c>
      <c r="AJ67" s="169">
        <v>13</v>
      </c>
      <c r="AK67" s="169">
        <v>0</v>
      </c>
      <c r="AL67" s="169">
        <v>0</v>
      </c>
      <c r="AM67" s="169">
        <v>0</v>
      </c>
      <c r="AN67" s="170">
        <v>0</v>
      </c>
      <c r="AO67" s="169">
        <v>1</v>
      </c>
      <c r="AP67" s="169">
        <v>0</v>
      </c>
      <c r="AQ67" s="169">
        <v>9</v>
      </c>
      <c r="AR67" s="169">
        <v>4</v>
      </c>
      <c r="AS67" s="169">
        <v>0</v>
      </c>
      <c r="AT67" s="170">
        <v>45</v>
      </c>
      <c r="AU67" s="169">
        <v>0</v>
      </c>
      <c r="AV67" s="169">
        <v>0</v>
      </c>
      <c r="AW67" s="169">
        <v>3</v>
      </c>
      <c r="AX67" s="169">
        <v>11</v>
      </c>
      <c r="AY67" s="169">
        <v>2</v>
      </c>
      <c r="AZ67" s="169">
        <v>0</v>
      </c>
      <c r="BA67" s="169">
        <v>17</v>
      </c>
      <c r="BB67" s="169">
        <v>0</v>
      </c>
      <c r="BC67" s="169">
        <v>0</v>
      </c>
      <c r="BD67" s="169">
        <v>22</v>
      </c>
      <c r="BE67" s="169">
        <v>90</v>
      </c>
      <c r="BF67" s="169">
        <v>0</v>
      </c>
      <c r="BG67" s="169">
        <v>0</v>
      </c>
      <c r="BH67" s="169">
        <v>1</v>
      </c>
      <c r="BI67" s="138">
        <v>0</v>
      </c>
    </row>
    <row r="68" spans="1:61">
      <c r="A68" s="172" t="s">
        <v>951</v>
      </c>
      <c r="B68" s="169">
        <v>63</v>
      </c>
      <c r="C68" s="169">
        <v>60654</v>
      </c>
      <c r="D68" s="138">
        <f>SUM(H68:BI68)</f>
        <v>7326</v>
      </c>
      <c r="E68" s="172">
        <f>SUMIF($H$1:$BI$1,1,$H68:$BI68)</f>
        <v>1151</v>
      </c>
      <c r="F68" s="169">
        <f>SUMIF($H$1:$BI$1,2,$H68:$BI68)</f>
        <v>3770</v>
      </c>
      <c r="G68" s="138">
        <f>SUMIF($H$1:$BI$1,3,$H68:$BI68)</f>
        <v>2405</v>
      </c>
      <c r="H68" s="171">
        <v>10</v>
      </c>
      <c r="I68" s="169">
        <v>76</v>
      </c>
      <c r="J68" s="169">
        <v>2</v>
      </c>
      <c r="K68" s="169">
        <v>19</v>
      </c>
      <c r="L68" s="169">
        <v>0</v>
      </c>
      <c r="M68" s="169">
        <v>0</v>
      </c>
      <c r="N68" s="169">
        <v>3</v>
      </c>
      <c r="O68" s="169">
        <v>57</v>
      </c>
      <c r="P68" s="169">
        <v>750</v>
      </c>
      <c r="Q68" s="169">
        <v>185</v>
      </c>
      <c r="R68" s="169">
        <v>244</v>
      </c>
      <c r="S68" s="169">
        <v>78</v>
      </c>
      <c r="T68" s="169">
        <v>0</v>
      </c>
      <c r="U68" s="169">
        <v>68</v>
      </c>
      <c r="V68" s="169">
        <v>91</v>
      </c>
      <c r="W68" s="169">
        <v>68</v>
      </c>
      <c r="X68" s="169">
        <v>207</v>
      </c>
      <c r="Y68" s="169">
        <v>420</v>
      </c>
      <c r="Z68" s="169">
        <v>1</v>
      </c>
      <c r="AA68" s="169">
        <v>158</v>
      </c>
      <c r="AB68" s="169">
        <v>56</v>
      </c>
      <c r="AC68" s="169">
        <v>4</v>
      </c>
      <c r="AD68" s="169">
        <v>114</v>
      </c>
      <c r="AE68" s="169">
        <v>20</v>
      </c>
      <c r="AF68" s="169">
        <v>0</v>
      </c>
      <c r="AG68" s="169">
        <v>155</v>
      </c>
      <c r="AH68" s="169">
        <v>6</v>
      </c>
      <c r="AI68" s="169">
        <v>12</v>
      </c>
      <c r="AJ68" s="169">
        <v>45</v>
      </c>
      <c r="AK68" s="169">
        <v>85</v>
      </c>
      <c r="AL68" s="169">
        <v>25</v>
      </c>
      <c r="AM68" s="169">
        <v>90</v>
      </c>
      <c r="AN68" s="170">
        <v>0</v>
      </c>
      <c r="AO68" s="169">
        <v>9</v>
      </c>
      <c r="AP68" s="169">
        <v>0</v>
      </c>
      <c r="AQ68" s="169">
        <v>60</v>
      </c>
      <c r="AR68" s="169">
        <v>211</v>
      </c>
      <c r="AS68" s="169">
        <v>4</v>
      </c>
      <c r="AT68" s="170">
        <v>543</v>
      </c>
      <c r="AU68" s="169">
        <v>4</v>
      </c>
      <c r="AV68" s="169">
        <v>448</v>
      </c>
      <c r="AW68" s="169">
        <v>73</v>
      </c>
      <c r="AX68" s="169">
        <v>90</v>
      </c>
      <c r="AY68" s="169">
        <v>35</v>
      </c>
      <c r="AZ68" s="169">
        <v>0</v>
      </c>
      <c r="BA68" s="169">
        <v>261</v>
      </c>
      <c r="BB68" s="169">
        <v>0</v>
      </c>
      <c r="BC68" s="169">
        <v>0</v>
      </c>
      <c r="BD68" s="169">
        <v>1525</v>
      </c>
      <c r="BE68" s="169">
        <v>791</v>
      </c>
      <c r="BF68" s="169">
        <v>59</v>
      </c>
      <c r="BG68" s="169">
        <v>86</v>
      </c>
      <c r="BH68" s="169">
        <v>77</v>
      </c>
      <c r="BI68" s="138">
        <v>1</v>
      </c>
    </row>
    <row r="69" spans="1:61">
      <c r="A69" s="172" t="s">
        <v>949</v>
      </c>
      <c r="B69" s="169">
        <v>64</v>
      </c>
      <c r="C69" s="169">
        <v>2026</v>
      </c>
      <c r="D69" s="138">
        <f>SUM(H69:BI69)</f>
        <v>361</v>
      </c>
      <c r="E69" s="172">
        <f>SUMIF($H$1:$BI$1,1,$H69:$BI69)</f>
        <v>176</v>
      </c>
      <c r="F69" s="169">
        <f>SUMIF($H$1:$BI$1,2,$H69:$BI69)</f>
        <v>68</v>
      </c>
      <c r="G69" s="138">
        <f>SUMIF($H$1:$BI$1,3,$H69:$BI69)</f>
        <v>117</v>
      </c>
      <c r="H69" s="171">
        <v>0</v>
      </c>
      <c r="I69" s="169">
        <v>0</v>
      </c>
      <c r="J69" s="169">
        <v>0</v>
      </c>
      <c r="K69" s="169">
        <v>0</v>
      </c>
      <c r="L69" s="169">
        <v>0</v>
      </c>
      <c r="M69" s="169">
        <v>0</v>
      </c>
      <c r="N69" s="169">
        <v>0</v>
      </c>
      <c r="O69" s="169">
        <v>0</v>
      </c>
      <c r="P69" s="169">
        <v>117</v>
      </c>
      <c r="Q69" s="169">
        <v>0</v>
      </c>
      <c r="R69" s="169">
        <v>0</v>
      </c>
      <c r="S69" s="169">
        <v>0</v>
      </c>
      <c r="T69" s="169">
        <v>0</v>
      </c>
      <c r="U69" s="169">
        <v>0</v>
      </c>
      <c r="V69" s="169">
        <v>0</v>
      </c>
      <c r="W69" s="169">
        <v>5</v>
      </c>
      <c r="X69" s="169">
        <v>71</v>
      </c>
      <c r="Y69" s="169">
        <v>8</v>
      </c>
      <c r="Z69" s="169">
        <v>0</v>
      </c>
      <c r="AA69" s="169">
        <v>0</v>
      </c>
      <c r="AB69" s="169">
        <v>0</v>
      </c>
      <c r="AC69" s="169">
        <v>0</v>
      </c>
      <c r="AD69" s="169">
        <v>0</v>
      </c>
      <c r="AE69" s="169">
        <v>0</v>
      </c>
      <c r="AF69" s="169">
        <v>0</v>
      </c>
      <c r="AG69" s="169">
        <v>5</v>
      </c>
      <c r="AH69" s="169">
        <v>0</v>
      </c>
      <c r="AI69" s="169">
        <v>0</v>
      </c>
      <c r="AJ69" s="169">
        <v>6</v>
      </c>
      <c r="AK69" s="169">
        <v>0</v>
      </c>
      <c r="AL69" s="169">
        <v>0</v>
      </c>
      <c r="AM69" s="169">
        <v>0</v>
      </c>
      <c r="AN69" s="170">
        <v>0</v>
      </c>
      <c r="AO69" s="169">
        <v>0</v>
      </c>
      <c r="AP69" s="169">
        <v>0</v>
      </c>
      <c r="AQ69" s="169">
        <v>0</v>
      </c>
      <c r="AR69" s="169">
        <v>23</v>
      </c>
      <c r="AS69" s="169">
        <v>0</v>
      </c>
      <c r="AT69" s="170">
        <v>0</v>
      </c>
      <c r="AU69" s="169">
        <v>0</v>
      </c>
      <c r="AV69" s="169">
        <v>99</v>
      </c>
      <c r="AW69" s="169">
        <v>0</v>
      </c>
      <c r="AX69" s="169">
        <v>0</v>
      </c>
      <c r="AY69" s="169">
        <v>0</v>
      </c>
      <c r="AZ69" s="169">
        <v>0</v>
      </c>
      <c r="BA69" s="169">
        <v>0</v>
      </c>
      <c r="BB69" s="169">
        <v>0</v>
      </c>
      <c r="BC69" s="169">
        <v>0</v>
      </c>
      <c r="BD69" s="169">
        <v>0</v>
      </c>
      <c r="BE69" s="169">
        <v>27</v>
      </c>
      <c r="BF69" s="169">
        <v>0</v>
      </c>
      <c r="BG69" s="169">
        <v>0</v>
      </c>
      <c r="BH69" s="169">
        <v>0</v>
      </c>
      <c r="BI69" s="138">
        <v>0</v>
      </c>
    </row>
    <row r="70" spans="1:61">
      <c r="A70" s="172" t="s">
        <v>947</v>
      </c>
      <c r="B70" s="169">
        <v>65</v>
      </c>
      <c r="C70" s="169">
        <v>4830</v>
      </c>
      <c r="D70" s="138">
        <f>SUM(H70:BI70)</f>
        <v>75</v>
      </c>
      <c r="E70" s="172">
        <f>SUMIF($H$1:$BI$1,1,$H70:$BI70)</f>
        <v>5</v>
      </c>
      <c r="F70" s="169">
        <f>SUMIF($H$1:$BI$1,2,$H70:$BI70)</f>
        <v>7</v>
      </c>
      <c r="G70" s="138">
        <f>SUMIF($H$1:$BI$1,3,$H70:$BI70)</f>
        <v>63</v>
      </c>
      <c r="H70" s="171">
        <v>3</v>
      </c>
      <c r="I70" s="169">
        <v>0</v>
      </c>
      <c r="J70" s="169">
        <v>0</v>
      </c>
      <c r="K70" s="169">
        <v>0</v>
      </c>
      <c r="L70" s="169">
        <v>0</v>
      </c>
      <c r="M70" s="169">
        <v>0</v>
      </c>
      <c r="N70" s="169">
        <v>12</v>
      </c>
      <c r="O70" s="169">
        <v>0</v>
      </c>
      <c r="P70" s="169">
        <v>38</v>
      </c>
      <c r="Q70" s="169">
        <v>0</v>
      </c>
      <c r="R70" s="169">
        <v>0</v>
      </c>
      <c r="S70" s="169">
        <v>0</v>
      </c>
      <c r="T70" s="169">
        <v>0</v>
      </c>
      <c r="U70" s="169">
        <v>0</v>
      </c>
      <c r="V70" s="169">
        <v>0</v>
      </c>
      <c r="W70" s="169">
        <v>0</v>
      </c>
      <c r="X70" s="169">
        <v>1</v>
      </c>
      <c r="Y70" s="169">
        <v>0</v>
      </c>
      <c r="Z70" s="169">
        <v>10</v>
      </c>
      <c r="AA70" s="169">
        <v>0</v>
      </c>
      <c r="AB70" s="169">
        <v>0</v>
      </c>
      <c r="AC70" s="169">
        <v>0</v>
      </c>
      <c r="AD70" s="169">
        <v>0</v>
      </c>
      <c r="AE70" s="169">
        <v>0</v>
      </c>
      <c r="AF70" s="169">
        <v>0</v>
      </c>
      <c r="AG70" s="169">
        <v>0</v>
      </c>
      <c r="AH70" s="169">
        <v>0</v>
      </c>
      <c r="AI70" s="169">
        <v>0</v>
      </c>
      <c r="AJ70" s="169">
        <v>4</v>
      </c>
      <c r="AK70" s="169">
        <v>0</v>
      </c>
      <c r="AL70" s="169">
        <v>0</v>
      </c>
      <c r="AM70" s="169">
        <v>0</v>
      </c>
      <c r="AN70" s="170">
        <v>0</v>
      </c>
      <c r="AO70" s="169">
        <v>0</v>
      </c>
      <c r="AP70" s="169">
        <v>0</v>
      </c>
      <c r="AQ70" s="169">
        <v>0</v>
      </c>
      <c r="AR70" s="169">
        <v>0</v>
      </c>
      <c r="AS70" s="169">
        <v>0</v>
      </c>
      <c r="AT70" s="170">
        <v>0</v>
      </c>
      <c r="AU70" s="169">
        <v>0</v>
      </c>
      <c r="AV70" s="169">
        <v>0</v>
      </c>
      <c r="AW70" s="169">
        <v>0</v>
      </c>
      <c r="AX70" s="169">
        <v>0</v>
      </c>
      <c r="AY70" s="169">
        <v>0</v>
      </c>
      <c r="AZ70" s="169">
        <v>0</v>
      </c>
      <c r="BA70" s="169">
        <v>0</v>
      </c>
      <c r="BB70" s="169">
        <v>0</v>
      </c>
      <c r="BC70" s="169">
        <v>0</v>
      </c>
      <c r="BD70" s="169">
        <v>0</v>
      </c>
      <c r="BE70" s="169">
        <v>7</v>
      </c>
      <c r="BF70" s="169">
        <v>0</v>
      </c>
      <c r="BG70" s="169">
        <v>0</v>
      </c>
      <c r="BH70" s="169">
        <v>0</v>
      </c>
      <c r="BI70" s="138">
        <v>0</v>
      </c>
    </row>
    <row r="71" spans="1:61">
      <c r="A71" s="172" t="s">
        <v>945</v>
      </c>
      <c r="B71" s="169">
        <v>66</v>
      </c>
      <c r="C71" s="169">
        <v>2593</v>
      </c>
      <c r="D71" s="138">
        <f>SUM(H71:BI71)</f>
        <v>65</v>
      </c>
      <c r="E71" s="172">
        <f>SUMIF($H$1:$BI$1,1,$H71:$BI71)</f>
        <v>4</v>
      </c>
      <c r="F71" s="169">
        <f>SUMIF($H$1:$BI$1,2,$H71:$BI71)</f>
        <v>56</v>
      </c>
      <c r="G71" s="138">
        <f>SUMIF($H$1:$BI$1,3,$H71:$BI71)</f>
        <v>5</v>
      </c>
      <c r="H71" s="171">
        <v>0</v>
      </c>
      <c r="I71" s="169">
        <v>0</v>
      </c>
      <c r="J71" s="169">
        <v>0</v>
      </c>
      <c r="K71" s="169">
        <v>0</v>
      </c>
      <c r="L71" s="169">
        <v>0</v>
      </c>
      <c r="M71" s="169">
        <v>0</v>
      </c>
      <c r="N71" s="169">
        <v>0</v>
      </c>
      <c r="O71" s="169">
        <v>0</v>
      </c>
      <c r="P71" s="169">
        <v>5</v>
      </c>
      <c r="Q71" s="169">
        <v>0</v>
      </c>
      <c r="R71" s="169">
        <v>0</v>
      </c>
      <c r="S71" s="169">
        <v>0</v>
      </c>
      <c r="T71" s="169">
        <v>0</v>
      </c>
      <c r="U71" s="169">
        <v>0</v>
      </c>
      <c r="V71" s="169">
        <v>0</v>
      </c>
      <c r="W71" s="169">
        <v>0</v>
      </c>
      <c r="X71" s="169">
        <v>4</v>
      </c>
      <c r="Y71" s="169">
        <v>0</v>
      </c>
      <c r="Z71" s="169">
        <v>0</v>
      </c>
      <c r="AA71" s="169">
        <v>0</v>
      </c>
      <c r="AB71" s="169">
        <v>0</v>
      </c>
      <c r="AC71" s="169">
        <v>0</v>
      </c>
      <c r="AD71" s="169">
        <v>0</v>
      </c>
      <c r="AE71" s="169">
        <v>0</v>
      </c>
      <c r="AF71" s="169">
        <v>0</v>
      </c>
      <c r="AG71" s="169">
        <v>0</v>
      </c>
      <c r="AH71" s="169">
        <v>0</v>
      </c>
      <c r="AI71" s="169">
        <v>0</v>
      </c>
      <c r="AJ71" s="169">
        <v>0</v>
      </c>
      <c r="AK71" s="169">
        <v>0</v>
      </c>
      <c r="AL71" s="169">
        <v>0</v>
      </c>
      <c r="AM71" s="169">
        <v>0</v>
      </c>
      <c r="AN71" s="170">
        <v>0</v>
      </c>
      <c r="AO71" s="169">
        <v>0</v>
      </c>
      <c r="AP71" s="169">
        <v>0</v>
      </c>
      <c r="AQ71" s="169">
        <v>0</v>
      </c>
      <c r="AR71" s="169">
        <v>0</v>
      </c>
      <c r="AS71" s="169">
        <v>0</v>
      </c>
      <c r="AT71" s="170">
        <v>0</v>
      </c>
      <c r="AU71" s="169">
        <v>0</v>
      </c>
      <c r="AV71" s="169">
        <v>0</v>
      </c>
      <c r="AW71" s="169">
        <v>0</v>
      </c>
      <c r="AX71" s="169">
        <v>0</v>
      </c>
      <c r="AY71" s="169">
        <v>0</v>
      </c>
      <c r="AZ71" s="169">
        <v>0</v>
      </c>
      <c r="BA71" s="169">
        <v>0</v>
      </c>
      <c r="BB71" s="169">
        <v>5</v>
      </c>
      <c r="BC71" s="169">
        <v>0</v>
      </c>
      <c r="BD71" s="169">
        <v>0</v>
      </c>
      <c r="BE71" s="169">
        <v>51</v>
      </c>
      <c r="BF71" s="169">
        <v>0</v>
      </c>
      <c r="BG71" s="169">
        <v>0</v>
      </c>
      <c r="BH71" s="169">
        <v>0</v>
      </c>
      <c r="BI71" s="138">
        <v>0</v>
      </c>
    </row>
    <row r="72" spans="1:61">
      <c r="A72" s="172" t="s">
        <v>943</v>
      </c>
      <c r="B72" s="169">
        <v>67</v>
      </c>
      <c r="C72" s="169">
        <v>2512</v>
      </c>
      <c r="D72" s="138">
        <f>SUM(H72:BI72)</f>
        <v>89</v>
      </c>
      <c r="E72" s="172">
        <f>SUMIF($H$1:$BI$1,1,$H72:$BI72)</f>
        <v>0</v>
      </c>
      <c r="F72" s="169">
        <f>SUMIF($H$1:$BI$1,2,$H72:$BI72)</f>
        <v>84</v>
      </c>
      <c r="G72" s="138">
        <f>SUMIF($H$1:$BI$1,3,$H72:$BI72)</f>
        <v>5</v>
      </c>
      <c r="H72" s="171">
        <v>0</v>
      </c>
      <c r="I72" s="169">
        <v>0</v>
      </c>
      <c r="J72" s="169">
        <v>0</v>
      </c>
      <c r="K72" s="169">
        <v>0</v>
      </c>
      <c r="L72" s="169">
        <v>0</v>
      </c>
      <c r="M72" s="169">
        <v>0</v>
      </c>
      <c r="N72" s="169">
        <v>0</v>
      </c>
      <c r="O72" s="169">
        <v>0</v>
      </c>
      <c r="P72" s="169">
        <v>5</v>
      </c>
      <c r="Q72" s="169">
        <v>0</v>
      </c>
      <c r="R72" s="169">
        <v>0</v>
      </c>
      <c r="S72" s="169">
        <v>0</v>
      </c>
      <c r="T72" s="169">
        <v>0</v>
      </c>
      <c r="U72" s="169">
        <v>0</v>
      </c>
      <c r="V72" s="169">
        <v>0</v>
      </c>
      <c r="W72" s="169">
        <v>0</v>
      </c>
      <c r="X72" s="169">
        <v>0</v>
      </c>
      <c r="Y72" s="169">
        <v>0</v>
      </c>
      <c r="Z72" s="169">
        <v>0</v>
      </c>
      <c r="AA72" s="169">
        <v>0</v>
      </c>
      <c r="AB72" s="169">
        <v>0</v>
      </c>
      <c r="AC72" s="169">
        <v>0</v>
      </c>
      <c r="AD72" s="169">
        <v>0</v>
      </c>
      <c r="AE72" s="169">
        <v>0</v>
      </c>
      <c r="AF72" s="169">
        <v>0</v>
      </c>
      <c r="AG72" s="169">
        <v>0</v>
      </c>
      <c r="AH72" s="169">
        <v>0</v>
      </c>
      <c r="AI72" s="169">
        <v>0</v>
      </c>
      <c r="AJ72" s="169">
        <v>0</v>
      </c>
      <c r="AK72" s="169">
        <v>0</v>
      </c>
      <c r="AL72" s="169">
        <v>0</v>
      </c>
      <c r="AM72" s="169">
        <v>0</v>
      </c>
      <c r="AN72" s="170">
        <v>0</v>
      </c>
      <c r="AO72" s="169">
        <v>0</v>
      </c>
      <c r="AP72" s="169">
        <v>0</v>
      </c>
      <c r="AQ72" s="169">
        <v>0</v>
      </c>
      <c r="AR72" s="169">
        <v>0</v>
      </c>
      <c r="AS72" s="169">
        <v>0</v>
      </c>
      <c r="AT72" s="170">
        <v>0</v>
      </c>
      <c r="AU72" s="169">
        <v>0</v>
      </c>
      <c r="AV72" s="169">
        <v>0</v>
      </c>
      <c r="AW72" s="169">
        <v>0</v>
      </c>
      <c r="AX72" s="169">
        <v>0</v>
      </c>
      <c r="AY72" s="169">
        <v>0</v>
      </c>
      <c r="AZ72" s="169">
        <v>0</v>
      </c>
      <c r="BA72" s="169">
        <v>0</v>
      </c>
      <c r="BB72" s="169">
        <v>0</v>
      </c>
      <c r="BC72" s="169">
        <v>0</v>
      </c>
      <c r="BD72" s="169">
        <v>0</v>
      </c>
      <c r="BE72" s="169">
        <v>84</v>
      </c>
      <c r="BF72" s="169">
        <v>0</v>
      </c>
      <c r="BG72" s="169">
        <v>0</v>
      </c>
      <c r="BH72" s="169">
        <v>0</v>
      </c>
      <c r="BI72" s="138">
        <v>0</v>
      </c>
    </row>
    <row r="73" spans="1:61">
      <c r="A73" s="172" t="s">
        <v>941</v>
      </c>
      <c r="B73" s="169">
        <v>68</v>
      </c>
      <c r="C73" s="169">
        <v>1512</v>
      </c>
      <c r="D73" s="138">
        <f>SUM(H73:BI73)</f>
        <v>109</v>
      </c>
      <c r="E73" s="172">
        <f>SUMIF($H$1:$BI$1,1,$H73:$BI73)</f>
        <v>5</v>
      </c>
      <c r="F73" s="169">
        <f>SUMIF($H$1:$BI$1,2,$H73:$BI73)</f>
        <v>37</v>
      </c>
      <c r="G73" s="138">
        <f>SUMIF($H$1:$BI$1,3,$H73:$BI73)</f>
        <v>67</v>
      </c>
      <c r="H73" s="171">
        <v>0</v>
      </c>
      <c r="I73" s="169">
        <v>0</v>
      </c>
      <c r="J73" s="169">
        <v>0</v>
      </c>
      <c r="K73" s="169">
        <v>0</v>
      </c>
      <c r="L73" s="169">
        <v>0</v>
      </c>
      <c r="M73" s="169">
        <v>0</v>
      </c>
      <c r="N73" s="169">
        <v>0</v>
      </c>
      <c r="O73" s="169">
        <v>0</v>
      </c>
      <c r="P73" s="169">
        <v>56</v>
      </c>
      <c r="Q73" s="169">
        <v>0</v>
      </c>
      <c r="R73" s="169">
        <v>0</v>
      </c>
      <c r="S73" s="169">
        <v>0</v>
      </c>
      <c r="T73" s="169">
        <v>0</v>
      </c>
      <c r="U73" s="169">
        <v>0</v>
      </c>
      <c r="V73" s="169">
        <v>0</v>
      </c>
      <c r="W73" s="169">
        <v>0</v>
      </c>
      <c r="X73" s="169">
        <v>5</v>
      </c>
      <c r="Y73" s="169">
        <v>17</v>
      </c>
      <c r="Z73" s="169">
        <v>0</v>
      </c>
      <c r="AA73" s="169">
        <v>0</v>
      </c>
      <c r="AB73" s="169">
        <v>0</v>
      </c>
      <c r="AC73" s="169">
        <v>0</v>
      </c>
      <c r="AD73" s="169">
        <v>0</v>
      </c>
      <c r="AE73" s="169">
        <v>0</v>
      </c>
      <c r="AF73" s="169">
        <v>0</v>
      </c>
      <c r="AG73" s="169">
        <v>0</v>
      </c>
      <c r="AH73" s="169">
        <v>0</v>
      </c>
      <c r="AI73" s="169">
        <v>0</v>
      </c>
      <c r="AJ73" s="169">
        <v>0</v>
      </c>
      <c r="AK73" s="169">
        <v>0</v>
      </c>
      <c r="AL73" s="169">
        <v>0</v>
      </c>
      <c r="AM73" s="169">
        <v>0</v>
      </c>
      <c r="AN73" s="170">
        <v>0</v>
      </c>
      <c r="AO73" s="169">
        <v>0</v>
      </c>
      <c r="AP73" s="169">
        <v>0</v>
      </c>
      <c r="AQ73" s="169">
        <v>0</v>
      </c>
      <c r="AR73" s="169">
        <v>0</v>
      </c>
      <c r="AS73" s="169">
        <v>0</v>
      </c>
      <c r="AT73" s="170">
        <v>0</v>
      </c>
      <c r="AU73" s="169">
        <v>0</v>
      </c>
      <c r="AV73" s="169">
        <v>0</v>
      </c>
      <c r="AW73" s="169">
        <v>0</v>
      </c>
      <c r="AX73" s="169">
        <v>11</v>
      </c>
      <c r="AY73" s="169">
        <v>0</v>
      </c>
      <c r="AZ73" s="169">
        <v>0</v>
      </c>
      <c r="BA73" s="169">
        <v>0</v>
      </c>
      <c r="BB73" s="169">
        <v>0</v>
      </c>
      <c r="BC73" s="169">
        <v>0</v>
      </c>
      <c r="BD73" s="169">
        <v>20</v>
      </c>
      <c r="BE73" s="169">
        <v>0</v>
      </c>
      <c r="BF73" s="169">
        <v>0</v>
      </c>
      <c r="BG73" s="169">
        <v>0</v>
      </c>
      <c r="BH73" s="169">
        <v>0</v>
      </c>
      <c r="BI73" s="138">
        <v>0</v>
      </c>
    </row>
    <row r="74" spans="1:61">
      <c r="A74" s="172" t="s">
        <v>938</v>
      </c>
      <c r="B74" s="169">
        <v>69</v>
      </c>
      <c r="C74" s="169">
        <v>798</v>
      </c>
      <c r="D74" s="138">
        <f>SUM(H74:BI74)</f>
        <v>51</v>
      </c>
      <c r="E74" s="172">
        <f>SUMIF($H$1:$BI$1,1,$H74:$BI74)</f>
        <v>17</v>
      </c>
      <c r="F74" s="169">
        <f>SUMIF($H$1:$BI$1,2,$H74:$BI74)</f>
        <v>29</v>
      </c>
      <c r="G74" s="138">
        <f>SUMIF($H$1:$BI$1,3,$H74:$BI74)</f>
        <v>5</v>
      </c>
      <c r="H74" s="171">
        <v>0</v>
      </c>
      <c r="I74" s="169">
        <v>0</v>
      </c>
      <c r="J74" s="169">
        <v>0</v>
      </c>
      <c r="K74" s="169">
        <v>0</v>
      </c>
      <c r="L74" s="169">
        <v>0</v>
      </c>
      <c r="M74" s="169">
        <v>0</v>
      </c>
      <c r="N74" s="169">
        <v>0</v>
      </c>
      <c r="O74" s="169">
        <v>0</v>
      </c>
      <c r="P74" s="169">
        <v>5</v>
      </c>
      <c r="Q74" s="169">
        <v>0</v>
      </c>
      <c r="R74" s="169">
        <v>0</v>
      </c>
      <c r="S74" s="169">
        <v>0</v>
      </c>
      <c r="T74" s="169">
        <v>0</v>
      </c>
      <c r="U74" s="169">
        <v>0</v>
      </c>
      <c r="V74" s="169">
        <v>0</v>
      </c>
      <c r="W74" s="169">
        <v>0</v>
      </c>
      <c r="X74" s="169">
        <v>0</v>
      </c>
      <c r="Y74" s="169">
        <v>0</v>
      </c>
      <c r="Z74" s="169">
        <v>0</v>
      </c>
      <c r="AA74" s="169">
        <v>0</v>
      </c>
      <c r="AB74" s="169">
        <v>0</v>
      </c>
      <c r="AC74" s="169">
        <v>0</v>
      </c>
      <c r="AD74" s="169">
        <v>0</v>
      </c>
      <c r="AE74" s="169">
        <v>0</v>
      </c>
      <c r="AF74" s="169">
        <v>0</v>
      </c>
      <c r="AG74" s="169">
        <v>0</v>
      </c>
      <c r="AH74" s="169">
        <v>0</v>
      </c>
      <c r="AI74" s="169">
        <v>0</v>
      </c>
      <c r="AJ74" s="169">
        <v>0</v>
      </c>
      <c r="AK74" s="169">
        <v>0</v>
      </c>
      <c r="AL74" s="169">
        <v>0</v>
      </c>
      <c r="AM74" s="169">
        <v>0</v>
      </c>
      <c r="AN74" s="170">
        <v>0</v>
      </c>
      <c r="AO74" s="169">
        <v>0</v>
      </c>
      <c r="AP74" s="169">
        <v>0</v>
      </c>
      <c r="AQ74" s="169">
        <v>0</v>
      </c>
      <c r="AR74" s="169">
        <v>0</v>
      </c>
      <c r="AS74" s="169">
        <v>0</v>
      </c>
      <c r="AT74" s="170">
        <v>0</v>
      </c>
      <c r="AU74" s="169">
        <v>0</v>
      </c>
      <c r="AV74" s="169">
        <v>0</v>
      </c>
      <c r="AW74" s="169">
        <v>0</v>
      </c>
      <c r="AX74" s="169">
        <v>0</v>
      </c>
      <c r="AY74" s="169">
        <v>17</v>
      </c>
      <c r="AZ74" s="169">
        <v>0</v>
      </c>
      <c r="BA74" s="169">
        <v>0</v>
      </c>
      <c r="BB74" s="169">
        <v>0</v>
      </c>
      <c r="BC74" s="169">
        <v>0</v>
      </c>
      <c r="BD74" s="169">
        <v>0</v>
      </c>
      <c r="BE74" s="169">
        <v>29</v>
      </c>
      <c r="BF74" s="169">
        <v>0</v>
      </c>
      <c r="BG74" s="169">
        <v>0</v>
      </c>
      <c r="BH74" s="169">
        <v>0</v>
      </c>
      <c r="BI74" s="138">
        <v>0</v>
      </c>
    </row>
    <row r="75" spans="1:61">
      <c r="A75" s="172" t="s">
        <v>936</v>
      </c>
      <c r="B75" s="169">
        <v>70</v>
      </c>
      <c r="C75" s="169">
        <v>3086</v>
      </c>
      <c r="D75" s="138">
        <f>SUM(H75:BI75)</f>
        <v>723</v>
      </c>
      <c r="E75" s="172">
        <f>SUMIF($H$1:$BI$1,1,$H75:$BI75)</f>
        <v>2</v>
      </c>
      <c r="F75" s="169">
        <f>SUMIF($H$1:$BI$1,2,$H75:$BI75)</f>
        <v>669</v>
      </c>
      <c r="G75" s="138">
        <f>SUMIF($H$1:$BI$1,3,$H75:$BI75)</f>
        <v>52</v>
      </c>
      <c r="H75" s="171">
        <v>0</v>
      </c>
      <c r="I75" s="169">
        <v>1</v>
      </c>
      <c r="J75" s="169">
        <v>0</v>
      </c>
      <c r="K75" s="169">
        <v>0</v>
      </c>
      <c r="L75" s="169">
        <v>0</v>
      </c>
      <c r="M75" s="169">
        <v>0</v>
      </c>
      <c r="N75" s="169">
        <v>0</v>
      </c>
      <c r="O75" s="169">
        <v>1</v>
      </c>
      <c r="P75" s="169">
        <v>8</v>
      </c>
      <c r="Q75" s="169">
        <v>0</v>
      </c>
      <c r="R75" s="169">
        <v>0</v>
      </c>
      <c r="S75" s="169">
        <v>0</v>
      </c>
      <c r="T75" s="169">
        <v>0</v>
      </c>
      <c r="U75" s="169">
        <v>0</v>
      </c>
      <c r="V75" s="169">
        <v>0</v>
      </c>
      <c r="W75" s="169">
        <v>0</v>
      </c>
      <c r="X75" s="169">
        <v>2</v>
      </c>
      <c r="Y75" s="169">
        <v>0</v>
      </c>
      <c r="Z75" s="169">
        <v>3</v>
      </c>
      <c r="AA75" s="169">
        <v>0</v>
      </c>
      <c r="AB75" s="169">
        <v>0</v>
      </c>
      <c r="AC75" s="169">
        <v>0</v>
      </c>
      <c r="AD75" s="169">
        <v>0</v>
      </c>
      <c r="AE75" s="169">
        <v>0</v>
      </c>
      <c r="AF75" s="169">
        <v>0</v>
      </c>
      <c r="AG75" s="169">
        <v>94</v>
      </c>
      <c r="AH75" s="169">
        <v>0</v>
      </c>
      <c r="AI75" s="169">
        <v>0</v>
      </c>
      <c r="AJ75" s="169">
        <v>0</v>
      </c>
      <c r="AK75" s="169">
        <v>0</v>
      </c>
      <c r="AL75" s="169">
        <v>0</v>
      </c>
      <c r="AM75" s="169">
        <v>0</v>
      </c>
      <c r="AN75" s="170">
        <v>0</v>
      </c>
      <c r="AO75" s="169">
        <v>0</v>
      </c>
      <c r="AP75" s="169">
        <v>0</v>
      </c>
      <c r="AQ75" s="169">
        <v>0</v>
      </c>
      <c r="AR75" s="169">
        <v>86</v>
      </c>
      <c r="AS75" s="169">
        <v>0</v>
      </c>
      <c r="AT75" s="170">
        <v>35</v>
      </c>
      <c r="AU75" s="169">
        <v>0</v>
      </c>
      <c r="AV75" s="169">
        <v>0</v>
      </c>
      <c r="AW75" s="169">
        <v>0</v>
      </c>
      <c r="AX75" s="169">
        <v>5</v>
      </c>
      <c r="AY75" s="169">
        <v>0</v>
      </c>
      <c r="AZ75" s="169">
        <v>0</v>
      </c>
      <c r="BA75" s="169">
        <v>0</v>
      </c>
      <c r="BB75" s="169">
        <v>0</v>
      </c>
      <c r="BC75" s="169">
        <v>0</v>
      </c>
      <c r="BD75" s="169">
        <v>0</v>
      </c>
      <c r="BE75" s="169">
        <v>488</v>
      </c>
      <c r="BF75" s="169">
        <v>0</v>
      </c>
      <c r="BG75" s="169">
        <v>0</v>
      </c>
      <c r="BH75" s="169">
        <v>0</v>
      </c>
      <c r="BI75" s="138">
        <v>0</v>
      </c>
    </row>
    <row r="76" spans="1:61">
      <c r="A76" s="172" t="s">
        <v>934</v>
      </c>
      <c r="B76" s="169">
        <v>71</v>
      </c>
      <c r="C76" s="169">
        <v>28</v>
      </c>
      <c r="D76" s="138">
        <f>SUM(H76:BI76)</f>
        <v>0</v>
      </c>
      <c r="E76" s="172">
        <f>SUMIF($H$1:$BI$1,1,$H76:$BI76)</f>
        <v>0</v>
      </c>
      <c r="F76" s="169">
        <f>SUMIF($H$1:$BI$1,2,$H76:$BI76)</f>
        <v>0</v>
      </c>
      <c r="G76" s="138">
        <f>SUMIF($H$1:$BI$1,3,$H76:$BI76)</f>
        <v>0</v>
      </c>
      <c r="H76" s="171">
        <v>0</v>
      </c>
      <c r="I76" s="169">
        <v>0</v>
      </c>
      <c r="J76" s="169">
        <v>0</v>
      </c>
      <c r="K76" s="169">
        <v>0</v>
      </c>
      <c r="L76" s="169">
        <v>0</v>
      </c>
      <c r="M76" s="169">
        <v>0</v>
      </c>
      <c r="N76" s="169">
        <v>0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169">
        <v>0</v>
      </c>
      <c r="V76" s="169">
        <v>0</v>
      </c>
      <c r="W76" s="169">
        <v>0</v>
      </c>
      <c r="X76" s="169">
        <v>0</v>
      </c>
      <c r="Y76" s="169">
        <v>0</v>
      </c>
      <c r="Z76" s="169">
        <v>0</v>
      </c>
      <c r="AA76" s="169">
        <v>0</v>
      </c>
      <c r="AB76" s="169">
        <v>0</v>
      </c>
      <c r="AC76" s="169">
        <v>0</v>
      </c>
      <c r="AD76" s="169">
        <v>0</v>
      </c>
      <c r="AE76" s="169">
        <v>0</v>
      </c>
      <c r="AF76" s="169">
        <v>0</v>
      </c>
      <c r="AG76" s="169">
        <v>0</v>
      </c>
      <c r="AH76" s="169">
        <v>0</v>
      </c>
      <c r="AI76" s="169">
        <v>0</v>
      </c>
      <c r="AJ76" s="169">
        <v>0</v>
      </c>
      <c r="AK76" s="169">
        <v>0</v>
      </c>
      <c r="AL76" s="169">
        <v>0</v>
      </c>
      <c r="AM76" s="169">
        <v>0</v>
      </c>
      <c r="AN76" s="170">
        <v>0</v>
      </c>
      <c r="AO76" s="169">
        <v>0</v>
      </c>
      <c r="AP76" s="169">
        <v>0</v>
      </c>
      <c r="AQ76" s="169">
        <v>0</v>
      </c>
      <c r="AR76" s="169">
        <v>0</v>
      </c>
      <c r="AS76" s="169">
        <v>0</v>
      </c>
      <c r="AT76" s="170">
        <v>0</v>
      </c>
      <c r="AU76" s="169">
        <v>0</v>
      </c>
      <c r="AV76" s="169">
        <v>0</v>
      </c>
      <c r="AW76" s="169">
        <v>0</v>
      </c>
      <c r="AX76" s="169">
        <v>0</v>
      </c>
      <c r="AY76" s="169">
        <v>0</v>
      </c>
      <c r="AZ76" s="169">
        <v>0</v>
      </c>
      <c r="BA76" s="169">
        <v>0</v>
      </c>
      <c r="BB76" s="169">
        <v>0</v>
      </c>
      <c r="BC76" s="169">
        <v>0</v>
      </c>
      <c r="BD76" s="169">
        <v>0</v>
      </c>
      <c r="BE76" s="169">
        <v>0</v>
      </c>
      <c r="BF76" s="169">
        <v>0</v>
      </c>
      <c r="BG76" s="169">
        <v>0</v>
      </c>
      <c r="BH76" s="169">
        <v>0</v>
      </c>
      <c r="BI76" s="138">
        <v>0</v>
      </c>
    </row>
    <row r="77" spans="1:61">
      <c r="A77" s="172" t="s">
        <v>933</v>
      </c>
      <c r="B77" s="169">
        <v>72</v>
      </c>
      <c r="C77" s="169">
        <v>57</v>
      </c>
      <c r="D77" s="138">
        <f>SUM(H77:BI77)</f>
        <v>0</v>
      </c>
      <c r="E77" s="172">
        <f>SUMIF($H$1:$BI$1,1,$H77:$BI77)</f>
        <v>0</v>
      </c>
      <c r="F77" s="169">
        <f>SUMIF($H$1:$BI$1,2,$H77:$BI77)</f>
        <v>0</v>
      </c>
      <c r="G77" s="138">
        <f>SUMIF($H$1:$BI$1,3,$H77:$BI77)</f>
        <v>0</v>
      </c>
      <c r="H77" s="171">
        <v>0</v>
      </c>
      <c r="I77" s="169">
        <v>0</v>
      </c>
      <c r="J77" s="169">
        <v>0</v>
      </c>
      <c r="K77" s="169">
        <v>0</v>
      </c>
      <c r="L77" s="169">
        <v>0</v>
      </c>
      <c r="M77" s="169">
        <v>0</v>
      </c>
      <c r="N77" s="169">
        <v>0</v>
      </c>
      <c r="O77" s="169">
        <v>0</v>
      </c>
      <c r="P77" s="169">
        <v>0</v>
      </c>
      <c r="Q77" s="169">
        <v>0</v>
      </c>
      <c r="R77" s="169">
        <v>0</v>
      </c>
      <c r="S77" s="169">
        <v>0</v>
      </c>
      <c r="T77" s="169">
        <v>0</v>
      </c>
      <c r="U77" s="169">
        <v>0</v>
      </c>
      <c r="V77" s="169">
        <v>0</v>
      </c>
      <c r="W77" s="169">
        <v>0</v>
      </c>
      <c r="X77" s="169">
        <v>0</v>
      </c>
      <c r="Y77" s="169">
        <v>0</v>
      </c>
      <c r="Z77" s="169">
        <v>0</v>
      </c>
      <c r="AA77" s="169">
        <v>0</v>
      </c>
      <c r="AB77" s="169">
        <v>0</v>
      </c>
      <c r="AC77" s="169">
        <v>0</v>
      </c>
      <c r="AD77" s="169">
        <v>0</v>
      </c>
      <c r="AE77" s="169">
        <v>0</v>
      </c>
      <c r="AF77" s="169">
        <v>0</v>
      </c>
      <c r="AG77" s="169">
        <v>0</v>
      </c>
      <c r="AH77" s="169">
        <v>0</v>
      </c>
      <c r="AI77" s="169">
        <v>0</v>
      </c>
      <c r="AJ77" s="169">
        <v>0</v>
      </c>
      <c r="AK77" s="169">
        <v>0</v>
      </c>
      <c r="AL77" s="169">
        <v>0</v>
      </c>
      <c r="AM77" s="169">
        <v>0</v>
      </c>
      <c r="AN77" s="170">
        <v>0</v>
      </c>
      <c r="AO77" s="169">
        <v>0</v>
      </c>
      <c r="AP77" s="169">
        <v>0</v>
      </c>
      <c r="AQ77" s="169">
        <v>0</v>
      </c>
      <c r="AR77" s="169">
        <v>0</v>
      </c>
      <c r="AS77" s="169">
        <v>0</v>
      </c>
      <c r="AT77" s="170">
        <v>0</v>
      </c>
      <c r="AU77" s="169">
        <v>0</v>
      </c>
      <c r="AV77" s="169">
        <v>0</v>
      </c>
      <c r="AW77" s="169">
        <v>0</v>
      </c>
      <c r="AX77" s="169">
        <v>0</v>
      </c>
      <c r="AY77" s="169">
        <v>0</v>
      </c>
      <c r="AZ77" s="169">
        <v>0</v>
      </c>
      <c r="BA77" s="169">
        <v>0</v>
      </c>
      <c r="BB77" s="169">
        <v>0</v>
      </c>
      <c r="BC77" s="169">
        <v>0</v>
      </c>
      <c r="BD77" s="169">
        <v>0</v>
      </c>
      <c r="BE77" s="169">
        <v>0</v>
      </c>
      <c r="BF77" s="169">
        <v>0</v>
      </c>
      <c r="BG77" s="169">
        <v>0</v>
      </c>
      <c r="BH77" s="169">
        <v>0</v>
      </c>
      <c r="BI77" s="138">
        <v>0</v>
      </c>
    </row>
    <row r="78" spans="1:61">
      <c r="A78" s="172" t="s">
        <v>932</v>
      </c>
      <c r="B78" s="169">
        <v>73</v>
      </c>
      <c r="C78" s="169">
        <v>274</v>
      </c>
      <c r="D78" s="138">
        <f>SUM(H78:BI78)</f>
        <v>45</v>
      </c>
      <c r="E78" s="172">
        <f>SUMIF($H$1:$BI$1,1,$H78:$BI78)</f>
        <v>0</v>
      </c>
      <c r="F78" s="169">
        <f>SUMIF($H$1:$BI$1,2,$H78:$BI78)</f>
        <v>3</v>
      </c>
      <c r="G78" s="138">
        <f>SUMIF($H$1:$BI$1,3,$H78:$BI78)</f>
        <v>42</v>
      </c>
      <c r="H78" s="171">
        <v>0</v>
      </c>
      <c r="I78" s="169">
        <v>0</v>
      </c>
      <c r="J78" s="169">
        <v>0</v>
      </c>
      <c r="K78" s="169">
        <v>0</v>
      </c>
      <c r="L78" s="169">
        <v>0</v>
      </c>
      <c r="M78" s="169">
        <v>0</v>
      </c>
      <c r="N78" s="169">
        <v>0</v>
      </c>
      <c r="O78" s="169">
        <v>0</v>
      </c>
      <c r="P78" s="169">
        <v>35</v>
      </c>
      <c r="Q78" s="169">
        <v>7</v>
      </c>
      <c r="R78" s="169">
        <v>0</v>
      </c>
      <c r="S78" s="169">
        <v>0</v>
      </c>
      <c r="T78" s="169">
        <v>0</v>
      </c>
      <c r="U78" s="169">
        <v>2</v>
      </c>
      <c r="V78" s="169">
        <v>0</v>
      </c>
      <c r="W78" s="169">
        <v>0</v>
      </c>
      <c r="X78" s="169">
        <v>0</v>
      </c>
      <c r="Y78" s="169">
        <v>0</v>
      </c>
      <c r="Z78" s="169">
        <v>0</v>
      </c>
      <c r="AA78" s="169">
        <v>0</v>
      </c>
      <c r="AB78" s="169">
        <v>0</v>
      </c>
      <c r="AC78" s="169">
        <v>0</v>
      </c>
      <c r="AD78" s="169">
        <v>0</v>
      </c>
      <c r="AE78" s="169">
        <v>0</v>
      </c>
      <c r="AF78" s="169">
        <v>0</v>
      </c>
      <c r="AG78" s="169">
        <v>0</v>
      </c>
      <c r="AH78" s="169">
        <v>0</v>
      </c>
      <c r="AI78" s="169">
        <v>0</v>
      </c>
      <c r="AJ78" s="169">
        <v>0</v>
      </c>
      <c r="AK78" s="169">
        <v>0</v>
      </c>
      <c r="AL78" s="169">
        <v>0</v>
      </c>
      <c r="AM78" s="169">
        <v>0</v>
      </c>
      <c r="AN78" s="170">
        <v>0</v>
      </c>
      <c r="AO78" s="169">
        <v>0</v>
      </c>
      <c r="AP78" s="169">
        <v>0</v>
      </c>
      <c r="AQ78" s="169">
        <v>0</v>
      </c>
      <c r="AR78" s="169">
        <v>0</v>
      </c>
      <c r="AS78" s="169">
        <v>0</v>
      </c>
      <c r="AT78" s="170">
        <v>0</v>
      </c>
      <c r="AU78" s="169">
        <v>0</v>
      </c>
      <c r="AV78" s="169">
        <v>0</v>
      </c>
      <c r="AW78" s="169">
        <v>0</v>
      </c>
      <c r="AX78" s="169">
        <v>0</v>
      </c>
      <c r="AY78" s="169">
        <v>0</v>
      </c>
      <c r="AZ78" s="169">
        <v>0</v>
      </c>
      <c r="BA78" s="169">
        <v>0</v>
      </c>
      <c r="BB78" s="169">
        <v>0</v>
      </c>
      <c r="BC78" s="169">
        <v>0</v>
      </c>
      <c r="BD78" s="169">
        <v>1</v>
      </c>
      <c r="BE78" s="169">
        <v>0</v>
      </c>
      <c r="BF78" s="169">
        <v>0</v>
      </c>
      <c r="BG78" s="169">
        <v>0</v>
      </c>
      <c r="BH78" s="169">
        <v>0</v>
      </c>
      <c r="BI78" s="138">
        <v>0</v>
      </c>
    </row>
    <row r="79" spans="1:61">
      <c r="A79" s="172" t="s">
        <v>930</v>
      </c>
      <c r="B79" s="169">
        <v>74</v>
      </c>
      <c r="C79" s="169">
        <v>14628</v>
      </c>
      <c r="D79" s="138">
        <f>SUM(H79:BI79)</f>
        <v>1513</v>
      </c>
      <c r="E79" s="172">
        <f>SUMIF($H$1:$BI$1,1,$H79:$BI79)</f>
        <v>32</v>
      </c>
      <c r="F79" s="169">
        <f>SUMIF($H$1:$BI$1,2,$H79:$BI79)</f>
        <v>86</v>
      </c>
      <c r="G79" s="138">
        <f>SUMIF($H$1:$BI$1,3,$H79:$BI79)</f>
        <v>1395</v>
      </c>
      <c r="H79" s="171">
        <v>1</v>
      </c>
      <c r="I79" s="169">
        <v>9</v>
      </c>
      <c r="J79" s="169">
        <v>3</v>
      </c>
      <c r="K79" s="169">
        <v>0</v>
      </c>
      <c r="L79" s="169">
        <v>0</v>
      </c>
      <c r="M79" s="169">
        <v>0</v>
      </c>
      <c r="N79" s="169">
        <v>14</v>
      </c>
      <c r="O79" s="169">
        <v>89</v>
      </c>
      <c r="P79" s="169">
        <v>173</v>
      </c>
      <c r="Q79" s="169">
        <v>0</v>
      </c>
      <c r="R79" s="169">
        <v>10</v>
      </c>
      <c r="S79" s="169">
        <v>35</v>
      </c>
      <c r="T79" s="169">
        <v>0</v>
      </c>
      <c r="U79" s="169">
        <v>0</v>
      </c>
      <c r="V79" s="169">
        <v>2</v>
      </c>
      <c r="W79" s="169">
        <v>0</v>
      </c>
      <c r="X79" s="169">
        <v>4</v>
      </c>
      <c r="Y79" s="169">
        <v>0</v>
      </c>
      <c r="Z79" s="169">
        <v>19</v>
      </c>
      <c r="AA79" s="169">
        <v>1</v>
      </c>
      <c r="AB79" s="169">
        <v>0</v>
      </c>
      <c r="AC79" s="169">
        <v>0</v>
      </c>
      <c r="AD79" s="169">
        <v>0</v>
      </c>
      <c r="AE79" s="169">
        <v>9</v>
      </c>
      <c r="AF79" s="169">
        <v>0</v>
      </c>
      <c r="AG79" s="169">
        <v>4</v>
      </c>
      <c r="AH79" s="169">
        <v>9</v>
      </c>
      <c r="AI79" s="169">
        <v>0</v>
      </c>
      <c r="AJ79" s="169">
        <v>1</v>
      </c>
      <c r="AK79" s="169">
        <v>0</v>
      </c>
      <c r="AL79" s="169">
        <v>0</v>
      </c>
      <c r="AM79" s="169">
        <v>0</v>
      </c>
      <c r="AN79" s="170">
        <v>3</v>
      </c>
      <c r="AO79" s="169">
        <v>2</v>
      </c>
      <c r="AP79" s="169">
        <v>6</v>
      </c>
      <c r="AQ79" s="169">
        <v>0</v>
      </c>
      <c r="AR79" s="169">
        <v>2</v>
      </c>
      <c r="AS79" s="169">
        <v>0</v>
      </c>
      <c r="AT79" s="170">
        <v>996</v>
      </c>
      <c r="AU79" s="169">
        <v>3</v>
      </c>
      <c r="AV79" s="169">
        <v>0</v>
      </c>
      <c r="AW79" s="169">
        <v>3</v>
      </c>
      <c r="AX79" s="169">
        <v>2</v>
      </c>
      <c r="AY79" s="169">
        <v>0</v>
      </c>
      <c r="AZ79" s="169">
        <v>0</v>
      </c>
      <c r="BA79" s="169">
        <v>24</v>
      </c>
      <c r="BB79" s="169">
        <v>18</v>
      </c>
      <c r="BC79" s="169">
        <v>0</v>
      </c>
      <c r="BD79" s="169">
        <v>0</v>
      </c>
      <c r="BE79" s="169">
        <v>25</v>
      </c>
      <c r="BF79" s="169">
        <v>14</v>
      </c>
      <c r="BG79" s="169">
        <v>0</v>
      </c>
      <c r="BH79" s="169">
        <v>32</v>
      </c>
      <c r="BI79" s="138">
        <v>0</v>
      </c>
    </row>
    <row r="80" spans="1:61">
      <c r="A80" s="172" t="s">
        <v>928</v>
      </c>
      <c r="B80" s="169">
        <v>75</v>
      </c>
      <c r="C80" s="169">
        <v>16424</v>
      </c>
      <c r="D80" s="138">
        <f>SUM(H80:BI80)</f>
        <v>703</v>
      </c>
      <c r="E80" s="172">
        <f>SUMIF($H$1:$BI$1,1,$H80:$BI80)</f>
        <v>0</v>
      </c>
      <c r="F80" s="169">
        <f>SUMIF($H$1:$BI$1,2,$H80:$BI80)</f>
        <v>106</v>
      </c>
      <c r="G80" s="138">
        <f>SUMIF($H$1:$BI$1,3,$H80:$BI80)</f>
        <v>597</v>
      </c>
      <c r="H80" s="171">
        <v>0</v>
      </c>
      <c r="I80" s="169">
        <v>0</v>
      </c>
      <c r="J80" s="169">
        <v>0</v>
      </c>
      <c r="K80" s="169">
        <v>0</v>
      </c>
      <c r="L80" s="169">
        <v>0</v>
      </c>
      <c r="M80" s="169">
        <v>0</v>
      </c>
      <c r="N80" s="169">
        <v>0</v>
      </c>
      <c r="O80" s="169">
        <v>0</v>
      </c>
      <c r="P80" s="169">
        <v>261</v>
      </c>
      <c r="Q80" s="169">
        <v>0</v>
      </c>
      <c r="R80" s="169">
        <v>0</v>
      </c>
      <c r="S80" s="169">
        <v>0</v>
      </c>
      <c r="T80" s="169">
        <v>0</v>
      </c>
      <c r="U80" s="169">
        <v>0</v>
      </c>
      <c r="V80" s="169">
        <v>0</v>
      </c>
      <c r="W80" s="169">
        <v>0</v>
      </c>
      <c r="X80" s="169">
        <v>0</v>
      </c>
      <c r="Y80" s="169">
        <v>16</v>
      </c>
      <c r="Z80" s="169">
        <v>21</v>
      </c>
      <c r="AA80" s="169">
        <v>169</v>
      </c>
      <c r="AB80" s="169">
        <v>0</v>
      </c>
      <c r="AC80" s="169">
        <v>0</v>
      </c>
      <c r="AD80" s="169">
        <v>0</v>
      </c>
      <c r="AE80" s="169">
        <v>0</v>
      </c>
      <c r="AF80" s="169">
        <v>0</v>
      </c>
      <c r="AG80" s="169">
        <v>0</v>
      </c>
      <c r="AH80" s="169">
        <v>0</v>
      </c>
      <c r="AI80" s="169">
        <v>0</v>
      </c>
      <c r="AJ80" s="169">
        <v>0</v>
      </c>
      <c r="AK80" s="169">
        <v>0</v>
      </c>
      <c r="AL80" s="169">
        <v>0</v>
      </c>
      <c r="AM80" s="169">
        <v>0</v>
      </c>
      <c r="AN80" s="170">
        <v>0</v>
      </c>
      <c r="AO80" s="169">
        <v>0</v>
      </c>
      <c r="AP80" s="169">
        <v>0</v>
      </c>
      <c r="AQ80" s="169">
        <v>7</v>
      </c>
      <c r="AR80" s="169">
        <v>0</v>
      </c>
      <c r="AS80" s="169">
        <v>0</v>
      </c>
      <c r="AT80" s="170">
        <v>78</v>
      </c>
      <c r="AU80" s="169">
        <v>0</v>
      </c>
      <c r="AV80" s="169">
        <v>0</v>
      </c>
      <c r="AW80" s="169">
        <v>3</v>
      </c>
      <c r="AX80" s="169">
        <v>65</v>
      </c>
      <c r="AY80" s="169">
        <v>0</v>
      </c>
      <c r="AZ80" s="169">
        <v>0</v>
      </c>
      <c r="BA80" s="169">
        <v>0</v>
      </c>
      <c r="BB80" s="169">
        <v>0</v>
      </c>
      <c r="BC80" s="169">
        <v>0</v>
      </c>
      <c r="BD80" s="169">
        <v>2</v>
      </c>
      <c r="BE80" s="169">
        <v>79</v>
      </c>
      <c r="BF80" s="169">
        <v>0</v>
      </c>
      <c r="BG80" s="169">
        <v>2</v>
      </c>
      <c r="BH80" s="169">
        <v>0</v>
      </c>
      <c r="BI80" s="138">
        <v>0</v>
      </c>
    </row>
    <row r="81" spans="1:61">
      <c r="A81" s="172" t="s">
        <v>926</v>
      </c>
      <c r="B81" s="169">
        <v>76</v>
      </c>
      <c r="C81" s="169">
        <v>3035</v>
      </c>
      <c r="D81" s="138">
        <f>SUM(H81:BI81)</f>
        <v>183</v>
      </c>
      <c r="E81" s="172">
        <f>SUMIF($H$1:$BI$1,1,$H81:$BI81)</f>
        <v>39</v>
      </c>
      <c r="F81" s="169">
        <f>SUMIF($H$1:$BI$1,2,$H81:$BI81)</f>
        <v>67</v>
      </c>
      <c r="G81" s="138">
        <f>SUMIF($H$1:$BI$1,3,$H81:$BI81)</f>
        <v>77</v>
      </c>
      <c r="H81" s="171">
        <v>0</v>
      </c>
      <c r="I81" s="169">
        <v>0</v>
      </c>
      <c r="J81" s="169">
        <v>0</v>
      </c>
      <c r="K81" s="169">
        <v>0</v>
      </c>
      <c r="L81" s="169">
        <v>0</v>
      </c>
      <c r="M81" s="169">
        <v>3</v>
      </c>
      <c r="N81" s="169">
        <v>0</v>
      </c>
      <c r="O81" s="169">
        <v>0</v>
      </c>
      <c r="P81" s="169">
        <v>53</v>
      </c>
      <c r="Q81" s="169">
        <v>0</v>
      </c>
      <c r="R81" s="169">
        <v>1</v>
      </c>
      <c r="S81" s="169">
        <v>0</v>
      </c>
      <c r="T81" s="169">
        <v>0</v>
      </c>
      <c r="U81" s="169">
        <v>0</v>
      </c>
      <c r="V81" s="169">
        <v>4</v>
      </c>
      <c r="W81" s="169">
        <v>0</v>
      </c>
      <c r="X81" s="169">
        <v>11</v>
      </c>
      <c r="Y81" s="169">
        <v>9</v>
      </c>
      <c r="Z81" s="169">
        <v>20</v>
      </c>
      <c r="AA81" s="169">
        <v>0</v>
      </c>
      <c r="AB81" s="169">
        <v>0</v>
      </c>
      <c r="AC81" s="169">
        <v>0</v>
      </c>
      <c r="AD81" s="169">
        <v>0</v>
      </c>
      <c r="AE81" s="169">
        <v>0</v>
      </c>
      <c r="AF81" s="169">
        <v>0</v>
      </c>
      <c r="AG81" s="169">
        <v>6</v>
      </c>
      <c r="AH81" s="169">
        <v>0</v>
      </c>
      <c r="AI81" s="169">
        <v>0</v>
      </c>
      <c r="AJ81" s="169">
        <v>17</v>
      </c>
      <c r="AK81" s="169">
        <v>0</v>
      </c>
      <c r="AL81" s="169">
        <v>1</v>
      </c>
      <c r="AM81" s="169">
        <v>3</v>
      </c>
      <c r="AN81" s="170">
        <v>0</v>
      </c>
      <c r="AO81" s="169">
        <v>0</v>
      </c>
      <c r="AP81" s="169">
        <v>0</v>
      </c>
      <c r="AQ81" s="169">
        <v>9</v>
      </c>
      <c r="AR81" s="169">
        <v>15</v>
      </c>
      <c r="AS81" s="169">
        <v>17</v>
      </c>
      <c r="AT81" s="170">
        <v>0</v>
      </c>
      <c r="AU81" s="169">
        <v>0</v>
      </c>
      <c r="AV81" s="169">
        <v>4</v>
      </c>
      <c r="AW81" s="169">
        <v>0</v>
      </c>
      <c r="AX81" s="169">
        <v>0</v>
      </c>
      <c r="AY81" s="169">
        <v>4</v>
      </c>
      <c r="AZ81" s="169">
        <v>0</v>
      </c>
      <c r="BA81" s="169">
        <v>2</v>
      </c>
      <c r="BB81" s="169">
        <v>0</v>
      </c>
      <c r="BC81" s="169">
        <v>0</v>
      </c>
      <c r="BD81" s="169">
        <v>0</v>
      </c>
      <c r="BE81" s="169">
        <v>4</v>
      </c>
      <c r="BF81" s="169">
        <v>0</v>
      </c>
      <c r="BG81" s="169">
        <v>0</v>
      </c>
      <c r="BH81" s="169">
        <v>0</v>
      </c>
      <c r="BI81" s="138">
        <v>0</v>
      </c>
    </row>
    <row r="82" spans="1:61">
      <c r="A82" s="172" t="s">
        <v>924</v>
      </c>
      <c r="B82" s="169">
        <v>77</v>
      </c>
      <c r="C82" s="169">
        <v>1581</v>
      </c>
      <c r="D82" s="138">
        <f>SUM(H82:BI82)</f>
        <v>30</v>
      </c>
      <c r="E82" s="172">
        <f>SUMIF($H$1:$BI$1,1,$H82:$BI82)</f>
        <v>3</v>
      </c>
      <c r="F82" s="169">
        <f>SUMIF($H$1:$BI$1,2,$H82:$BI82)</f>
        <v>9</v>
      </c>
      <c r="G82" s="138">
        <f>SUMIF($H$1:$BI$1,3,$H82:$BI82)</f>
        <v>18</v>
      </c>
      <c r="H82" s="171">
        <v>0</v>
      </c>
      <c r="I82" s="169">
        <v>0</v>
      </c>
      <c r="J82" s="169">
        <v>0</v>
      </c>
      <c r="K82" s="169">
        <v>0</v>
      </c>
      <c r="L82" s="169">
        <v>0</v>
      </c>
      <c r="M82" s="169">
        <v>0</v>
      </c>
      <c r="N82" s="169">
        <v>0</v>
      </c>
      <c r="O82" s="169">
        <v>0</v>
      </c>
      <c r="P82" s="169">
        <v>0</v>
      </c>
      <c r="Q82" s="169">
        <v>0</v>
      </c>
      <c r="R82" s="169">
        <v>1</v>
      </c>
      <c r="S82" s="169">
        <v>0</v>
      </c>
      <c r="T82" s="169">
        <v>0</v>
      </c>
      <c r="U82" s="169">
        <v>0</v>
      </c>
      <c r="V82" s="169">
        <v>0</v>
      </c>
      <c r="W82" s="169">
        <v>0</v>
      </c>
      <c r="X82" s="169">
        <v>0</v>
      </c>
      <c r="Y82" s="169">
        <v>4</v>
      </c>
      <c r="Z82" s="169">
        <v>0</v>
      </c>
      <c r="AA82" s="169">
        <v>0</v>
      </c>
      <c r="AB82" s="169">
        <v>0</v>
      </c>
      <c r="AC82" s="169">
        <v>0</v>
      </c>
      <c r="AD82" s="169">
        <v>0</v>
      </c>
      <c r="AE82" s="169">
        <v>0</v>
      </c>
      <c r="AF82" s="169">
        <v>17</v>
      </c>
      <c r="AG82" s="169">
        <v>0</v>
      </c>
      <c r="AH82" s="169">
        <v>0</v>
      </c>
      <c r="AI82" s="169">
        <v>0</v>
      </c>
      <c r="AJ82" s="169">
        <v>0</v>
      </c>
      <c r="AK82" s="169">
        <v>0</v>
      </c>
      <c r="AL82" s="169">
        <v>0</v>
      </c>
      <c r="AM82" s="169">
        <v>0</v>
      </c>
      <c r="AN82" s="170">
        <v>0</v>
      </c>
      <c r="AO82" s="169">
        <v>0</v>
      </c>
      <c r="AP82" s="169">
        <v>0</v>
      </c>
      <c r="AQ82" s="169">
        <v>0</v>
      </c>
      <c r="AR82" s="169">
        <v>0</v>
      </c>
      <c r="AS82" s="169">
        <v>0</v>
      </c>
      <c r="AT82" s="170">
        <v>0</v>
      </c>
      <c r="AU82" s="169">
        <v>0</v>
      </c>
      <c r="AV82" s="169">
        <v>0</v>
      </c>
      <c r="AW82" s="169">
        <v>0</v>
      </c>
      <c r="AX82" s="169">
        <v>0</v>
      </c>
      <c r="AY82" s="169">
        <v>2</v>
      </c>
      <c r="AZ82" s="169">
        <v>0</v>
      </c>
      <c r="BA82" s="169">
        <v>1</v>
      </c>
      <c r="BB82" s="169">
        <v>0</v>
      </c>
      <c r="BC82" s="169">
        <v>0</v>
      </c>
      <c r="BD82" s="169">
        <v>0</v>
      </c>
      <c r="BE82" s="169">
        <v>5</v>
      </c>
      <c r="BF82" s="169">
        <v>0</v>
      </c>
      <c r="BG82" s="169">
        <v>0</v>
      </c>
      <c r="BH82" s="169">
        <v>0</v>
      </c>
      <c r="BI82" s="138">
        <v>0</v>
      </c>
    </row>
    <row r="83" spans="1:61">
      <c r="A83" s="172" t="s">
        <v>922</v>
      </c>
      <c r="B83" s="169">
        <v>78</v>
      </c>
      <c r="C83" s="169">
        <v>3707</v>
      </c>
      <c r="D83" s="138">
        <f>SUM(H83:BI83)</f>
        <v>366</v>
      </c>
      <c r="E83" s="172">
        <f>SUMIF($H$1:$BI$1,1,$H83:$BI83)</f>
        <v>133</v>
      </c>
      <c r="F83" s="169">
        <f>SUMIF($H$1:$BI$1,2,$H83:$BI83)</f>
        <v>92</v>
      </c>
      <c r="G83" s="138">
        <f>SUMIF($H$1:$BI$1,3,$H83:$BI83)</f>
        <v>141</v>
      </c>
      <c r="H83" s="171">
        <v>0</v>
      </c>
      <c r="I83" s="169">
        <v>0</v>
      </c>
      <c r="J83" s="169">
        <v>3</v>
      </c>
      <c r="K83" s="169">
        <v>0</v>
      </c>
      <c r="L83" s="169">
        <v>0</v>
      </c>
      <c r="M83" s="169">
        <v>0</v>
      </c>
      <c r="N83" s="169">
        <v>0</v>
      </c>
      <c r="O83" s="169">
        <v>33</v>
      </c>
      <c r="P83" s="169">
        <v>47</v>
      </c>
      <c r="Q83" s="169">
        <v>0</v>
      </c>
      <c r="R83" s="169">
        <v>21</v>
      </c>
      <c r="S83" s="169">
        <v>0</v>
      </c>
      <c r="T83" s="169">
        <v>0</v>
      </c>
      <c r="U83" s="169">
        <v>0</v>
      </c>
      <c r="V83" s="169">
        <v>0</v>
      </c>
      <c r="W83" s="169">
        <v>0</v>
      </c>
      <c r="X83" s="169">
        <v>13</v>
      </c>
      <c r="Y83" s="169">
        <v>35</v>
      </c>
      <c r="Z83" s="169">
        <v>2</v>
      </c>
      <c r="AA83" s="169">
        <v>0</v>
      </c>
      <c r="AB83" s="169">
        <v>0</v>
      </c>
      <c r="AC83" s="169">
        <v>0</v>
      </c>
      <c r="AD83" s="169">
        <v>31</v>
      </c>
      <c r="AE83" s="169">
        <v>0</v>
      </c>
      <c r="AF83" s="169">
        <v>6</v>
      </c>
      <c r="AG83" s="169">
        <v>2</v>
      </c>
      <c r="AH83" s="169">
        <v>0</v>
      </c>
      <c r="AI83" s="169">
        <v>0</v>
      </c>
      <c r="AJ83" s="169">
        <v>69</v>
      </c>
      <c r="AK83" s="169">
        <v>0</v>
      </c>
      <c r="AL83" s="169">
        <v>0</v>
      </c>
      <c r="AM83" s="169">
        <v>0</v>
      </c>
      <c r="AN83" s="170">
        <v>0</v>
      </c>
      <c r="AO83" s="169">
        <v>0</v>
      </c>
      <c r="AP83" s="169">
        <v>0</v>
      </c>
      <c r="AQ83" s="169">
        <v>7</v>
      </c>
      <c r="AR83" s="169">
        <v>0</v>
      </c>
      <c r="AS83" s="169">
        <v>0</v>
      </c>
      <c r="AT83" s="170">
        <v>18</v>
      </c>
      <c r="AU83" s="169">
        <v>0</v>
      </c>
      <c r="AV83" s="169">
        <v>2</v>
      </c>
      <c r="AW83" s="169">
        <v>0</v>
      </c>
      <c r="AX83" s="169">
        <v>0</v>
      </c>
      <c r="AY83" s="169">
        <v>13</v>
      </c>
      <c r="AZ83" s="169">
        <v>0</v>
      </c>
      <c r="BA83" s="169">
        <v>5</v>
      </c>
      <c r="BB83" s="169">
        <v>0</v>
      </c>
      <c r="BC83" s="169">
        <v>0</v>
      </c>
      <c r="BD83" s="169">
        <v>1</v>
      </c>
      <c r="BE83" s="169">
        <v>36</v>
      </c>
      <c r="BF83" s="169">
        <v>2</v>
      </c>
      <c r="BG83" s="169">
        <v>0</v>
      </c>
      <c r="BH83" s="169">
        <v>9</v>
      </c>
      <c r="BI83" s="138">
        <v>11</v>
      </c>
    </row>
    <row r="84" spans="1:61">
      <c r="A84" s="172" t="s">
        <v>920</v>
      </c>
      <c r="B84" s="169">
        <v>79</v>
      </c>
      <c r="C84" s="169">
        <v>1450</v>
      </c>
      <c r="D84" s="138">
        <f>SUM(H84:BI84)</f>
        <v>4</v>
      </c>
      <c r="E84" s="172">
        <f>SUMIF($H$1:$BI$1,1,$H84:$BI84)</f>
        <v>0</v>
      </c>
      <c r="F84" s="169">
        <f>SUMIF($H$1:$BI$1,2,$H84:$BI84)</f>
        <v>4</v>
      </c>
      <c r="G84" s="138">
        <f>SUMIF($H$1:$BI$1,3,$H84:$BI84)</f>
        <v>0</v>
      </c>
      <c r="H84" s="171">
        <v>0</v>
      </c>
      <c r="I84" s="169">
        <v>0</v>
      </c>
      <c r="J84" s="169">
        <v>0</v>
      </c>
      <c r="K84" s="169">
        <v>0</v>
      </c>
      <c r="L84" s="169">
        <v>0</v>
      </c>
      <c r="M84" s="169">
        <v>0</v>
      </c>
      <c r="N84" s="169">
        <v>0</v>
      </c>
      <c r="O84" s="169">
        <v>0</v>
      </c>
      <c r="P84" s="169">
        <v>0</v>
      </c>
      <c r="Q84" s="169">
        <v>0</v>
      </c>
      <c r="R84" s="169">
        <v>0</v>
      </c>
      <c r="S84" s="169">
        <v>0</v>
      </c>
      <c r="T84" s="169">
        <v>0</v>
      </c>
      <c r="U84" s="169">
        <v>0</v>
      </c>
      <c r="V84" s="169">
        <v>0</v>
      </c>
      <c r="W84" s="169">
        <v>0</v>
      </c>
      <c r="X84" s="169">
        <v>0</v>
      </c>
      <c r="Y84" s="169">
        <v>0</v>
      </c>
      <c r="Z84" s="169">
        <v>0</v>
      </c>
      <c r="AA84" s="169">
        <v>0</v>
      </c>
      <c r="AB84" s="169">
        <v>0</v>
      </c>
      <c r="AC84" s="169">
        <v>0</v>
      </c>
      <c r="AD84" s="169">
        <v>0</v>
      </c>
      <c r="AE84" s="169">
        <v>0</v>
      </c>
      <c r="AF84" s="169">
        <v>0</v>
      </c>
      <c r="AG84" s="169">
        <v>4</v>
      </c>
      <c r="AH84" s="169">
        <v>0</v>
      </c>
      <c r="AI84" s="169">
        <v>0</v>
      </c>
      <c r="AJ84" s="169">
        <v>0</v>
      </c>
      <c r="AK84" s="169">
        <v>0</v>
      </c>
      <c r="AL84" s="169">
        <v>0</v>
      </c>
      <c r="AM84" s="169">
        <v>0</v>
      </c>
      <c r="AN84" s="170">
        <v>0</v>
      </c>
      <c r="AO84" s="169">
        <v>0</v>
      </c>
      <c r="AP84" s="169">
        <v>0</v>
      </c>
      <c r="AQ84" s="169">
        <v>0</v>
      </c>
      <c r="AR84" s="169">
        <v>0</v>
      </c>
      <c r="AS84" s="169">
        <v>0</v>
      </c>
      <c r="AT84" s="170">
        <v>0</v>
      </c>
      <c r="AU84" s="169">
        <v>0</v>
      </c>
      <c r="AV84" s="169">
        <v>0</v>
      </c>
      <c r="AW84" s="169">
        <v>0</v>
      </c>
      <c r="AX84" s="169">
        <v>0</v>
      </c>
      <c r="AY84" s="169">
        <v>0</v>
      </c>
      <c r="AZ84" s="169">
        <v>0</v>
      </c>
      <c r="BA84" s="169">
        <v>0</v>
      </c>
      <c r="BB84" s="169">
        <v>0</v>
      </c>
      <c r="BC84" s="169">
        <v>0</v>
      </c>
      <c r="BD84" s="169">
        <v>0</v>
      </c>
      <c r="BE84" s="169">
        <v>0</v>
      </c>
      <c r="BF84" s="169">
        <v>0</v>
      </c>
      <c r="BG84" s="169">
        <v>0</v>
      </c>
      <c r="BH84" s="169">
        <v>0</v>
      </c>
      <c r="BI84" s="138">
        <v>0</v>
      </c>
    </row>
    <row r="85" spans="1:61">
      <c r="A85" s="172" t="s">
        <v>918</v>
      </c>
      <c r="B85" s="169">
        <v>80</v>
      </c>
      <c r="C85" s="169">
        <v>6644</v>
      </c>
      <c r="D85" s="138">
        <f>SUM(H85:BI85)</f>
        <v>221</v>
      </c>
      <c r="E85" s="172">
        <f>SUMIF($H$1:$BI$1,1,$H85:$BI85)</f>
        <v>0</v>
      </c>
      <c r="F85" s="169">
        <f>SUMIF($H$1:$BI$1,2,$H85:$BI85)</f>
        <v>0</v>
      </c>
      <c r="G85" s="138">
        <f>SUMIF($H$1:$BI$1,3,$H85:$BI85)</f>
        <v>221</v>
      </c>
      <c r="H85" s="171">
        <v>0</v>
      </c>
      <c r="I85" s="169">
        <v>0</v>
      </c>
      <c r="J85" s="169">
        <v>0</v>
      </c>
      <c r="K85" s="169">
        <v>0</v>
      </c>
      <c r="L85" s="169">
        <v>0</v>
      </c>
      <c r="M85" s="169">
        <v>0</v>
      </c>
      <c r="N85" s="169">
        <v>0</v>
      </c>
      <c r="O85" s="169">
        <v>0</v>
      </c>
      <c r="P85" s="169">
        <v>48</v>
      </c>
      <c r="Q85" s="169">
        <v>0</v>
      </c>
      <c r="R85" s="169">
        <v>0</v>
      </c>
      <c r="S85" s="169">
        <v>0</v>
      </c>
      <c r="T85" s="169">
        <v>0</v>
      </c>
      <c r="U85" s="169">
        <v>0</v>
      </c>
      <c r="V85" s="169">
        <v>0</v>
      </c>
      <c r="W85" s="169">
        <v>0</v>
      </c>
      <c r="X85" s="169">
        <v>0</v>
      </c>
      <c r="Y85" s="169">
        <v>0</v>
      </c>
      <c r="Z85" s="169">
        <v>0</v>
      </c>
      <c r="AA85" s="169">
        <v>0</v>
      </c>
      <c r="AB85" s="169">
        <v>0</v>
      </c>
      <c r="AC85" s="169">
        <v>0</v>
      </c>
      <c r="AD85" s="169">
        <v>0</v>
      </c>
      <c r="AE85" s="169">
        <v>0</v>
      </c>
      <c r="AF85" s="169">
        <v>0</v>
      </c>
      <c r="AG85" s="169">
        <v>0</v>
      </c>
      <c r="AH85" s="169">
        <v>0</v>
      </c>
      <c r="AI85" s="169">
        <v>0</v>
      </c>
      <c r="AJ85" s="169">
        <v>0</v>
      </c>
      <c r="AK85" s="169">
        <v>0</v>
      </c>
      <c r="AL85" s="169">
        <v>0</v>
      </c>
      <c r="AM85" s="169">
        <v>0</v>
      </c>
      <c r="AN85" s="170">
        <v>0</v>
      </c>
      <c r="AO85" s="169">
        <v>0</v>
      </c>
      <c r="AP85" s="169">
        <v>0</v>
      </c>
      <c r="AQ85" s="169">
        <v>0</v>
      </c>
      <c r="AR85" s="169">
        <v>0</v>
      </c>
      <c r="AS85" s="169">
        <v>0</v>
      </c>
      <c r="AT85" s="170">
        <v>173</v>
      </c>
      <c r="AU85" s="169">
        <v>0</v>
      </c>
      <c r="AV85" s="169">
        <v>0</v>
      </c>
      <c r="AW85" s="169">
        <v>0</v>
      </c>
      <c r="AX85" s="169">
        <v>0</v>
      </c>
      <c r="AY85" s="169">
        <v>0</v>
      </c>
      <c r="AZ85" s="169">
        <v>0</v>
      </c>
      <c r="BA85" s="169">
        <v>0</v>
      </c>
      <c r="BB85" s="169">
        <v>0</v>
      </c>
      <c r="BC85" s="169">
        <v>0</v>
      </c>
      <c r="BD85" s="169">
        <v>0</v>
      </c>
      <c r="BE85" s="169">
        <v>0</v>
      </c>
      <c r="BF85" s="169">
        <v>0</v>
      </c>
      <c r="BG85" s="169">
        <v>0</v>
      </c>
      <c r="BH85" s="169">
        <v>0</v>
      </c>
      <c r="BI85" s="138">
        <v>0</v>
      </c>
    </row>
    <row r="86" spans="1:61">
      <c r="A86" s="172" t="s">
        <v>916</v>
      </c>
      <c r="B86" s="169">
        <v>81</v>
      </c>
      <c r="C86" s="169">
        <v>881</v>
      </c>
      <c r="D86" s="138">
        <f>SUM(H86:BI86)</f>
        <v>0</v>
      </c>
      <c r="E86" s="172">
        <f>SUMIF($H$1:$BI$1,1,$H86:$BI86)</f>
        <v>0</v>
      </c>
      <c r="F86" s="169">
        <f>SUMIF($H$1:$BI$1,2,$H86:$BI86)</f>
        <v>0</v>
      </c>
      <c r="G86" s="138">
        <f>SUMIF($H$1:$BI$1,3,$H86:$BI86)</f>
        <v>0</v>
      </c>
      <c r="H86" s="171">
        <v>0</v>
      </c>
      <c r="I86" s="169">
        <v>0</v>
      </c>
      <c r="J86" s="169">
        <v>0</v>
      </c>
      <c r="K86" s="169">
        <v>0</v>
      </c>
      <c r="L86" s="169">
        <v>0</v>
      </c>
      <c r="M86" s="169">
        <v>0</v>
      </c>
      <c r="N86" s="169">
        <v>0</v>
      </c>
      <c r="O86" s="169">
        <v>0</v>
      </c>
      <c r="P86" s="169">
        <v>0</v>
      </c>
      <c r="Q86" s="169">
        <v>0</v>
      </c>
      <c r="R86" s="169">
        <v>0</v>
      </c>
      <c r="S86" s="169">
        <v>0</v>
      </c>
      <c r="T86" s="169">
        <v>0</v>
      </c>
      <c r="U86" s="169">
        <v>0</v>
      </c>
      <c r="V86" s="169">
        <v>0</v>
      </c>
      <c r="W86" s="169">
        <v>0</v>
      </c>
      <c r="X86" s="169">
        <v>0</v>
      </c>
      <c r="Y86" s="169">
        <v>0</v>
      </c>
      <c r="Z86" s="169">
        <v>0</v>
      </c>
      <c r="AA86" s="169">
        <v>0</v>
      </c>
      <c r="AB86" s="169">
        <v>0</v>
      </c>
      <c r="AC86" s="169">
        <v>0</v>
      </c>
      <c r="AD86" s="169">
        <v>0</v>
      </c>
      <c r="AE86" s="169">
        <v>0</v>
      </c>
      <c r="AF86" s="169">
        <v>0</v>
      </c>
      <c r="AG86" s="169">
        <v>0</v>
      </c>
      <c r="AH86" s="169">
        <v>0</v>
      </c>
      <c r="AI86" s="169">
        <v>0</v>
      </c>
      <c r="AJ86" s="169">
        <v>0</v>
      </c>
      <c r="AK86" s="169">
        <v>0</v>
      </c>
      <c r="AL86" s="169">
        <v>0</v>
      </c>
      <c r="AM86" s="169">
        <v>0</v>
      </c>
      <c r="AN86" s="170">
        <v>0</v>
      </c>
      <c r="AO86" s="169">
        <v>0</v>
      </c>
      <c r="AP86" s="169">
        <v>0</v>
      </c>
      <c r="AQ86" s="169">
        <v>0</v>
      </c>
      <c r="AR86" s="169">
        <v>0</v>
      </c>
      <c r="AS86" s="169">
        <v>0</v>
      </c>
      <c r="AT86" s="170">
        <v>0</v>
      </c>
      <c r="AU86" s="169">
        <v>0</v>
      </c>
      <c r="AV86" s="169">
        <v>0</v>
      </c>
      <c r="AW86" s="169">
        <v>0</v>
      </c>
      <c r="AX86" s="169">
        <v>0</v>
      </c>
      <c r="AY86" s="169">
        <v>0</v>
      </c>
      <c r="AZ86" s="169">
        <v>0</v>
      </c>
      <c r="BA86" s="169">
        <v>0</v>
      </c>
      <c r="BB86" s="169">
        <v>0</v>
      </c>
      <c r="BC86" s="169">
        <v>0</v>
      </c>
      <c r="BD86" s="169">
        <v>0</v>
      </c>
      <c r="BE86" s="169">
        <v>0</v>
      </c>
      <c r="BF86" s="169">
        <v>0</v>
      </c>
      <c r="BG86" s="169">
        <v>0</v>
      </c>
      <c r="BH86" s="169">
        <v>0</v>
      </c>
      <c r="BI86" s="138">
        <v>0</v>
      </c>
    </row>
    <row r="87" spans="1:61">
      <c r="A87" s="172" t="s">
        <v>914</v>
      </c>
      <c r="B87" s="169">
        <v>82</v>
      </c>
      <c r="C87" s="169">
        <v>2411</v>
      </c>
      <c r="D87" s="138">
        <f>SUM(H87:BI87)</f>
        <v>275</v>
      </c>
      <c r="E87" s="172">
        <f>SUMIF($H$1:$BI$1,1,$H87:$BI87)</f>
        <v>0</v>
      </c>
      <c r="F87" s="169">
        <f>SUMIF($H$1:$BI$1,2,$H87:$BI87)</f>
        <v>10</v>
      </c>
      <c r="G87" s="138">
        <f>SUMIF($H$1:$BI$1,3,$H87:$BI87)</f>
        <v>265</v>
      </c>
      <c r="H87" s="171">
        <v>0</v>
      </c>
      <c r="I87" s="169">
        <v>0</v>
      </c>
      <c r="J87" s="169">
        <v>0</v>
      </c>
      <c r="K87" s="169">
        <v>0</v>
      </c>
      <c r="L87" s="169">
        <v>0</v>
      </c>
      <c r="M87" s="169">
        <v>0</v>
      </c>
      <c r="N87" s="169">
        <v>0</v>
      </c>
      <c r="O87" s="169">
        <v>0</v>
      </c>
      <c r="P87" s="169">
        <v>265</v>
      </c>
      <c r="Q87" s="169">
        <v>0</v>
      </c>
      <c r="R87" s="169">
        <v>0</v>
      </c>
      <c r="S87" s="169">
        <v>0</v>
      </c>
      <c r="T87" s="169">
        <v>0</v>
      </c>
      <c r="U87" s="169">
        <v>0</v>
      </c>
      <c r="V87" s="169">
        <v>0</v>
      </c>
      <c r="W87" s="169">
        <v>0</v>
      </c>
      <c r="X87" s="169">
        <v>0</v>
      </c>
      <c r="Y87" s="169">
        <v>0</v>
      </c>
      <c r="Z87" s="169">
        <v>0</v>
      </c>
      <c r="AA87" s="169">
        <v>0</v>
      </c>
      <c r="AB87" s="169">
        <v>0</v>
      </c>
      <c r="AC87" s="169">
        <v>0</v>
      </c>
      <c r="AD87" s="169">
        <v>0</v>
      </c>
      <c r="AE87" s="169">
        <v>0</v>
      </c>
      <c r="AF87" s="169">
        <v>0</v>
      </c>
      <c r="AG87" s="169">
        <v>0</v>
      </c>
      <c r="AH87" s="169">
        <v>0</v>
      </c>
      <c r="AI87" s="169">
        <v>0</v>
      </c>
      <c r="AJ87" s="169">
        <v>0</v>
      </c>
      <c r="AK87" s="169">
        <v>0</v>
      </c>
      <c r="AL87" s="169">
        <v>0</v>
      </c>
      <c r="AM87" s="169">
        <v>0</v>
      </c>
      <c r="AN87" s="170">
        <v>0</v>
      </c>
      <c r="AO87" s="169">
        <v>0</v>
      </c>
      <c r="AP87" s="169">
        <v>0</v>
      </c>
      <c r="AQ87" s="169">
        <v>0</v>
      </c>
      <c r="AR87" s="169">
        <v>0</v>
      </c>
      <c r="AS87" s="169">
        <v>0</v>
      </c>
      <c r="AT87" s="170">
        <v>0</v>
      </c>
      <c r="AU87" s="169">
        <v>0</v>
      </c>
      <c r="AV87" s="169">
        <v>0</v>
      </c>
      <c r="AW87" s="169">
        <v>0</v>
      </c>
      <c r="AX87" s="169">
        <v>0</v>
      </c>
      <c r="AY87" s="169">
        <v>0</v>
      </c>
      <c r="AZ87" s="169">
        <v>0</v>
      </c>
      <c r="BA87" s="169">
        <v>0</v>
      </c>
      <c r="BB87" s="169">
        <v>0</v>
      </c>
      <c r="BC87" s="169">
        <v>0</v>
      </c>
      <c r="BD87" s="169">
        <v>0</v>
      </c>
      <c r="BE87" s="169">
        <v>10</v>
      </c>
      <c r="BF87" s="169">
        <v>0</v>
      </c>
      <c r="BG87" s="169">
        <v>0</v>
      </c>
      <c r="BH87" s="169">
        <v>0</v>
      </c>
      <c r="BI87" s="138">
        <v>0</v>
      </c>
    </row>
    <row r="88" spans="1:61">
      <c r="A88" s="172" t="s">
        <v>912</v>
      </c>
      <c r="B88" s="169">
        <v>83</v>
      </c>
      <c r="C88" s="169">
        <v>1728</v>
      </c>
      <c r="D88" s="138">
        <f>SUM(H88:BI88)</f>
        <v>46</v>
      </c>
      <c r="E88" s="172">
        <f>SUMIF($H$1:$BI$1,1,$H88:$BI88)</f>
        <v>0</v>
      </c>
      <c r="F88" s="169">
        <f>SUMIF($H$1:$BI$1,2,$H88:$BI88)</f>
        <v>16</v>
      </c>
      <c r="G88" s="138">
        <f>SUMIF($H$1:$BI$1,3,$H88:$BI88)</f>
        <v>30</v>
      </c>
      <c r="H88" s="171">
        <v>0</v>
      </c>
      <c r="I88" s="169">
        <v>0</v>
      </c>
      <c r="J88" s="169">
        <v>0</v>
      </c>
      <c r="K88" s="169">
        <v>0</v>
      </c>
      <c r="L88" s="169">
        <v>0</v>
      </c>
      <c r="M88" s="169">
        <v>0</v>
      </c>
      <c r="N88" s="169">
        <v>0</v>
      </c>
      <c r="O88" s="169">
        <v>0</v>
      </c>
      <c r="P88" s="169">
        <v>30</v>
      </c>
      <c r="Q88" s="169">
        <v>0</v>
      </c>
      <c r="R88" s="169">
        <v>0</v>
      </c>
      <c r="S88" s="169">
        <v>0</v>
      </c>
      <c r="T88" s="169">
        <v>0</v>
      </c>
      <c r="U88" s="169">
        <v>0</v>
      </c>
      <c r="V88" s="169">
        <v>0</v>
      </c>
      <c r="W88" s="169">
        <v>0</v>
      </c>
      <c r="X88" s="169">
        <v>0</v>
      </c>
      <c r="Y88" s="169">
        <v>0</v>
      </c>
      <c r="Z88" s="169">
        <v>0</v>
      </c>
      <c r="AA88" s="169">
        <v>0</v>
      </c>
      <c r="AB88" s="169">
        <v>0</v>
      </c>
      <c r="AC88" s="169">
        <v>0</v>
      </c>
      <c r="AD88" s="169">
        <v>0</v>
      </c>
      <c r="AE88" s="169">
        <v>0</v>
      </c>
      <c r="AF88" s="169">
        <v>0</v>
      </c>
      <c r="AG88" s="169">
        <v>0</v>
      </c>
      <c r="AH88" s="169">
        <v>0</v>
      </c>
      <c r="AI88" s="169">
        <v>0</v>
      </c>
      <c r="AJ88" s="169">
        <v>0</v>
      </c>
      <c r="AK88" s="169">
        <v>0</v>
      </c>
      <c r="AL88" s="169">
        <v>0</v>
      </c>
      <c r="AM88" s="169">
        <v>0</v>
      </c>
      <c r="AN88" s="170">
        <v>0</v>
      </c>
      <c r="AO88" s="169">
        <v>0</v>
      </c>
      <c r="AP88" s="169">
        <v>0</v>
      </c>
      <c r="AQ88" s="169">
        <v>0</v>
      </c>
      <c r="AR88" s="169">
        <v>0</v>
      </c>
      <c r="AS88" s="169">
        <v>0</v>
      </c>
      <c r="AT88" s="170">
        <v>0</v>
      </c>
      <c r="AU88" s="169">
        <v>0</v>
      </c>
      <c r="AV88" s="169">
        <v>0</v>
      </c>
      <c r="AW88" s="169">
        <v>0</v>
      </c>
      <c r="AX88" s="169">
        <v>0</v>
      </c>
      <c r="AY88" s="169">
        <v>0</v>
      </c>
      <c r="AZ88" s="169">
        <v>0</v>
      </c>
      <c r="BA88" s="169">
        <v>0</v>
      </c>
      <c r="BB88" s="169">
        <v>0</v>
      </c>
      <c r="BC88" s="169">
        <v>0</v>
      </c>
      <c r="BD88" s="169">
        <v>0</v>
      </c>
      <c r="BE88" s="169">
        <v>16</v>
      </c>
      <c r="BF88" s="169">
        <v>0</v>
      </c>
      <c r="BG88" s="169">
        <v>0</v>
      </c>
      <c r="BH88" s="169">
        <v>0</v>
      </c>
      <c r="BI88" s="138">
        <v>0</v>
      </c>
    </row>
    <row r="89" spans="1:61">
      <c r="A89" s="172" t="s">
        <v>910</v>
      </c>
      <c r="B89" s="169">
        <v>84</v>
      </c>
      <c r="C89" s="169">
        <v>3949</v>
      </c>
      <c r="D89" s="138">
        <f>SUM(H89:BI89)</f>
        <v>110</v>
      </c>
      <c r="E89" s="172">
        <f>SUMIF($H$1:$BI$1,1,$H89:$BI89)</f>
        <v>51</v>
      </c>
      <c r="F89" s="169">
        <f>SUMIF($H$1:$BI$1,2,$H89:$BI89)</f>
        <v>2</v>
      </c>
      <c r="G89" s="138">
        <f>SUMIF($H$1:$BI$1,3,$H89:$BI89)</f>
        <v>57</v>
      </c>
      <c r="H89" s="171">
        <v>0</v>
      </c>
      <c r="I89" s="169">
        <v>0</v>
      </c>
      <c r="J89" s="169">
        <v>0</v>
      </c>
      <c r="K89" s="169">
        <v>0</v>
      </c>
      <c r="L89" s="169">
        <v>0</v>
      </c>
      <c r="M89" s="169">
        <v>0</v>
      </c>
      <c r="N89" s="169">
        <v>0</v>
      </c>
      <c r="O89" s="169">
        <v>0</v>
      </c>
      <c r="P89" s="169">
        <v>53</v>
      </c>
      <c r="Q89" s="169">
        <v>0</v>
      </c>
      <c r="R89" s="169">
        <v>0</v>
      </c>
      <c r="S89" s="169">
        <v>0</v>
      </c>
      <c r="T89" s="169">
        <v>0</v>
      </c>
      <c r="U89" s="169">
        <v>0</v>
      </c>
      <c r="V89" s="169">
        <v>0</v>
      </c>
      <c r="W89" s="169">
        <v>0</v>
      </c>
      <c r="X89" s="169">
        <v>0</v>
      </c>
      <c r="Y89" s="169">
        <v>0</v>
      </c>
      <c r="Z89" s="169">
        <v>0</v>
      </c>
      <c r="AA89" s="169">
        <v>0</v>
      </c>
      <c r="AB89" s="169">
        <v>0</v>
      </c>
      <c r="AC89" s="169">
        <v>0</v>
      </c>
      <c r="AD89" s="169">
        <v>0</v>
      </c>
      <c r="AE89" s="169">
        <v>0</v>
      </c>
      <c r="AF89" s="169">
        <v>0</v>
      </c>
      <c r="AG89" s="169">
        <v>0</v>
      </c>
      <c r="AH89" s="169">
        <v>0</v>
      </c>
      <c r="AI89" s="169">
        <v>0</v>
      </c>
      <c r="AJ89" s="169">
        <v>6</v>
      </c>
      <c r="AK89" s="169">
        <v>0</v>
      </c>
      <c r="AL89" s="169">
        <v>0</v>
      </c>
      <c r="AM89" s="169">
        <v>0</v>
      </c>
      <c r="AN89" s="170">
        <v>0</v>
      </c>
      <c r="AO89" s="169">
        <v>0</v>
      </c>
      <c r="AP89" s="169">
        <v>0</v>
      </c>
      <c r="AQ89" s="169">
        <v>0</v>
      </c>
      <c r="AR89" s="169">
        <v>0</v>
      </c>
      <c r="AS89" s="169">
        <v>0</v>
      </c>
      <c r="AT89" s="170">
        <v>4</v>
      </c>
      <c r="AU89" s="169">
        <v>0</v>
      </c>
      <c r="AV89" s="169">
        <v>18</v>
      </c>
      <c r="AW89" s="169">
        <v>0</v>
      </c>
      <c r="AX89" s="169">
        <v>0</v>
      </c>
      <c r="AY89" s="169">
        <v>0</v>
      </c>
      <c r="AZ89" s="169">
        <v>0</v>
      </c>
      <c r="BA89" s="169">
        <v>27</v>
      </c>
      <c r="BB89" s="169">
        <v>0</v>
      </c>
      <c r="BC89" s="169">
        <v>0</v>
      </c>
      <c r="BD89" s="169">
        <v>2</v>
      </c>
      <c r="BE89" s="169">
        <v>0</v>
      </c>
      <c r="BF89" s="169">
        <v>0</v>
      </c>
      <c r="BG89" s="169">
        <v>0</v>
      </c>
      <c r="BH89" s="169">
        <v>0</v>
      </c>
      <c r="BI89" s="138">
        <v>0</v>
      </c>
    </row>
    <row r="90" spans="1:61">
      <c r="A90" s="172" t="s">
        <v>908</v>
      </c>
      <c r="B90" s="169">
        <v>85</v>
      </c>
      <c r="C90" s="169">
        <v>122</v>
      </c>
      <c r="D90" s="138">
        <f>SUM(H90:BI90)</f>
        <v>22</v>
      </c>
      <c r="E90" s="172">
        <f>SUMIF($H$1:$BI$1,1,$H90:$BI90)</f>
        <v>0</v>
      </c>
      <c r="F90" s="169">
        <f>SUMIF($H$1:$BI$1,2,$H90:$BI90)</f>
        <v>0</v>
      </c>
      <c r="G90" s="138">
        <f>SUMIF($H$1:$BI$1,3,$H90:$BI90)</f>
        <v>22</v>
      </c>
      <c r="H90" s="171">
        <v>0</v>
      </c>
      <c r="I90" s="169">
        <v>0</v>
      </c>
      <c r="J90" s="169">
        <v>0</v>
      </c>
      <c r="K90" s="169">
        <v>0</v>
      </c>
      <c r="L90" s="169">
        <v>0</v>
      </c>
      <c r="M90" s="169">
        <v>0</v>
      </c>
      <c r="N90" s="169">
        <v>0</v>
      </c>
      <c r="O90" s="169">
        <v>0</v>
      </c>
      <c r="P90" s="169">
        <v>22</v>
      </c>
      <c r="Q90" s="169">
        <v>0</v>
      </c>
      <c r="R90" s="169">
        <v>0</v>
      </c>
      <c r="S90" s="169">
        <v>0</v>
      </c>
      <c r="T90" s="169">
        <v>0</v>
      </c>
      <c r="U90" s="169">
        <v>0</v>
      </c>
      <c r="V90" s="169">
        <v>0</v>
      </c>
      <c r="W90" s="169">
        <v>0</v>
      </c>
      <c r="X90" s="169">
        <v>0</v>
      </c>
      <c r="Y90" s="169">
        <v>0</v>
      </c>
      <c r="Z90" s="169">
        <v>0</v>
      </c>
      <c r="AA90" s="169">
        <v>0</v>
      </c>
      <c r="AB90" s="169">
        <v>0</v>
      </c>
      <c r="AC90" s="169">
        <v>0</v>
      </c>
      <c r="AD90" s="169">
        <v>0</v>
      </c>
      <c r="AE90" s="169">
        <v>0</v>
      </c>
      <c r="AF90" s="169">
        <v>0</v>
      </c>
      <c r="AG90" s="169">
        <v>0</v>
      </c>
      <c r="AH90" s="169">
        <v>0</v>
      </c>
      <c r="AI90" s="169">
        <v>0</v>
      </c>
      <c r="AJ90" s="169">
        <v>0</v>
      </c>
      <c r="AK90" s="169">
        <v>0</v>
      </c>
      <c r="AL90" s="169">
        <v>0</v>
      </c>
      <c r="AM90" s="169">
        <v>0</v>
      </c>
      <c r="AN90" s="170">
        <v>0</v>
      </c>
      <c r="AO90" s="169">
        <v>0</v>
      </c>
      <c r="AP90" s="169">
        <v>0</v>
      </c>
      <c r="AQ90" s="169">
        <v>0</v>
      </c>
      <c r="AR90" s="169">
        <v>0</v>
      </c>
      <c r="AS90" s="169">
        <v>0</v>
      </c>
      <c r="AT90" s="170">
        <v>0</v>
      </c>
      <c r="AU90" s="169">
        <v>0</v>
      </c>
      <c r="AV90" s="169">
        <v>0</v>
      </c>
      <c r="AW90" s="169">
        <v>0</v>
      </c>
      <c r="AX90" s="169">
        <v>0</v>
      </c>
      <c r="AY90" s="169">
        <v>0</v>
      </c>
      <c r="AZ90" s="169">
        <v>0</v>
      </c>
      <c r="BA90" s="169">
        <v>0</v>
      </c>
      <c r="BB90" s="169">
        <v>0</v>
      </c>
      <c r="BC90" s="169">
        <v>0</v>
      </c>
      <c r="BD90" s="169">
        <v>0</v>
      </c>
      <c r="BE90" s="169">
        <v>0</v>
      </c>
      <c r="BF90" s="169">
        <v>0</v>
      </c>
      <c r="BG90" s="169">
        <v>0</v>
      </c>
      <c r="BH90" s="169">
        <v>0</v>
      </c>
      <c r="BI90" s="138">
        <v>0</v>
      </c>
    </row>
    <row r="91" spans="1:61">
      <c r="A91" s="172" t="s">
        <v>906</v>
      </c>
      <c r="B91" s="169">
        <v>86</v>
      </c>
      <c r="C91" s="169">
        <v>2550</v>
      </c>
      <c r="D91" s="138">
        <f>SUM(H91:BI91)</f>
        <v>68</v>
      </c>
      <c r="E91" s="172">
        <f>SUMIF($H$1:$BI$1,1,$H91:$BI91)</f>
        <v>8</v>
      </c>
      <c r="F91" s="169">
        <f>SUMIF($H$1:$BI$1,2,$H91:$BI91)</f>
        <v>1</v>
      </c>
      <c r="G91" s="138">
        <f>SUMIF($H$1:$BI$1,3,$H91:$BI91)</f>
        <v>59</v>
      </c>
      <c r="H91" s="171">
        <v>0</v>
      </c>
      <c r="I91" s="169">
        <v>0</v>
      </c>
      <c r="J91" s="169">
        <v>0</v>
      </c>
      <c r="K91" s="169">
        <v>0</v>
      </c>
      <c r="L91" s="169">
        <v>0</v>
      </c>
      <c r="M91" s="169">
        <v>0</v>
      </c>
      <c r="N91" s="169">
        <v>0</v>
      </c>
      <c r="O91" s="169">
        <v>0</v>
      </c>
      <c r="P91" s="169">
        <v>59</v>
      </c>
      <c r="Q91" s="169">
        <v>0</v>
      </c>
      <c r="R91" s="169">
        <v>0</v>
      </c>
      <c r="S91" s="169">
        <v>0</v>
      </c>
      <c r="T91" s="169">
        <v>0</v>
      </c>
      <c r="U91" s="169">
        <v>0</v>
      </c>
      <c r="V91" s="169">
        <v>0</v>
      </c>
      <c r="W91" s="169">
        <v>0</v>
      </c>
      <c r="X91" s="169">
        <v>8</v>
      </c>
      <c r="Y91" s="169">
        <v>0</v>
      </c>
      <c r="Z91" s="169">
        <v>0</v>
      </c>
      <c r="AA91" s="169">
        <v>0</v>
      </c>
      <c r="AB91" s="169">
        <v>0</v>
      </c>
      <c r="AC91" s="169">
        <v>0</v>
      </c>
      <c r="AD91" s="169">
        <v>0</v>
      </c>
      <c r="AE91" s="169">
        <v>0</v>
      </c>
      <c r="AF91" s="169">
        <v>0</v>
      </c>
      <c r="AG91" s="169">
        <v>0</v>
      </c>
      <c r="AH91" s="169">
        <v>0</v>
      </c>
      <c r="AI91" s="169">
        <v>0</v>
      </c>
      <c r="AJ91" s="169">
        <v>0</v>
      </c>
      <c r="AK91" s="169">
        <v>0</v>
      </c>
      <c r="AL91" s="169">
        <v>0</v>
      </c>
      <c r="AM91" s="169">
        <v>0</v>
      </c>
      <c r="AN91" s="170">
        <v>0</v>
      </c>
      <c r="AO91" s="169">
        <v>1</v>
      </c>
      <c r="AP91" s="169">
        <v>0</v>
      </c>
      <c r="AQ91" s="169">
        <v>0</v>
      </c>
      <c r="AR91" s="169">
        <v>0</v>
      </c>
      <c r="AS91" s="169">
        <v>0</v>
      </c>
      <c r="AT91" s="170">
        <v>0</v>
      </c>
      <c r="AU91" s="169">
        <v>0</v>
      </c>
      <c r="AV91" s="169">
        <v>0</v>
      </c>
      <c r="AW91" s="169">
        <v>0</v>
      </c>
      <c r="AX91" s="169">
        <v>0</v>
      </c>
      <c r="AY91" s="169">
        <v>0</v>
      </c>
      <c r="AZ91" s="169">
        <v>0</v>
      </c>
      <c r="BA91" s="169">
        <v>0</v>
      </c>
      <c r="BB91" s="169">
        <v>0</v>
      </c>
      <c r="BC91" s="169">
        <v>0</v>
      </c>
      <c r="BD91" s="169">
        <v>0</v>
      </c>
      <c r="BE91" s="169">
        <v>0</v>
      </c>
      <c r="BF91" s="169">
        <v>0</v>
      </c>
      <c r="BG91" s="169">
        <v>0</v>
      </c>
      <c r="BH91" s="169">
        <v>0</v>
      </c>
      <c r="BI91" s="138">
        <v>0</v>
      </c>
    </row>
    <row r="92" spans="1:61">
      <c r="A92" s="172" t="s">
        <v>903</v>
      </c>
      <c r="B92" s="169">
        <v>87</v>
      </c>
      <c r="C92" s="169">
        <v>1699</v>
      </c>
      <c r="D92" s="138">
        <f>SUM(H92:BI92)</f>
        <v>84</v>
      </c>
      <c r="E92" s="172">
        <f>SUMIF($H$1:$BI$1,1,$H92:$BI92)</f>
        <v>7</v>
      </c>
      <c r="F92" s="169">
        <f>SUMIF($H$1:$BI$1,2,$H92:$BI92)</f>
        <v>58</v>
      </c>
      <c r="G92" s="138">
        <f>SUMIF($H$1:$BI$1,3,$H92:$BI92)</f>
        <v>19</v>
      </c>
      <c r="H92" s="171">
        <v>0</v>
      </c>
      <c r="I92" s="169">
        <v>0</v>
      </c>
      <c r="J92" s="169">
        <v>0</v>
      </c>
      <c r="K92" s="169">
        <v>0</v>
      </c>
      <c r="L92" s="169">
        <v>0</v>
      </c>
      <c r="M92" s="169">
        <v>2</v>
      </c>
      <c r="N92" s="169">
        <v>0</v>
      </c>
      <c r="O92" s="169">
        <v>0</v>
      </c>
      <c r="P92" s="169">
        <v>14</v>
      </c>
      <c r="Q92" s="169">
        <v>0</v>
      </c>
      <c r="R92" s="169">
        <v>1</v>
      </c>
      <c r="S92" s="169">
        <v>0</v>
      </c>
      <c r="T92" s="169">
        <v>0</v>
      </c>
      <c r="U92" s="169">
        <v>0</v>
      </c>
      <c r="V92" s="169">
        <v>0</v>
      </c>
      <c r="W92" s="169">
        <v>0</v>
      </c>
      <c r="X92" s="169">
        <v>6</v>
      </c>
      <c r="Y92" s="169">
        <v>0</v>
      </c>
      <c r="Z92" s="169">
        <v>0</v>
      </c>
      <c r="AA92" s="169">
        <v>0</v>
      </c>
      <c r="AB92" s="169">
        <v>0</v>
      </c>
      <c r="AC92" s="169">
        <v>0</v>
      </c>
      <c r="AD92" s="169">
        <v>0</v>
      </c>
      <c r="AE92" s="169">
        <v>0</v>
      </c>
      <c r="AF92" s="169">
        <v>0</v>
      </c>
      <c r="AG92" s="169">
        <v>53</v>
      </c>
      <c r="AH92" s="169">
        <v>0</v>
      </c>
      <c r="AI92" s="169">
        <v>0</v>
      </c>
      <c r="AJ92" s="169">
        <v>0</v>
      </c>
      <c r="AK92" s="169">
        <v>0</v>
      </c>
      <c r="AL92" s="169">
        <v>0</v>
      </c>
      <c r="AM92" s="169">
        <v>0</v>
      </c>
      <c r="AN92" s="170">
        <v>0</v>
      </c>
      <c r="AO92" s="169">
        <v>0</v>
      </c>
      <c r="AP92" s="169">
        <v>0</v>
      </c>
      <c r="AQ92" s="169">
        <v>0</v>
      </c>
      <c r="AR92" s="169">
        <v>0</v>
      </c>
      <c r="AS92" s="169">
        <v>0</v>
      </c>
      <c r="AT92" s="170">
        <v>2</v>
      </c>
      <c r="AU92" s="169">
        <v>0</v>
      </c>
      <c r="AV92" s="169">
        <v>1</v>
      </c>
      <c r="AW92" s="169">
        <v>0</v>
      </c>
      <c r="AX92" s="169">
        <v>0</v>
      </c>
      <c r="AY92" s="169">
        <v>0</v>
      </c>
      <c r="AZ92" s="169">
        <v>0</v>
      </c>
      <c r="BA92" s="169">
        <v>0</v>
      </c>
      <c r="BB92" s="169">
        <v>0</v>
      </c>
      <c r="BC92" s="169">
        <v>0</v>
      </c>
      <c r="BD92" s="169">
        <v>0</v>
      </c>
      <c r="BE92" s="169">
        <v>5</v>
      </c>
      <c r="BF92" s="169">
        <v>0</v>
      </c>
      <c r="BG92" s="169">
        <v>0</v>
      </c>
      <c r="BH92" s="169">
        <v>0</v>
      </c>
      <c r="BI92" s="138">
        <v>0</v>
      </c>
    </row>
    <row r="93" spans="1:61">
      <c r="A93" s="172" t="s">
        <v>901</v>
      </c>
      <c r="B93" s="169">
        <v>88</v>
      </c>
      <c r="C93" s="169">
        <v>781</v>
      </c>
      <c r="D93" s="138">
        <f>SUM(H93:BI93)</f>
        <v>1</v>
      </c>
      <c r="E93" s="172">
        <f>SUMIF($H$1:$BI$1,1,$H93:$BI93)</f>
        <v>0</v>
      </c>
      <c r="F93" s="169">
        <f>SUMIF($H$1:$BI$1,2,$H93:$BI93)</f>
        <v>1</v>
      </c>
      <c r="G93" s="138">
        <f>SUMIF($H$1:$BI$1,3,$H93:$BI93)</f>
        <v>0</v>
      </c>
      <c r="H93" s="171">
        <v>0</v>
      </c>
      <c r="I93" s="169">
        <v>0</v>
      </c>
      <c r="J93" s="169">
        <v>0</v>
      </c>
      <c r="K93" s="169">
        <v>0</v>
      </c>
      <c r="L93" s="169">
        <v>0</v>
      </c>
      <c r="M93" s="169">
        <v>0</v>
      </c>
      <c r="N93" s="169">
        <v>0</v>
      </c>
      <c r="O93" s="169">
        <v>0</v>
      </c>
      <c r="P93" s="169">
        <v>0</v>
      </c>
      <c r="Q93" s="169">
        <v>0</v>
      </c>
      <c r="R93" s="169">
        <v>0</v>
      </c>
      <c r="S93" s="169">
        <v>0</v>
      </c>
      <c r="T93" s="169">
        <v>0</v>
      </c>
      <c r="U93" s="169">
        <v>0</v>
      </c>
      <c r="V93" s="169">
        <v>0</v>
      </c>
      <c r="W93" s="169">
        <v>0</v>
      </c>
      <c r="X93" s="169">
        <v>0</v>
      </c>
      <c r="Y93" s="169">
        <v>0</v>
      </c>
      <c r="Z93" s="169">
        <v>0</v>
      </c>
      <c r="AA93" s="169">
        <v>0</v>
      </c>
      <c r="AB93" s="169">
        <v>0</v>
      </c>
      <c r="AC93" s="169">
        <v>0</v>
      </c>
      <c r="AD93" s="169">
        <v>0</v>
      </c>
      <c r="AE93" s="169">
        <v>0</v>
      </c>
      <c r="AF93" s="169">
        <v>0</v>
      </c>
      <c r="AG93" s="169">
        <v>1</v>
      </c>
      <c r="AH93" s="169">
        <v>0</v>
      </c>
      <c r="AI93" s="169">
        <v>0</v>
      </c>
      <c r="AJ93" s="169">
        <v>0</v>
      </c>
      <c r="AK93" s="169">
        <v>0</v>
      </c>
      <c r="AL93" s="169">
        <v>0</v>
      </c>
      <c r="AM93" s="169">
        <v>0</v>
      </c>
      <c r="AN93" s="170">
        <v>0</v>
      </c>
      <c r="AO93" s="169">
        <v>0</v>
      </c>
      <c r="AP93" s="169">
        <v>0</v>
      </c>
      <c r="AQ93" s="169">
        <v>0</v>
      </c>
      <c r="AR93" s="169">
        <v>0</v>
      </c>
      <c r="AS93" s="169">
        <v>0</v>
      </c>
      <c r="AT93" s="170">
        <v>0</v>
      </c>
      <c r="AU93" s="169">
        <v>0</v>
      </c>
      <c r="AV93" s="169">
        <v>0</v>
      </c>
      <c r="AW93" s="169">
        <v>0</v>
      </c>
      <c r="AX93" s="169">
        <v>0</v>
      </c>
      <c r="AY93" s="169">
        <v>0</v>
      </c>
      <c r="AZ93" s="169">
        <v>0</v>
      </c>
      <c r="BA93" s="169">
        <v>0</v>
      </c>
      <c r="BB93" s="169">
        <v>0</v>
      </c>
      <c r="BC93" s="169">
        <v>0</v>
      </c>
      <c r="BD93" s="169">
        <v>0</v>
      </c>
      <c r="BE93" s="169">
        <v>0</v>
      </c>
      <c r="BF93" s="169">
        <v>0</v>
      </c>
      <c r="BG93" s="169">
        <v>0</v>
      </c>
      <c r="BH93" s="169">
        <v>0</v>
      </c>
      <c r="BI93" s="138">
        <v>0</v>
      </c>
    </row>
    <row r="94" spans="1:61">
      <c r="A94" s="172" t="s">
        <v>899</v>
      </c>
      <c r="B94" s="169">
        <v>89</v>
      </c>
      <c r="C94" s="169">
        <v>2518</v>
      </c>
      <c r="D94" s="138">
        <f>SUM(H94:BI94)</f>
        <v>188</v>
      </c>
      <c r="E94" s="172">
        <f>SUMIF($H$1:$BI$1,1,$H94:$BI94)</f>
        <v>73</v>
      </c>
      <c r="F94" s="169">
        <f>SUMIF($H$1:$BI$1,2,$H94:$BI94)</f>
        <v>39</v>
      </c>
      <c r="G94" s="138">
        <f>SUMIF($H$1:$BI$1,3,$H94:$BI94)</f>
        <v>76</v>
      </c>
      <c r="H94" s="171">
        <v>0</v>
      </c>
      <c r="I94" s="169">
        <v>9</v>
      </c>
      <c r="J94" s="169">
        <v>0</v>
      </c>
      <c r="K94" s="169">
        <v>0</v>
      </c>
      <c r="L94" s="169">
        <v>0</v>
      </c>
      <c r="M94" s="169">
        <v>0</v>
      </c>
      <c r="N94" s="169">
        <v>0</v>
      </c>
      <c r="O94" s="169">
        <v>0</v>
      </c>
      <c r="P94" s="169">
        <v>76</v>
      </c>
      <c r="Q94" s="169">
        <v>0</v>
      </c>
      <c r="R94" s="169">
        <v>0</v>
      </c>
      <c r="S94" s="169">
        <v>0</v>
      </c>
      <c r="T94" s="169">
        <v>0</v>
      </c>
      <c r="U94" s="169">
        <v>0</v>
      </c>
      <c r="V94" s="169">
        <v>0</v>
      </c>
      <c r="W94" s="169">
        <v>0</v>
      </c>
      <c r="X94" s="169">
        <v>56</v>
      </c>
      <c r="Y94" s="169">
        <v>0</v>
      </c>
      <c r="Z94" s="169">
        <v>0</v>
      </c>
      <c r="AA94" s="169">
        <v>0</v>
      </c>
      <c r="AB94" s="169">
        <v>0</v>
      </c>
      <c r="AC94" s="169">
        <v>0</v>
      </c>
      <c r="AD94" s="169">
        <v>7</v>
      </c>
      <c r="AE94" s="169">
        <v>0</v>
      </c>
      <c r="AF94" s="169">
        <v>0</v>
      </c>
      <c r="AG94" s="169">
        <v>4</v>
      </c>
      <c r="AH94" s="169">
        <v>0</v>
      </c>
      <c r="AI94" s="169">
        <v>0</v>
      </c>
      <c r="AJ94" s="169">
        <v>5</v>
      </c>
      <c r="AK94" s="169">
        <v>0</v>
      </c>
      <c r="AL94" s="169">
        <v>0</v>
      </c>
      <c r="AM94" s="169">
        <v>0</v>
      </c>
      <c r="AN94" s="170">
        <v>0</v>
      </c>
      <c r="AO94" s="169">
        <v>0</v>
      </c>
      <c r="AP94" s="169">
        <v>0</v>
      </c>
      <c r="AQ94" s="169">
        <v>0</v>
      </c>
      <c r="AR94" s="169">
        <v>0</v>
      </c>
      <c r="AS94" s="169">
        <v>0</v>
      </c>
      <c r="AT94" s="170">
        <v>0</v>
      </c>
      <c r="AU94" s="169">
        <v>0</v>
      </c>
      <c r="AV94" s="169">
        <v>4</v>
      </c>
      <c r="AW94" s="169">
        <v>0</v>
      </c>
      <c r="AX94" s="169">
        <v>0</v>
      </c>
      <c r="AY94" s="169">
        <v>0</v>
      </c>
      <c r="AZ94" s="169">
        <v>0</v>
      </c>
      <c r="BA94" s="169">
        <v>1</v>
      </c>
      <c r="BB94" s="169">
        <v>0</v>
      </c>
      <c r="BC94" s="169">
        <v>0</v>
      </c>
      <c r="BD94" s="169">
        <v>0</v>
      </c>
      <c r="BE94" s="169">
        <v>26</v>
      </c>
      <c r="BF94" s="169">
        <v>0</v>
      </c>
      <c r="BG94" s="169">
        <v>0</v>
      </c>
      <c r="BH94" s="169">
        <v>0</v>
      </c>
      <c r="BI94" s="138">
        <v>0</v>
      </c>
    </row>
    <row r="95" spans="1:61">
      <c r="A95" s="172" t="s">
        <v>897</v>
      </c>
      <c r="B95" s="169">
        <v>90</v>
      </c>
      <c r="C95" s="169">
        <v>47</v>
      </c>
      <c r="D95" s="138">
        <f>SUM(H95:BI95)</f>
        <v>7</v>
      </c>
      <c r="E95" s="172">
        <f>SUMIF($H$1:$BI$1,1,$H95:$BI95)</f>
        <v>0</v>
      </c>
      <c r="F95" s="169">
        <f>SUMIF($H$1:$BI$1,2,$H95:$BI95)</f>
        <v>1</v>
      </c>
      <c r="G95" s="138">
        <f>SUMIF($H$1:$BI$1,3,$H95:$BI95)</f>
        <v>6</v>
      </c>
      <c r="H95" s="171">
        <v>0</v>
      </c>
      <c r="I95" s="169">
        <v>0</v>
      </c>
      <c r="J95" s="169">
        <v>0</v>
      </c>
      <c r="K95" s="169">
        <v>0</v>
      </c>
      <c r="L95" s="169">
        <v>0</v>
      </c>
      <c r="M95" s="169">
        <v>0</v>
      </c>
      <c r="N95" s="169">
        <v>0</v>
      </c>
      <c r="O95" s="169">
        <v>0</v>
      </c>
      <c r="P95" s="169">
        <v>6</v>
      </c>
      <c r="Q95" s="169">
        <v>0</v>
      </c>
      <c r="R95" s="169">
        <v>0</v>
      </c>
      <c r="S95" s="169">
        <v>0</v>
      </c>
      <c r="T95" s="169">
        <v>0</v>
      </c>
      <c r="U95" s="169">
        <v>0</v>
      </c>
      <c r="V95" s="169">
        <v>0</v>
      </c>
      <c r="W95" s="169">
        <v>0</v>
      </c>
      <c r="X95" s="169">
        <v>0</v>
      </c>
      <c r="Y95" s="169">
        <v>0</v>
      </c>
      <c r="Z95" s="169">
        <v>0</v>
      </c>
      <c r="AA95" s="169">
        <v>0</v>
      </c>
      <c r="AB95" s="169">
        <v>0</v>
      </c>
      <c r="AC95" s="169">
        <v>0</v>
      </c>
      <c r="AD95" s="169">
        <v>0</v>
      </c>
      <c r="AE95" s="169">
        <v>0</v>
      </c>
      <c r="AF95" s="169">
        <v>0</v>
      </c>
      <c r="AG95" s="169">
        <v>1</v>
      </c>
      <c r="AH95" s="169">
        <v>0</v>
      </c>
      <c r="AI95" s="169">
        <v>0</v>
      </c>
      <c r="AJ95" s="169">
        <v>0</v>
      </c>
      <c r="AK95" s="169">
        <v>0</v>
      </c>
      <c r="AL95" s="169">
        <v>0</v>
      </c>
      <c r="AM95" s="169">
        <v>0</v>
      </c>
      <c r="AN95" s="170">
        <v>0</v>
      </c>
      <c r="AO95" s="169">
        <v>0</v>
      </c>
      <c r="AP95" s="169">
        <v>0</v>
      </c>
      <c r="AQ95" s="169">
        <v>0</v>
      </c>
      <c r="AR95" s="169">
        <v>0</v>
      </c>
      <c r="AS95" s="169">
        <v>0</v>
      </c>
      <c r="AT95" s="170">
        <v>0</v>
      </c>
      <c r="AU95" s="169">
        <v>0</v>
      </c>
      <c r="AV95" s="169">
        <v>0</v>
      </c>
      <c r="AW95" s="169">
        <v>0</v>
      </c>
      <c r="AX95" s="169">
        <v>0</v>
      </c>
      <c r="AY95" s="169">
        <v>0</v>
      </c>
      <c r="AZ95" s="169">
        <v>0</v>
      </c>
      <c r="BA95" s="169">
        <v>0</v>
      </c>
      <c r="BB95" s="169">
        <v>0</v>
      </c>
      <c r="BC95" s="169">
        <v>0</v>
      </c>
      <c r="BD95" s="169">
        <v>0</v>
      </c>
      <c r="BE95" s="169">
        <v>0</v>
      </c>
      <c r="BF95" s="169">
        <v>0</v>
      </c>
      <c r="BG95" s="169">
        <v>0</v>
      </c>
      <c r="BH95" s="169">
        <v>0</v>
      </c>
      <c r="BI95" s="138">
        <v>0</v>
      </c>
    </row>
    <row r="96" spans="1:61">
      <c r="A96" s="172" t="s">
        <v>895</v>
      </c>
      <c r="B96" s="169">
        <v>91</v>
      </c>
      <c r="C96" s="169">
        <v>2987</v>
      </c>
      <c r="D96" s="138">
        <f>SUM(H96:BI96)</f>
        <v>194</v>
      </c>
      <c r="E96" s="172">
        <f>SUMIF($H$1:$BI$1,1,$H96:$BI96)</f>
        <v>66</v>
      </c>
      <c r="F96" s="169">
        <f>SUMIF($H$1:$BI$1,2,$H96:$BI96)</f>
        <v>84</v>
      </c>
      <c r="G96" s="138">
        <f>SUMIF($H$1:$BI$1,3,$H96:$BI96)</f>
        <v>44</v>
      </c>
      <c r="H96" s="171">
        <v>0</v>
      </c>
      <c r="I96" s="169">
        <v>0</v>
      </c>
      <c r="J96" s="169">
        <v>0</v>
      </c>
      <c r="K96" s="169">
        <v>0</v>
      </c>
      <c r="L96" s="169">
        <v>0</v>
      </c>
      <c r="M96" s="169">
        <v>0</v>
      </c>
      <c r="N96" s="169">
        <v>0</v>
      </c>
      <c r="O96" s="169">
        <v>0</v>
      </c>
      <c r="P96" s="169">
        <v>40</v>
      </c>
      <c r="Q96" s="169">
        <v>0</v>
      </c>
      <c r="R96" s="169">
        <v>0</v>
      </c>
      <c r="S96" s="169">
        <v>0</v>
      </c>
      <c r="T96" s="169">
        <v>0</v>
      </c>
      <c r="U96" s="169">
        <v>0</v>
      </c>
      <c r="V96" s="169">
        <v>0</v>
      </c>
      <c r="W96" s="169">
        <v>0</v>
      </c>
      <c r="X96" s="169">
        <v>64</v>
      </c>
      <c r="Y96" s="169">
        <v>28</v>
      </c>
      <c r="Z96" s="169">
        <v>4</v>
      </c>
      <c r="AA96" s="169">
        <v>0</v>
      </c>
      <c r="AB96" s="169">
        <v>0</v>
      </c>
      <c r="AC96" s="169">
        <v>0</v>
      </c>
      <c r="AD96" s="169">
        <v>0</v>
      </c>
      <c r="AE96" s="169">
        <v>1</v>
      </c>
      <c r="AF96" s="169">
        <v>0</v>
      </c>
      <c r="AG96" s="169">
        <v>4</v>
      </c>
      <c r="AH96" s="169">
        <v>0</v>
      </c>
      <c r="AI96" s="169">
        <v>0</v>
      </c>
      <c r="AJ96" s="169">
        <v>2</v>
      </c>
      <c r="AK96" s="169">
        <v>0</v>
      </c>
      <c r="AL96" s="169">
        <v>0</v>
      </c>
      <c r="AM96" s="169">
        <v>0</v>
      </c>
      <c r="AN96" s="170">
        <v>0</v>
      </c>
      <c r="AO96" s="169">
        <v>0</v>
      </c>
      <c r="AP96" s="169">
        <v>0</v>
      </c>
      <c r="AQ96" s="169">
        <v>20</v>
      </c>
      <c r="AR96" s="169">
        <v>0</v>
      </c>
      <c r="AS96" s="169">
        <v>0</v>
      </c>
      <c r="AT96" s="170">
        <v>0</v>
      </c>
      <c r="AU96" s="169">
        <v>0</v>
      </c>
      <c r="AV96" s="169">
        <v>0</v>
      </c>
      <c r="AW96" s="169">
        <v>0</v>
      </c>
      <c r="AX96" s="169">
        <v>0</v>
      </c>
      <c r="AY96" s="169">
        <v>0</v>
      </c>
      <c r="AZ96" s="169">
        <v>0</v>
      </c>
      <c r="BA96" s="169">
        <v>0</v>
      </c>
      <c r="BB96" s="169">
        <v>0</v>
      </c>
      <c r="BC96" s="169">
        <v>0</v>
      </c>
      <c r="BD96" s="169">
        <v>2</v>
      </c>
      <c r="BE96" s="169">
        <v>26</v>
      </c>
      <c r="BF96" s="169">
        <v>0</v>
      </c>
      <c r="BG96" s="169">
        <v>0</v>
      </c>
      <c r="BH96" s="169">
        <v>0</v>
      </c>
      <c r="BI96" s="138">
        <v>3</v>
      </c>
    </row>
    <row r="97" spans="1:61">
      <c r="A97" s="172" t="s">
        <v>893</v>
      </c>
      <c r="B97" s="169">
        <v>92</v>
      </c>
      <c r="C97" s="169">
        <v>1190</v>
      </c>
      <c r="D97" s="138">
        <f>SUM(H97:BI97)</f>
        <v>97</v>
      </c>
      <c r="E97" s="172">
        <f>SUMIF($H$1:$BI$1,1,$H97:$BI97)</f>
        <v>2</v>
      </c>
      <c r="F97" s="169">
        <f>SUMIF($H$1:$BI$1,2,$H97:$BI97)</f>
        <v>6</v>
      </c>
      <c r="G97" s="138">
        <f>SUMIF($H$1:$BI$1,3,$H97:$BI97)</f>
        <v>89</v>
      </c>
      <c r="H97" s="171">
        <v>0</v>
      </c>
      <c r="I97" s="169">
        <v>0</v>
      </c>
      <c r="J97" s="169">
        <v>0</v>
      </c>
      <c r="K97" s="169">
        <v>0</v>
      </c>
      <c r="L97" s="169">
        <v>0</v>
      </c>
      <c r="M97" s="169">
        <v>0</v>
      </c>
      <c r="N97" s="169">
        <v>0</v>
      </c>
      <c r="O97" s="169">
        <v>0</v>
      </c>
      <c r="P97" s="169">
        <v>89</v>
      </c>
      <c r="Q97" s="169">
        <v>0</v>
      </c>
      <c r="R97" s="169">
        <v>0</v>
      </c>
      <c r="S97" s="169">
        <v>0</v>
      </c>
      <c r="T97" s="169">
        <v>0</v>
      </c>
      <c r="U97" s="169">
        <v>0</v>
      </c>
      <c r="V97" s="169">
        <v>0</v>
      </c>
      <c r="W97" s="169">
        <v>0</v>
      </c>
      <c r="X97" s="169">
        <v>2</v>
      </c>
      <c r="Y97" s="169">
        <v>2</v>
      </c>
      <c r="Z97" s="169">
        <v>0</v>
      </c>
      <c r="AA97" s="169">
        <v>0</v>
      </c>
      <c r="AB97" s="169">
        <v>0</v>
      </c>
      <c r="AC97" s="169">
        <v>0</v>
      </c>
      <c r="AD97" s="169">
        <v>0</v>
      </c>
      <c r="AE97" s="169">
        <v>0</v>
      </c>
      <c r="AF97" s="169">
        <v>0</v>
      </c>
      <c r="AG97" s="169">
        <v>4</v>
      </c>
      <c r="AH97" s="169">
        <v>0</v>
      </c>
      <c r="AI97" s="169">
        <v>0</v>
      </c>
      <c r="AJ97" s="169">
        <v>0</v>
      </c>
      <c r="AK97" s="169">
        <v>0</v>
      </c>
      <c r="AL97" s="169">
        <v>0</v>
      </c>
      <c r="AM97" s="169">
        <v>0</v>
      </c>
      <c r="AN97" s="170">
        <v>0</v>
      </c>
      <c r="AO97" s="169">
        <v>0</v>
      </c>
      <c r="AP97" s="169">
        <v>0</v>
      </c>
      <c r="AQ97" s="169">
        <v>0</v>
      </c>
      <c r="AR97" s="169">
        <v>0</v>
      </c>
      <c r="AS97" s="169">
        <v>0</v>
      </c>
      <c r="AT97" s="170">
        <v>0</v>
      </c>
      <c r="AU97" s="169">
        <v>0</v>
      </c>
      <c r="AV97" s="169">
        <v>0</v>
      </c>
      <c r="AW97" s="169">
        <v>0</v>
      </c>
      <c r="AX97" s="169">
        <v>0</v>
      </c>
      <c r="AY97" s="169">
        <v>0</v>
      </c>
      <c r="AZ97" s="169">
        <v>0</v>
      </c>
      <c r="BA97" s="169">
        <v>0</v>
      </c>
      <c r="BB97" s="169">
        <v>0</v>
      </c>
      <c r="BC97" s="169">
        <v>0</v>
      </c>
      <c r="BD97" s="169">
        <v>0</v>
      </c>
      <c r="BE97" s="169">
        <v>0</v>
      </c>
      <c r="BF97" s="169">
        <v>0</v>
      </c>
      <c r="BG97" s="169">
        <v>0</v>
      </c>
      <c r="BH97" s="169">
        <v>0</v>
      </c>
      <c r="BI97" s="138">
        <v>0</v>
      </c>
    </row>
    <row r="98" spans="1:61">
      <c r="A98" s="172" t="s">
        <v>891</v>
      </c>
      <c r="B98" s="169">
        <v>93</v>
      </c>
      <c r="C98" s="169">
        <v>4875</v>
      </c>
      <c r="D98" s="138">
        <f>SUM(H98:BI98)</f>
        <v>547</v>
      </c>
      <c r="E98" s="172">
        <f>SUMIF($H$1:$BI$1,1,$H98:$BI98)</f>
        <v>116</v>
      </c>
      <c r="F98" s="169">
        <f>SUMIF($H$1:$BI$1,2,$H98:$BI98)</f>
        <v>150</v>
      </c>
      <c r="G98" s="138">
        <f>SUMIF($H$1:$BI$1,3,$H98:$BI98)</f>
        <v>281</v>
      </c>
      <c r="H98" s="171">
        <v>0</v>
      </c>
      <c r="I98" s="169">
        <v>7</v>
      </c>
      <c r="J98" s="169">
        <v>0</v>
      </c>
      <c r="K98" s="169">
        <v>0</v>
      </c>
      <c r="L98" s="169">
        <v>0</v>
      </c>
      <c r="M98" s="169">
        <v>2</v>
      </c>
      <c r="N98" s="169">
        <v>0</v>
      </c>
      <c r="O98" s="169">
        <v>1</v>
      </c>
      <c r="P98" s="169">
        <v>244</v>
      </c>
      <c r="Q98" s="169">
        <v>0</v>
      </c>
      <c r="R98" s="169">
        <v>0</v>
      </c>
      <c r="S98" s="169">
        <v>19</v>
      </c>
      <c r="T98" s="169">
        <v>0</v>
      </c>
      <c r="U98" s="169">
        <v>0</v>
      </c>
      <c r="V98" s="169">
        <v>0</v>
      </c>
      <c r="W98" s="169">
        <v>0</v>
      </c>
      <c r="X98" s="169">
        <v>72</v>
      </c>
      <c r="Y98" s="169">
        <v>8</v>
      </c>
      <c r="Z98" s="169">
        <v>4</v>
      </c>
      <c r="AA98" s="169">
        <v>0</v>
      </c>
      <c r="AB98" s="169">
        <v>0</v>
      </c>
      <c r="AC98" s="169">
        <v>0</v>
      </c>
      <c r="AD98" s="169">
        <v>1</v>
      </c>
      <c r="AE98" s="169">
        <v>0</v>
      </c>
      <c r="AF98" s="169">
        <v>0</v>
      </c>
      <c r="AG98" s="169">
        <v>69</v>
      </c>
      <c r="AH98" s="169">
        <v>0</v>
      </c>
      <c r="AI98" s="169">
        <v>7</v>
      </c>
      <c r="AJ98" s="169">
        <v>12</v>
      </c>
      <c r="AK98" s="169">
        <v>0</v>
      </c>
      <c r="AL98" s="169">
        <v>8</v>
      </c>
      <c r="AM98" s="169">
        <v>0</v>
      </c>
      <c r="AN98" s="170">
        <v>0</v>
      </c>
      <c r="AO98" s="169">
        <v>7</v>
      </c>
      <c r="AP98" s="169">
        <v>0</v>
      </c>
      <c r="AQ98" s="169">
        <v>23</v>
      </c>
      <c r="AR98" s="169">
        <v>0</v>
      </c>
      <c r="AS98" s="169">
        <v>0</v>
      </c>
      <c r="AT98" s="170">
        <v>0</v>
      </c>
      <c r="AU98" s="169">
        <v>0</v>
      </c>
      <c r="AV98" s="169">
        <v>3</v>
      </c>
      <c r="AW98" s="169">
        <v>0</v>
      </c>
      <c r="AX98" s="169">
        <v>1</v>
      </c>
      <c r="AY98" s="169">
        <v>7</v>
      </c>
      <c r="AZ98" s="169">
        <v>0</v>
      </c>
      <c r="BA98" s="169">
        <v>6</v>
      </c>
      <c r="BB98" s="169">
        <v>0</v>
      </c>
      <c r="BC98" s="169">
        <v>0</v>
      </c>
      <c r="BD98" s="169">
        <v>2</v>
      </c>
      <c r="BE98" s="169">
        <v>34</v>
      </c>
      <c r="BF98" s="169">
        <v>2</v>
      </c>
      <c r="BG98" s="169">
        <v>0</v>
      </c>
      <c r="BH98" s="169">
        <v>8</v>
      </c>
      <c r="BI98" s="138">
        <v>0</v>
      </c>
    </row>
    <row r="99" spans="1:61">
      <c r="A99" s="172" t="s">
        <v>888</v>
      </c>
      <c r="B99" s="169">
        <v>94</v>
      </c>
      <c r="C99" s="169">
        <v>2180</v>
      </c>
      <c r="D99" s="138">
        <f>SUM(H99:BI99)</f>
        <v>74</v>
      </c>
      <c r="E99" s="172">
        <f>SUMIF($H$1:$BI$1,1,$H99:$BI99)</f>
        <v>15</v>
      </c>
      <c r="F99" s="169">
        <f>SUMIF($H$1:$BI$1,2,$H99:$BI99)</f>
        <v>34</v>
      </c>
      <c r="G99" s="138">
        <f>SUMIF($H$1:$BI$1,3,$H99:$BI99)</f>
        <v>25</v>
      </c>
      <c r="H99" s="171">
        <v>0</v>
      </c>
      <c r="I99" s="169">
        <v>1</v>
      </c>
      <c r="J99" s="169">
        <v>0</v>
      </c>
      <c r="K99" s="169">
        <v>0</v>
      </c>
      <c r="L99" s="169">
        <v>0</v>
      </c>
      <c r="M99" s="169">
        <v>0</v>
      </c>
      <c r="N99" s="169">
        <v>0</v>
      </c>
      <c r="O99" s="169">
        <v>0</v>
      </c>
      <c r="P99" s="169">
        <v>24</v>
      </c>
      <c r="Q99" s="169">
        <v>0</v>
      </c>
      <c r="R99" s="169">
        <v>0</v>
      </c>
      <c r="S99" s="169">
        <v>0</v>
      </c>
      <c r="T99" s="169">
        <v>0</v>
      </c>
      <c r="U99" s="169">
        <v>0</v>
      </c>
      <c r="V99" s="169">
        <v>0</v>
      </c>
      <c r="W99" s="169">
        <v>2</v>
      </c>
      <c r="X99" s="169">
        <v>2</v>
      </c>
      <c r="Y99" s="169">
        <v>0</v>
      </c>
      <c r="Z99" s="169">
        <v>0</v>
      </c>
      <c r="AA99" s="169">
        <v>0</v>
      </c>
      <c r="AB99" s="169">
        <v>0</v>
      </c>
      <c r="AC99" s="169">
        <v>0</v>
      </c>
      <c r="AD99" s="169">
        <v>0</v>
      </c>
      <c r="AE99" s="169">
        <v>0</v>
      </c>
      <c r="AF99" s="169">
        <v>0</v>
      </c>
      <c r="AG99" s="169">
        <v>7</v>
      </c>
      <c r="AH99" s="169">
        <v>0</v>
      </c>
      <c r="AI99" s="169">
        <v>0</v>
      </c>
      <c r="AJ99" s="169">
        <v>12</v>
      </c>
      <c r="AK99" s="169">
        <v>0</v>
      </c>
      <c r="AL99" s="169">
        <v>0</v>
      </c>
      <c r="AM99" s="169">
        <v>0</v>
      </c>
      <c r="AN99" s="170">
        <v>0</v>
      </c>
      <c r="AO99" s="169">
        <v>5</v>
      </c>
      <c r="AP99" s="169">
        <v>0</v>
      </c>
      <c r="AQ99" s="169">
        <v>0</v>
      </c>
      <c r="AR99" s="169">
        <v>0</v>
      </c>
      <c r="AS99" s="169">
        <v>0</v>
      </c>
      <c r="AT99" s="170">
        <v>0</v>
      </c>
      <c r="AU99" s="169">
        <v>0</v>
      </c>
      <c r="AV99" s="169">
        <v>0</v>
      </c>
      <c r="AW99" s="169">
        <v>0</v>
      </c>
      <c r="AX99" s="169">
        <v>0</v>
      </c>
      <c r="AY99" s="169">
        <v>1</v>
      </c>
      <c r="AZ99" s="169">
        <v>0</v>
      </c>
      <c r="BA99" s="169">
        <v>0</v>
      </c>
      <c r="BB99" s="169">
        <v>0</v>
      </c>
      <c r="BC99" s="169">
        <v>0</v>
      </c>
      <c r="BD99" s="169">
        <v>1</v>
      </c>
      <c r="BE99" s="169">
        <v>18</v>
      </c>
      <c r="BF99" s="169">
        <v>0</v>
      </c>
      <c r="BG99" s="169">
        <v>0</v>
      </c>
      <c r="BH99" s="169">
        <v>1</v>
      </c>
      <c r="BI99" s="138">
        <v>0</v>
      </c>
    </row>
    <row r="100" spans="1:61">
      <c r="A100" s="172" t="s">
        <v>886</v>
      </c>
      <c r="B100" s="169">
        <v>95</v>
      </c>
      <c r="C100" s="169">
        <v>6</v>
      </c>
      <c r="D100" s="138">
        <f>SUM(H100:BI100)</f>
        <v>0</v>
      </c>
      <c r="E100" s="172">
        <f>SUMIF($H$1:$BI$1,1,$H100:$BI100)</f>
        <v>0</v>
      </c>
      <c r="F100" s="169">
        <f>SUMIF($H$1:$BI$1,2,$H100:$BI100)</f>
        <v>0</v>
      </c>
      <c r="G100" s="138">
        <f>SUMIF($H$1:$BI$1,3,$H100:$BI100)</f>
        <v>0</v>
      </c>
      <c r="H100" s="171">
        <v>0</v>
      </c>
      <c r="I100" s="169">
        <v>0</v>
      </c>
      <c r="J100" s="169">
        <v>0</v>
      </c>
      <c r="K100" s="169">
        <v>0</v>
      </c>
      <c r="L100" s="169">
        <v>0</v>
      </c>
      <c r="M100" s="169">
        <v>0</v>
      </c>
      <c r="N100" s="169">
        <v>0</v>
      </c>
      <c r="O100" s="169">
        <v>0</v>
      </c>
      <c r="P100" s="169">
        <v>0</v>
      </c>
      <c r="Q100" s="169">
        <v>0</v>
      </c>
      <c r="R100" s="169">
        <v>0</v>
      </c>
      <c r="S100" s="169">
        <v>0</v>
      </c>
      <c r="T100" s="169">
        <v>0</v>
      </c>
      <c r="U100" s="169">
        <v>0</v>
      </c>
      <c r="V100" s="169">
        <v>0</v>
      </c>
      <c r="W100" s="169">
        <v>0</v>
      </c>
      <c r="X100" s="169">
        <v>0</v>
      </c>
      <c r="Y100" s="169">
        <v>0</v>
      </c>
      <c r="Z100" s="169">
        <v>0</v>
      </c>
      <c r="AA100" s="169">
        <v>0</v>
      </c>
      <c r="AB100" s="169">
        <v>0</v>
      </c>
      <c r="AC100" s="169">
        <v>0</v>
      </c>
      <c r="AD100" s="169">
        <v>0</v>
      </c>
      <c r="AE100" s="169">
        <v>0</v>
      </c>
      <c r="AF100" s="169">
        <v>0</v>
      </c>
      <c r="AG100" s="169">
        <v>0</v>
      </c>
      <c r="AH100" s="169">
        <v>0</v>
      </c>
      <c r="AI100" s="169">
        <v>0</v>
      </c>
      <c r="AJ100" s="169">
        <v>0</v>
      </c>
      <c r="AK100" s="169">
        <v>0</v>
      </c>
      <c r="AL100" s="169">
        <v>0</v>
      </c>
      <c r="AM100" s="169">
        <v>0</v>
      </c>
      <c r="AN100" s="170">
        <v>0</v>
      </c>
      <c r="AO100" s="169">
        <v>0</v>
      </c>
      <c r="AP100" s="169">
        <v>0</v>
      </c>
      <c r="AQ100" s="169">
        <v>0</v>
      </c>
      <c r="AR100" s="169">
        <v>0</v>
      </c>
      <c r="AS100" s="169">
        <v>0</v>
      </c>
      <c r="AT100" s="170">
        <v>0</v>
      </c>
      <c r="AU100" s="169">
        <v>0</v>
      </c>
      <c r="AV100" s="169">
        <v>0</v>
      </c>
      <c r="AW100" s="169">
        <v>0</v>
      </c>
      <c r="AX100" s="169">
        <v>0</v>
      </c>
      <c r="AY100" s="169">
        <v>0</v>
      </c>
      <c r="AZ100" s="169">
        <v>0</v>
      </c>
      <c r="BA100" s="169">
        <v>0</v>
      </c>
      <c r="BB100" s="169">
        <v>0</v>
      </c>
      <c r="BC100" s="169">
        <v>0</v>
      </c>
      <c r="BD100" s="169">
        <v>0</v>
      </c>
      <c r="BE100" s="169">
        <v>0</v>
      </c>
      <c r="BF100" s="169">
        <v>0</v>
      </c>
      <c r="BG100" s="169">
        <v>0</v>
      </c>
      <c r="BH100" s="169">
        <v>0</v>
      </c>
      <c r="BI100" s="138">
        <v>0</v>
      </c>
    </row>
    <row r="101" spans="1:61">
      <c r="A101" s="172" t="s">
        <v>885</v>
      </c>
      <c r="B101" s="169">
        <v>96</v>
      </c>
      <c r="C101" s="169">
        <v>11</v>
      </c>
      <c r="D101" s="138">
        <f>SUM(H101:BI101)</f>
        <v>1</v>
      </c>
      <c r="E101" s="172">
        <f>SUMIF($H$1:$BI$1,1,$H101:$BI101)</f>
        <v>1</v>
      </c>
      <c r="F101" s="169">
        <f>SUMIF($H$1:$BI$1,2,$H101:$BI101)</f>
        <v>0</v>
      </c>
      <c r="G101" s="138">
        <f>SUMIF($H$1:$BI$1,3,$H101:$BI101)</f>
        <v>0</v>
      </c>
      <c r="H101" s="171">
        <v>0</v>
      </c>
      <c r="I101" s="169">
        <v>0</v>
      </c>
      <c r="J101" s="169">
        <v>0</v>
      </c>
      <c r="K101" s="169">
        <v>0</v>
      </c>
      <c r="L101" s="169">
        <v>0</v>
      </c>
      <c r="M101" s="169">
        <v>0</v>
      </c>
      <c r="N101" s="169">
        <v>0</v>
      </c>
      <c r="O101" s="169">
        <v>0</v>
      </c>
      <c r="P101" s="169">
        <v>0</v>
      </c>
      <c r="Q101" s="169">
        <v>0</v>
      </c>
      <c r="R101" s="169">
        <v>0</v>
      </c>
      <c r="S101" s="169">
        <v>0</v>
      </c>
      <c r="T101" s="169">
        <v>0</v>
      </c>
      <c r="U101" s="169">
        <v>0</v>
      </c>
      <c r="V101" s="169">
        <v>0</v>
      </c>
      <c r="W101" s="169">
        <v>0</v>
      </c>
      <c r="X101" s="169">
        <v>1</v>
      </c>
      <c r="Y101" s="169">
        <v>0</v>
      </c>
      <c r="Z101" s="169">
        <v>0</v>
      </c>
      <c r="AA101" s="169">
        <v>0</v>
      </c>
      <c r="AB101" s="169">
        <v>0</v>
      </c>
      <c r="AC101" s="169">
        <v>0</v>
      </c>
      <c r="AD101" s="169">
        <v>0</v>
      </c>
      <c r="AE101" s="169">
        <v>0</v>
      </c>
      <c r="AF101" s="169">
        <v>0</v>
      </c>
      <c r="AG101" s="169">
        <v>0</v>
      </c>
      <c r="AH101" s="169">
        <v>0</v>
      </c>
      <c r="AI101" s="169">
        <v>0</v>
      </c>
      <c r="AJ101" s="169">
        <v>0</v>
      </c>
      <c r="AK101" s="169">
        <v>0</v>
      </c>
      <c r="AL101" s="169">
        <v>0</v>
      </c>
      <c r="AM101" s="169">
        <v>0</v>
      </c>
      <c r="AN101" s="170">
        <v>0</v>
      </c>
      <c r="AO101" s="169">
        <v>0</v>
      </c>
      <c r="AP101" s="169">
        <v>0</v>
      </c>
      <c r="AQ101" s="169">
        <v>0</v>
      </c>
      <c r="AR101" s="169">
        <v>0</v>
      </c>
      <c r="AS101" s="169">
        <v>0</v>
      </c>
      <c r="AT101" s="170">
        <v>0</v>
      </c>
      <c r="AU101" s="169">
        <v>0</v>
      </c>
      <c r="AV101" s="169">
        <v>0</v>
      </c>
      <c r="AW101" s="169">
        <v>0</v>
      </c>
      <c r="AX101" s="169">
        <v>0</v>
      </c>
      <c r="AY101" s="169">
        <v>0</v>
      </c>
      <c r="AZ101" s="169">
        <v>0</v>
      </c>
      <c r="BA101" s="169">
        <v>0</v>
      </c>
      <c r="BB101" s="169">
        <v>0</v>
      </c>
      <c r="BC101" s="169">
        <v>0</v>
      </c>
      <c r="BD101" s="169">
        <v>0</v>
      </c>
      <c r="BE101" s="169">
        <v>0</v>
      </c>
      <c r="BF101" s="169">
        <v>0</v>
      </c>
      <c r="BG101" s="169">
        <v>0</v>
      </c>
      <c r="BH101" s="169">
        <v>0</v>
      </c>
      <c r="BI101" s="138">
        <v>0</v>
      </c>
    </row>
    <row r="102" spans="1:61">
      <c r="A102" s="172" t="s">
        <v>883</v>
      </c>
      <c r="B102" s="169">
        <v>97</v>
      </c>
      <c r="C102" s="169">
        <v>41</v>
      </c>
      <c r="D102" s="138">
        <f>SUM(H102:BI102)</f>
        <v>0</v>
      </c>
      <c r="E102" s="172">
        <f>SUMIF($H$1:$BI$1,1,$H102:$BI102)</f>
        <v>0</v>
      </c>
      <c r="F102" s="169">
        <f>SUMIF($H$1:$BI$1,2,$H102:$BI102)</f>
        <v>0</v>
      </c>
      <c r="G102" s="138">
        <f>SUMIF($H$1:$BI$1,3,$H102:$BI102)</f>
        <v>0</v>
      </c>
      <c r="H102" s="171">
        <v>0</v>
      </c>
      <c r="I102" s="169">
        <v>0</v>
      </c>
      <c r="J102" s="169">
        <v>0</v>
      </c>
      <c r="K102" s="169">
        <v>0</v>
      </c>
      <c r="L102" s="169">
        <v>0</v>
      </c>
      <c r="M102" s="169">
        <v>0</v>
      </c>
      <c r="N102" s="169">
        <v>0</v>
      </c>
      <c r="O102" s="169">
        <v>0</v>
      </c>
      <c r="P102" s="169">
        <v>0</v>
      </c>
      <c r="Q102" s="169">
        <v>0</v>
      </c>
      <c r="R102" s="169">
        <v>0</v>
      </c>
      <c r="S102" s="169">
        <v>0</v>
      </c>
      <c r="T102" s="169">
        <v>0</v>
      </c>
      <c r="U102" s="169">
        <v>0</v>
      </c>
      <c r="V102" s="169">
        <v>0</v>
      </c>
      <c r="W102" s="169">
        <v>0</v>
      </c>
      <c r="X102" s="169">
        <v>0</v>
      </c>
      <c r="Y102" s="169">
        <v>0</v>
      </c>
      <c r="Z102" s="169">
        <v>0</v>
      </c>
      <c r="AA102" s="169">
        <v>0</v>
      </c>
      <c r="AB102" s="169">
        <v>0</v>
      </c>
      <c r="AC102" s="169">
        <v>0</v>
      </c>
      <c r="AD102" s="169">
        <v>0</v>
      </c>
      <c r="AE102" s="169">
        <v>0</v>
      </c>
      <c r="AF102" s="169">
        <v>0</v>
      </c>
      <c r="AG102" s="169">
        <v>0</v>
      </c>
      <c r="AH102" s="169">
        <v>0</v>
      </c>
      <c r="AI102" s="169">
        <v>0</v>
      </c>
      <c r="AJ102" s="169">
        <v>0</v>
      </c>
      <c r="AK102" s="169">
        <v>0</v>
      </c>
      <c r="AL102" s="169">
        <v>0</v>
      </c>
      <c r="AM102" s="169">
        <v>0</v>
      </c>
      <c r="AN102" s="170">
        <v>0</v>
      </c>
      <c r="AO102" s="169">
        <v>0</v>
      </c>
      <c r="AP102" s="169">
        <v>0</v>
      </c>
      <c r="AQ102" s="169">
        <v>0</v>
      </c>
      <c r="AR102" s="169">
        <v>0</v>
      </c>
      <c r="AS102" s="169">
        <v>0</v>
      </c>
      <c r="AT102" s="170">
        <v>0</v>
      </c>
      <c r="AU102" s="169">
        <v>0</v>
      </c>
      <c r="AV102" s="169">
        <v>0</v>
      </c>
      <c r="AW102" s="169">
        <v>0</v>
      </c>
      <c r="AX102" s="169">
        <v>0</v>
      </c>
      <c r="AY102" s="169">
        <v>0</v>
      </c>
      <c r="AZ102" s="169">
        <v>0</v>
      </c>
      <c r="BA102" s="169">
        <v>0</v>
      </c>
      <c r="BB102" s="169">
        <v>0</v>
      </c>
      <c r="BC102" s="169">
        <v>0</v>
      </c>
      <c r="BD102" s="169">
        <v>0</v>
      </c>
      <c r="BE102" s="169">
        <v>0</v>
      </c>
      <c r="BF102" s="169">
        <v>0</v>
      </c>
      <c r="BG102" s="169">
        <v>0</v>
      </c>
      <c r="BH102" s="169">
        <v>0</v>
      </c>
      <c r="BI102" s="138">
        <v>0</v>
      </c>
    </row>
    <row r="103" spans="1:61">
      <c r="A103" s="172" t="s">
        <v>882</v>
      </c>
      <c r="B103" s="169">
        <v>98</v>
      </c>
      <c r="C103" s="169">
        <v>1721</v>
      </c>
      <c r="D103" s="138">
        <f>SUM(H103:BI103)</f>
        <v>5</v>
      </c>
      <c r="E103" s="172">
        <f>SUMIF($H$1:$BI$1,1,$H103:$BI103)</f>
        <v>0</v>
      </c>
      <c r="F103" s="169">
        <f>SUMIF($H$1:$BI$1,2,$H103:$BI103)</f>
        <v>0</v>
      </c>
      <c r="G103" s="138">
        <f>SUMIF($H$1:$BI$1,3,$H103:$BI103)</f>
        <v>5</v>
      </c>
      <c r="H103" s="171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  <c r="O103" s="169">
        <v>0</v>
      </c>
      <c r="P103" s="169">
        <v>5</v>
      </c>
      <c r="Q103" s="169">
        <v>0</v>
      </c>
      <c r="R103" s="169">
        <v>0</v>
      </c>
      <c r="S103" s="169">
        <v>0</v>
      </c>
      <c r="T103" s="169">
        <v>0</v>
      </c>
      <c r="U103" s="169">
        <v>0</v>
      </c>
      <c r="V103" s="169">
        <v>0</v>
      </c>
      <c r="W103" s="169">
        <v>0</v>
      </c>
      <c r="X103" s="169">
        <v>0</v>
      </c>
      <c r="Y103" s="169">
        <v>0</v>
      </c>
      <c r="Z103" s="169">
        <v>0</v>
      </c>
      <c r="AA103" s="169">
        <v>0</v>
      </c>
      <c r="AB103" s="169">
        <v>0</v>
      </c>
      <c r="AC103" s="169">
        <v>0</v>
      </c>
      <c r="AD103" s="169">
        <v>0</v>
      </c>
      <c r="AE103" s="169">
        <v>0</v>
      </c>
      <c r="AF103" s="169">
        <v>0</v>
      </c>
      <c r="AG103" s="169">
        <v>0</v>
      </c>
      <c r="AH103" s="169">
        <v>0</v>
      </c>
      <c r="AI103" s="169">
        <v>0</v>
      </c>
      <c r="AJ103" s="169">
        <v>0</v>
      </c>
      <c r="AK103" s="169">
        <v>0</v>
      </c>
      <c r="AL103" s="169">
        <v>0</v>
      </c>
      <c r="AM103" s="169">
        <v>0</v>
      </c>
      <c r="AN103" s="170">
        <v>0</v>
      </c>
      <c r="AO103" s="169">
        <v>0</v>
      </c>
      <c r="AP103" s="169">
        <v>0</v>
      </c>
      <c r="AQ103" s="169">
        <v>0</v>
      </c>
      <c r="AR103" s="169">
        <v>0</v>
      </c>
      <c r="AS103" s="169">
        <v>0</v>
      </c>
      <c r="AT103" s="170">
        <v>0</v>
      </c>
      <c r="AU103" s="169">
        <v>0</v>
      </c>
      <c r="AV103" s="169">
        <v>0</v>
      </c>
      <c r="AW103" s="169">
        <v>0</v>
      </c>
      <c r="AX103" s="169">
        <v>0</v>
      </c>
      <c r="AY103" s="169">
        <v>0</v>
      </c>
      <c r="AZ103" s="169">
        <v>0</v>
      </c>
      <c r="BA103" s="169">
        <v>0</v>
      </c>
      <c r="BB103" s="169">
        <v>0</v>
      </c>
      <c r="BC103" s="169">
        <v>0</v>
      </c>
      <c r="BD103" s="169">
        <v>0</v>
      </c>
      <c r="BE103" s="169">
        <v>0</v>
      </c>
      <c r="BF103" s="169">
        <v>0</v>
      </c>
      <c r="BG103" s="169">
        <v>0</v>
      </c>
      <c r="BH103" s="169">
        <v>0</v>
      </c>
      <c r="BI103" s="138">
        <v>0</v>
      </c>
    </row>
    <row r="104" spans="1:61">
      <c r="A104" s="172" t="s">
        <v>880</v>
      </c>
      <c r="B104" s="169">
        <v>99</v>
      </c>
      <c r="C104" s="169">
        <v>227</v>
      </c>
      <c r="D104" s="138">
        <f>SUM(H104:BI104)</f>
        <v>5</v>
      </c>
      <c r="E104" s="172">
        <f>SUMIF($H$1:$BI$1,1,$H104:$BI104)</f>
        <v>0</v>
      </c>
      <c r="F104" s="169">
        <f>SUMIF($H$1:$BI$1,2,$H104:$BI104)</f>
        <v>0</v>
      </c>
      <c r="G104" s="138">
        <f>SUMIF($H$1:$BI$1,3,$H104:$BI104)</f>
        <v>5</v>
      </c>
      <c r="H104" s="171">
        <v>0</v>
      </c>
      <c r="I104" s="169">
        <v>0</v>
      </c>
      <c r="J104" s="169">
        <v>0</v>
      </c>
      <c r="K104" s="169">
        <v>0</v>
      </c>
      <c r="L104" s="169">
        <v>0</v>
      </c>
      <c r="M104" s="169">
        <v>0</v>
      </c>
      <c r="N104" s="169">
        <v>0</v>
      </c>
      <c r="O104" s="169">
        <v>0</v>
      </c>
      <c r="P104" s="169">
        <v>5</v>
      </c>
      <c r="Q104" s="169">
        <v>0</v>
      </c>
      <c r="R104" s="169">
        <v>0</v>
      </c>
      <c r="S104" s="169">
        <v>0</v>
      </c>
      <c r="T104" s="169">
        <v>0</v>
      </c>
      <c r="U104" s="169">
        <v>0</v>
      </c>
      <c r="V104" s="169">
        <v>0</v>
      </c>
      <c r="W104" s="169">
        <v>0</v>
      </c>
      <c r="X104" s="169">
        <v>0</v>
      </c>
      <c r="Y104" s="169">
        <v>0</v>
      </c>
      <c r="Z104" s="169">
        <v>0</v>
      </c>
      <c r="AA104" s="169">
        <v>0</v>
      </c>
      <c r="AB104" s="169">
        <v>0</v>
      </c>
      <c r="AC104" s="169">
        <v>0</v>
      </c>
      <c r="AD104" s="169">
        <v>0</v>
      </c>
      <c r="AE104" s="169">
        <v>0</v>
      </c>
      <c r="AF104" s="169">
        <v>0</v>
      </c>
      <c r="AG104" s="169">
        <v>0</v>
      </c>
      <c r="AH104" s="169">
        <v>0</v>
      </c>
      <c r="AI104" s="169">
        <v>0</v>
      </c>
      <c r="AJ104" s="169">
        <v>0</v>
      </c>
      <c r="AK104" s="169">
        <v>0</v>
      </c>
      <c r="AL104" s="169">
        <v>0</v>
      </c>
      <c r="AM104" s="169">
        <v>0</v>
      </c>
      <c r="AN104" s="170">
        <v>0</v>
      </c>
      <c r="AO104" s="169">
        <v>0</v>
      </c>
      <c r="AP104" s="169">
        <v>0</v>
      </c>
      <c r="AQ104" s="169">
        <v>0</v>
      </c>
      <c r="AR104" s="169">
        <v>0</v>
      </c>
      <c r="AS104" s="169">
        <v>0</v>
      </c>
      <c r="AT104" s="170">
        <v>0</v>
      </c>
      <c r="AU104" s="169">
        <v>0</v>
      </c>
      <c r="AV104" s="169">
        <v>0</v>
      </c>
      <c r="AW104" s="169">
        <v>0</v>
      </c>
      <c r="AX104" s="169">
        <v>0</v>
      </c>
      <c r="AY104" s="169">
        <v>0</v>
      </c>
      <c r="AZ104" s="169">
        <v>0</v>
      </c>
      <c r="BA104" s="169">
        <v>0</v>
      </c>
      <c r="BB104" s="169">
        <v>0</v>
      </c>
      <c r="BC104" s="169">
        <v>0</v>
      </c>
      <c r="BD104" s="169">
        <v>0</v>
      </c>
      <c r="BE104" s="169">
        <v>0</v>
      </c>
      <c r="BF104" s="169">
        <v>0</v>
      </c>
      <c r="BG104" s="169">
        <v>0</v>
      </c>
      <c r="BH104" s="169">
        <v>0</v>
      </c>
      <c r="BI104" s="138">
        <v>0</v>
      </c>
    </row>
    <row r="105" spans="1:61">
      <c r="A105" s="172" t="s">
        <v>878</v>
      </c>
      <c r="B105" s="169">
        <v>100</v>
      </c>
      <c r="C105" s="169">
        <v>26</v>
      </c>
      <c r="D105" s="138">
        <f>SUM(H105:BI105)</f>
        <v>0</v>
      </c>
      <c r="E105" s="172">
        <f>SUMIF($H$1:$BI$1,1,$H105:$BI105)</f>
        <v>0</v>
      </c>
      <c r="F105" s="169">
        <f>SUMIF($H$1:$BI$1,2,$H105:$BI105)</f>
        <v>0</v>
      </c>
      <c r="G105" s="138">
        <f>SUMIF($H$1:$BI$1,3,$H105:$BI105)</f>
        <v>0</v>
      </c>
      <c r="H105" s="171">
        <v>0</v>
      </c>
      <c r="I105" s="169">
        <v>0</v>
      </c>
      <c r="J105" s="169">
        <v>0</v>
      </c>
      <c r="K105" s="169">
        <v>0</v>
      </c>
      <c r="L105" s="169">
        <v>0</v>
      </c>
      <c r="M105" s="169">
        <v>0</v>
      </c>
      <c r="N105" s="169">
        <v>0</v>
      </c>
      <c r="O105" s="169">
        <v>0</v>
      </c>
      <c r="P105" s="169">
        <v>0</v>
      </c>
      <c r="Q105" s="169">
        <v>0</v>
      </c>
      <c r="R105" s="169">
        <v>0</v>
      </c>
      <c r="S105" s="169">
        <v>0</v>
      </c>
      <c r="T105" s="169">
        <v>0</v>
      </c>
      <c r="U105" s="169">
        <v>0</v>
      </c>
      <c r="V105" s="169">
        <v>0</v>
      </c>
      <c r="W105" s="169">
        <v>0</v>
      </c>
      <c r="X105" s="169">
        <v>0</v>
      </c>
      <c r="Y105" s="169">
        <v>0</v>
      </c>
      <c r="Z105" s="169">
        <v>0</v>
      </c>
      <c r="AA105" s="169">
        <v>0</v>
      </c>
      <c r="AB105" s="169">
        <v>0</v>
      </c>
      <c r="AC105" s="169">
        <v>0</v>
      </c>
      <c r="AD105" s="169">
        <v>0</v>
      </c>
      <c r="AE105" s="169">
        <v>0</v>
      </c>
      <c r="AF105" s="169">
        <v>0</v>
      </c>
      <c r="AG105" s="169">
        <v>0</v>
      </c>
      <c r="AH105" s="169">
        <v>0</v>
      </c>
      <c r="AI105" s="169">
        <v>0</v>
      </c>
      <c r="AJ105" s="169">
        <v>0</v>
      </c>
      <c r="AK105" s="169">
        <v>0</v>
      </c>
      <c r="AL105" s="169">
        <v>0</v>
      </c>
      <c r="AM105" s="169">
        <v>0</v>
      </c>
      <c r="AN105" s="170">
        <v>0</v>
      </c>
      <c r="AO105" s="169">
        <v>0</v>
      </c>
      <c r="AP105" s="169">
        <v>0</v>
      </c>
      <c r="AQ105" s="169">
        <v>0</v>
      </c>
      <c r="AR105" s="169">
        <v>0</v>
      </c>
      <c r="AS105" s="169">
        <v>0</v>
      </c>
      <c r="AT105" s="170">
        <v>0</v>
      </c>
      <c r="AU105" s="169">
        <v>0</v>
      </c>
      <c r="AV105" s="169">
        <v>0</v>
      </c>
      <c r="AW105" s="169">
        <v>0</v>
      </c>
      <c r="AX105" s="169">
        <v>0</v>
      </c>
      <c r="AY105" s="169">
        <v>0</v>
      </c>
      <c r="AZ105" s="169">
        <v>0</v>
      </c>
      <c r="BA105" s="169">
        <v>0</v>
      </c>
      <c r="BB105" s="169">
        <v>0</v>
      </c>
      <c r="BC105" s="169">
        <v>0</v>
      </c>
      <c r="BD105" s="169">
        <v>0</v>
      </c>
      <c r="BE105" s="169">
        <v>0</v>
      </c>
      <c r="BF105" s="169">
        <v>0</v>
      </c>
      <c r="BG105" s="169">
        <v>0</v>
      </c>
      <c r="BH105" s="169">
        <v>0</v>
      </c>
      <c r="BI105" s="138">
        <v>0</v>
      </c>
    </row>
    <row r="106" spans="1:61">
      <c r="A106" s="172" t="s">
        <v>877</v>
      </c>
      <c r="B106" s="169">
        <v>101</v>
      </c>
      <c r="C106" s="169">
        <v>451</v>
      </c>
      <c r="D106" s="138">
        <f>SUM(H106:BI106)</f>
        <v>0</v>
      </c>
      <c r="E106" s="172">
        <f>SUMIF($H$1:$BI$1,1,$H106:$BI106)</f>
        <v>0</v>
      </c>
      <c r="F106" s="169">
        <f>SUMIF($H$1:$BI$1,2,$H106:$BI106)</f>
        <v>0</v>
      </c>
      <c r="G106" s="138">
        <f>SUMIF($H$1:$BI$1,3,$H106:$BI106)</f>
        <v>0</v>
      </c>
      <c r="H106" s="171">
        <v>0</v>
      </c>
      <c r="I106" s="169">
        <v>0</v>
      </c>
      <c r="J106" s="169">
        <v>0</v>
      </c>
      <c r="K106" s="169">
        <v>0</v>
      </c>
      <c r="L106" s="169">
        <v>0</v>
      </c>
      <c r="M106" s="169">
        <v>0</v>
      </c>
      <c r="N106" s="169">
        <v>0</v>
      </c>
      <c r="O106" s="169">
        <v>0</v>
      </c>
      <c r="P106" s="169">
        <v>0</v>
      </c>
      <c r="Q106" s="169">
        <v>0</v>
      </c>
      <c r="R106" s="169">
        <v>0</v>
      </c>
      <c r="S106" s="169">
        <v>0</v>
      </c>
      <c r="T106" s="169">
        <v>0</v>
      </c>
      <c r="U106" s="169">
        <v>0</v>
      </c>
      <c r="V106" s="169">
        <v>0</v>
      </c>
      <c r="W106" s="169">
        <v>0</v>
      </c>
      <c r="X106" s="169">
        <v>0</v>
      </c>
      <c r="Y106" s="169">
        <v>0</v>
      </c>
      <c r="Z106" s="169">
        <v>0</v>
      </c>
      <c r="AA106" s="169">
        <v>0</v>
      </c>
      <c r="AB106" s="169">
        <v>0</v>
      </c>
      <c r="AC106" s="169">
        <v>0</v>
      </c>
      <c r="AD106" s="169">
        <v>0</v>
      </c>
      <c r="AE106" s="169">
        <v>0</v>
      </c>
      <c r="AF106" s="169">
        <v>0</v>
      </c>
      <c r="AG106" s="169">
        <v>0</v>
      </c>
      <c r="AH106" s="169">
        <v>0</v>
      </c>
      <c r="AI106" s="169">
        <v>0</v>
      </c>
      <c r="AJ106" s="169">
        <v>0</v>
      </c>
      <c r="AK106" s="169">
        <v>0</v>
      </c>
      <c r="AL106" s="169">
        <v>0</v>
      </c>
      <c r="AM106" s="169">
        <v>0</v>
      </c>
      <c r="AN106" s="170">
        <v>0</v>
      </c>
      <c r="AO106" s="169">
        <v>0</v>
      </c>
      <c r="AP106" s="169">
        <v>0</v>
      </c>
      <c r="AQ106" s="169">
        <v>0</v>
      </c>
      <c r="AR106" s="169">
        <v>0</v>
      </c>
      <c r="AS106" s="169">
        <v>0</v>
      </c>
      <c r="AT106" s="170">
        <v>0</v>
      </c>
      <c r="AU106" s="169">
        <v>0</v>
      </c>
      <c r="AV106" s="169">
        <v>0</v>
      </c>
      <c r="AW106" s="169">
        <v>0</v>
      </c>
      <c r="AX106" s="169">
        <v>0</v>
      </c>
      <c r="AY106" s="169">
        <v>0</v>
      </c>
      <c r="AZ106" s="169">
        <v>0</v>
      </c>
      <c r="BA106" s="169">
        <v>0</v>
      </c>
      <c r="BB106" s="169">
        <v>0</v>
      </c>
      <c r="BC106" s="169">
        <v>0</v>
      </c>
      <c r="BD106" s="169">
        <v>0</v>
      </c>
      <c r="BE106" s="169">
        <v>0</v>
      </c>
      <c r="BF106" s="169">
        <v>0</v>
      </c>
      <c r="BG106" s="169">
        <v>0</v>
      </c>
      <c r="BH106" s="169">
        <v>0</v>
      </c>
      <c r="BI106" s="138">
        <v>0</v>
      </c>
    </row>
    <row r="107" spans="1:61">
      <c r="A107" s="172" t="s">
        <v>876</v>
      </c>
      <c r="B107" s="169">
        <v>102</v>
      </c>
      <c r="C107" s="169">
        <v>4231</v>
      </c>
      <c r="D107" s="138">
        <f>SUM(H107:BI107)</f>
        <v>221</v>
      </c>
      <c r="E107" s="172">
        <f>SUMIF($H$1:$BI$1,1,$H107:$BI107)</f>
        <v>5</v>
      </c>
      <c r="F107" s="169">
        <f>SUMIF($H$1:$BI$1,2,$H107:$BI107)</f>
        <v>40</v>
      </c>
      <c r="G107" s="138">
        <f>SUMIF($H$1:$BI$1,3,$H107:$BI107)</f>
        <v>176</v>
      </c>
      <c r="H107" s="171">
        <v>0</v>
      </c>
      <c r="I107" s="169">
        <v>1</v>
      </c>
      <c r="J107" s="169">
        <v>0</v>
      </c>
      <c r="K107" s="169">
        <v>0</v>
      </c>
      <c r="L107" s="169">
        <v>0</v>
      </c>
      <c r="M107" s="169">
        <v>0</v>
      </c>
      <c r="N107" s="169">
        <v>0</v>
      </c>
      <c r="O107" s="169">
        <v>0</v>
      </c>
      <c r="P107" s="169">
        <v>152</v>
      </c>
      <c r="Q107" s="169">
        <v>0</v>
      </c>
      <c r="R107" s="169">
        <v>24</v>
      </c>
      <c r="S107" s="169">
        <v>0</v>
      </c>
      <c r="T107" s="169">
        <v>0</v>
      </c>
      <c r="U107" s="169">
        <v>0</v>
      </c>
      <c r="V107" s="169">
        <v>0</v>
      </c>
      <c r="W107" s="169">
        <v>0</v>
      </c>
      <c r="X107" s="169">
        <v>5</v>
      </c>
      <c r="Y107" s="169">
        <v>0</v>
      </c>
      <c r="Z107" s="169">
        <v>0</v>
      </c>
      <c r="AA107" s="169">
        <v>0</v>
      </c>
      <c r="AB107" s="169">
        <v>0</v>
      </c>
      <c r="AC107" s="169">
        <v>0</v>
      </c>
      <c r="AD107" s="169">
        <v>0</v>
      </c>
      <c r="AE107" s="169">
        <v>0</v>
      </c>
      <c r="AF107" s="169">
        <v>0</v>
      </c>
      <c r="AG107" s="169">
        <v>0</v>
      </c>
      <c r="AH107" s="169">
        <v>0</v>
      </c>
      <c r="AI107" s="169">
        <v>0</v>
      </c>
      <c r="AJ107" s="169">
        <v>0</v>
      </c>
      <c r="AK107" s="169">
        <v>0</v>
      </c>
      <c r="AL107" s="169">
        <v>0</v>
      </c>
      <c r="AM107" s="169">
        <v>0</v>
      </c>
      <c r="AN107" s="170">
        <v>0</v>
      </c>
      <c r="AO107" s="169">
        <v>0</v>
      </c>
      <c r="AP107" s="169">
        <v>0</v>
      </c>
      <c r="AQ107" s="169">
        <v>0</v>
      </c>
      <c r="AR107" s="169">
        <v>0</v>
      </c>
      <c r="AS107" s="169">
        <v>0</v>
      </c>
      <c r="AT107" s="170">
        <v>0</v>
      </c>
      <c r="AU107" s="169">
        <v>0</v>
      </c>
      <c r="AV107" s="169">
        <v>0</v>
      </c>
      <c r="AW107" s="169">
        <v>0</v>
      </c>
      <c r="AX107" s="169">
        <v>0</v>
      </c>
      <c r="AY107" s="169">
        <v>0</v>
      </c>
      <c r="AZ107" s="169">
        <v>0</v>
      </c>
      <c r="BA107" s="169">
        <v>0</v>
      </c>
      <c r="BB107" s="169">
        <v>0</v>
      </c>
      <c r="BC107" s="169">
        <v>0</v>
      </c>
      <c r="BD107" s="169">
        <v>0</v>
      </c>
      <c r="BE107" s="169">
        <v>39</v>
      </c>
      <c r="BF107" s="169">
        <v>0</v>
      </c>
      <c r="BG107" s="169">
        <v>0</v>
      </c>
      <c r="BH107" s="169">
        <v>0</v>
      </c>
      <c r="BI107" s="138">
        <v>0</v>
      </c>
    </row>
    <row r="108" spans="1:61">
      <c r="A108" s="172" t="s">
        <v>874</v>
      </c>
      <c r="B108" s="169">
        <v>103</v>
      </c>
      <c r="C108" s="169">
        <v>181</v>
      </c>
      <c r="D108" s="138">
        <f>SUM(H108:BI108)</f>
        <v>0</v>
      </c>
      <c r="E108" s="172">
        <f>SUMIF($H$1:$BI$1,1,$H108:$BI108)</f>
        <v>0</v>
      </c>
      <c r="F108" s="169">
        <f>SUMIF($H$1:$BI$1,2,$H108:$BI108)</f>
        <v>0</v>
      </c>
      <c r="G108" s="138">
        <f>SUMIF($H$1:$BI$1,3,$H108:$BI108)</f>
        <v>0</v>
      </c>
      <c r="H108" s="171">
        <v>0</v>
      </c>
      <c r="I108" s="169">
        <v>0</v>
      </c>
      <c r="J108" s="169">
        <v>0</v>
      </c>
      <c r="K108" s="169">
        <v>0</v>
      </c>
      <c r="L108" s="169">
        <v>0</v>
      </c>
      <c r="M108" s="169">
        <v>0</v>
      </c>
      <c r="N108" s="169">
        <v>0</v>
      </c>
      <c r="O108" s="169">
        <v>0</v>
      </c>
      <c r="P108" s="169">
        <v>0</v>
      </c>
      <c r="Q108" s="169">
        <v>0</v>
      </c>
      <c r="R108" s="169">
        <v>0</v>
      </c>
      <c r="S108" s="169">
        <v>0</v>
      </c>
      <c r="T108" s="169">
        <v>0</v>
      </c>
      <c r="U108" s="169">
        <v>0</v>
      </c>
      <c r="V108" s="169">
        <v>0</v>
      </c>
      <c r="W108" s="169">
        <v>0</v>
      </c>
      <c r="X108" s="169">
        <v>0</v>
      </c>
      <c r="Y108" s="169">
        <v>0</v>
      </c>
      <c r="Z108" s="169">
        <v>0</v>
      </c>
      <c r="AA108" s="169">
        <v>0</v>
      </c>
      <c r="AB108" s="169">
        <v>0</v>
      </c>
      <c r="AC108" s="169">
        <v>0</v>
      </c>
      <c r="AD108" s="169">
        <v>0</v>
      </c>
      <c r="AE108" s="169">
        <v>0</v>
      </c>
      <c r="AF108" s="169">
        <v>0</v>
      </c>
      <c r="AG108" s="169">
        <v>0</v>
      </c>
      <c r="AH108" s="169">
        <v>0</v>
      </c>
      <c r="AI108" s="169">
        <v>0</v>
      </c>
      <c r="AJ108" s="169">
        <v>0</v>
      </c>
      <c r="AK108" s="169">
        <v>0</v>
      </c>
      <c r="AL108" s="169">
        <v>0</v>
      </c>
      <c r="AM108" s="169">
        <v>0</v>
      </c>
      <c r="AN108" s="170">
        <v>0</v>
      </c>
      <c r="AO108" s="169">
        <v>0</v>
      </c>
      <c r="AP108" s="169">
        <v>0</v>
      </c>
      <c r="AQ108" s="169">
        <v>0</v>
      </c>
      <c r="AR108" s="169">
        <v>0</v>
      </c>
      <c r="AS108" s="169">
        <v>0</v>
      </c>
      <c r="AT108" s="170">
        <v>0</v>
      </c>
      <c r="AU108" s="169">
        <v>0</v>
      </c>
      <c r="AV108" s="169">
        <v>0</v>
      </c>
      <c r="AW108" s="169">
        <v>0</v>
      </c>
      <c r="AX108" s="169">
        <v>0</v>
      </c>
      <c r="AY108" s="169">
        <v>0</v>
      </c>
      <c r="AZ108" s="169">
        <v>0</v>
      </c>
      <c r="BA108" s="169">
        <v>0</v>
      </c>
      <c r="BB108" s="169">
        <v>0</v>
      </c>
      <c r="BC108" s="169">
        <v>0</v>
      </c>
      <c r="BD108" s="169">
        <v>0</v>
      </c>
      <c r="BE108" s="169">
        <v>0</v>
      </c>
      <c r="BF108" s="169">
        <v>0</v>
      </c>
      <c r="BG108" s="169">
        <v>0</v>
      </c>
      <c r="BH108" s="169">
        <v>0</v>
      </c>
      <c r="BI108" s="138">
        <v>0</v>
      </c>
    </row>
    <row r="109" spans="1:61">
      <c r="A109" s="172" t="s">
        <v>873</v>
      </c>
      <c r="B109" s="169">
        <v>104</v>
      </c>
      <c r="C109" s="169">
        <v>350</v>
      </c>
      <c r="D109" s="138">
        <f>SUM(H109:BI109)</f>
        <v>0</v>
      </c>
      <c r="E109" s="172">
        <f>SUMIF($H$1:$BI$1,1,$H109:$BI109)</f>
        <v>0</v>
      </c>
      <c r="F109" s="169">
        <f>SUMIF($H$1:$BI$1,2,$H109:$BI109)</f>
        <v>0</v>
      </c>
      <c r="G109" s="138">
        <f>SUMIF($H$1:$BI$1,3,$H109:$BI109)</f>
        <v>0</v>
      </c>
      <c r="H109" s="171">
        <v>0</v>
      </c>
      <c r="I109" s="169">
        <v>0</v>
      </c>
      <c r="J109" s="169">
        <v>0</v>
      </c>
      <c r="K109" s="169">
        <v>0</v>
      </c>
      <c r="L109" s="169">
        <v>0</v>
      </c>
      <c r="M109" s="169">
        <v>0</v>
      </c>
      <c r="N109" s="169">
        <v>0</v>
      </c>
      <c r="O109" s="169">
        <v>0</v>
      </c>
      <c r="P109" s="169">
        <v>0</v>
      </c>
      <c r="Q109" s="169">
        <v>0</v>
      </c>
      <c r="R109" s="169">
        <v>0</v>
      </c>
      <c r="S109" s="169">
        <v>0</v>
      </c>
      <c r="T109" s="169">
        <v>0</v>
      </c>
      <c r="U109" s="169">
        <v>0</v>
      </c>
      <c r="V109" s="169">
        <v>0</v>
      </c>
      <c r="W109" s="169">
        <v>0</v>
      </c>
      <c r="X109" s="169">
        <v>0</v>
      </c>
      <c r="Y109" s="169">
        <v>0</v>
      </c>
      <c r="Z109" s="169">
        <v>0</v>
      </c>
      <c r="AA109" s="169">
        <v>0</v>
      </c>
      <c r="AB109" s="169">
        <v>0</v>
      </c>
      <c r="AC109" s="169">
        <v>0</v>
      </c>
      <c r="AD109" s="169">
        <v>0</v>
      </c>
      <c r="AE109" s="169">
        <v>0</v>
      </c>
      <c r="AF109" s="169">
        <v>0</v>
      </c>
      <c r="AG109" s="169">
        <v>0</v>
      </c>
      <c r="AH109" s="169">
        <v>0</v>
      </c>
      <c r="AI109" s="169">
        <v>0</v>
      </c>
      <c r="AJ109" s="169">
        <v>0</v>
      </c>
      <c r="AK109" s="169">
        <v>0</v>
      </c>
      <c r="AL109" s="169">
        <v>0</v>
      </c>
      <c r="AM109" s="169">
        <v>0</v>
      </c>
      <c r="AN109" s="170">
        <v>0</v>
      </c>
      <c r="AO109" s="169">
        <v>0</v>
      </c>
      <c r="AP109" s="169">
        <v>0</v>
      </c>
      <c r="AQ109" s="169">
        <v>0</v>
      </c>
      <c r="AR109" s="169">
        <v>0</v>
      </c>
      <c r="AS109" s="169">
        <v>0</v>
      </c>
      <c r="AT109" s="170">
        <v>0</v>
      </c>
      <c r="AU109" s="169">
        <v>0</v>
      </c>
      <c r="AV109" s="169">
        <v>0</v>
      </c>
      <c r="AW109" s="169">
        <v>0</v>
      </c>
      <c r="AX109" s="169">
        <v>0</v>
      </c>
      <c r="AY109" s="169">
        <v>0</v>
      </c>
      <c r="AZ109" s="169">
        <v>0</v>
      </c>
      <c r="BA109" s="169">
        <v>0</v>
      </c>
      <c r="BB109" s="169">
        <v>0</v>
      </c>
      <c r="BC109" s="169">
        <v>0</v>
      </c>
      <c r="BD109" s="169">
        <v>0</v>
      </c>
      <c r="BE109" s="169">
        <v>0</v>
      </c>
      <c r="BF109" s="169">
        <v>0</v>
      </c>
      <c r="BG109" s="169">
        <v>0</v>
      </c>
      <c r="BH109" s="169">
        <v>0</v>
      </c>
      <c r="BI109" s="138">
        <v>0</v>
      </c>
    </row>
    <row r="110" spans="1:61">
      <c r="A110" s="172" t="s">
        <v>872</v>
      </c>
      <c r="B110" s="169">
        <v>105</v>
      </c>
      <c r="C110" s="169">
        <v>3</v>
      </c>
      <c r="D110" s="138">
        <f>SUM(H110:BI110)</f>
        <v>0</v>
      </c>
      <c r="E110" s="172">
        <f>SUMIF($H$1:$BI$1,1,$H110:$BI110)</f>
        <v>0</v>
      </c>
      <c r="F110" s="169">
        <f>SUMIF($H$1:$BI$1,2,$H110:$BI110)</f>
        <v>0</v>
      </c>
      <c r="G110" s="138">
        <f>SUMIF($H$1:$BI$1,3,$H110:$BI110)</f>
        <v>0</v>
      </c>
      <c r="H110" s="171">
        <v>0</v>
      </c>
      <c r="I110" s="169">
        <v>0</v>
      </c>
      <c r="J110" s="169">
        <v>0</v>
      </c>
      <c r="K110" s="169">
        <v>0</v>
      </c>
      <c r="L110" s="169">
        <v>0</v>
      </c>
      <c r="M110" s="169">
        <v>0</v>
      </c>
      <c r="N110" s="169">
        <v>0</v>
      </c>
      <c r="O110" s="169">
        <v>0</v>
      </c>
      <c r="P110" s="169">
        <v>0</v>
      </c>
      <c r="Q110" s="169">
        <v>0</v>
      </c>
      <c r="R110" s="169">
        <v>0</v>
      </c>
      <c r="S110" s="169">
        <v>0</v>
      </c>
      <c r="T110" s="169">
        <v>0</v>
      </c>
      <c r="U110" s="169">
        <v>0</v>
      </c>
      <c r="V110" s="169">
        <v>0</v>
      </c>
      <c r="W110" s="169">
        <v>0</v>
      </c>
      <c r="X110" s="169">
        <v>0</v>
      </c>
      <c r="Y110" s="169">
        <v>0</v>
      </c>
      <c r="Z110" s="169">
        <v>0</v>
      </c>
      <c r="AA110" s="169">
        <v>0</v>
      </c>
      <c r="AB110" s="169">
        <v>0</v>
      </c>
      <c r="AC110" s="169">
        <v>0</v>
      </c>
      <c r="AD110" s="169">
        <v>0</v>
      </c>
      <c r="AE110" s="169">
        <v>0</v>
      </c>
      <c r="AF110" s="169">
        <v>0</v>
      </c>
      <c r="AG110" s="169">
        <v>0</v>
      </c>
      <c r="AH110" s="169">
        <v>0</v>
      </c>
      <c r="AI110" s="169">
        <v>0</v>
      </c>
      <c r="AJ110" s="169">
        <v>0</v>
      </c>
      <c r="AK110" s="169">
        <v>0</v>
      </c>
      <c r="AL110" s="169">
        <v>0</v>
      </c>
      <c r="AM110" s="169">
        <v>0</v>
      </c>
      <c r="AN110" s="170">
        <v>0</v>
      </c>
      <c r="AO110" s="169">
        <v>0</v>
      </c>
      <c r="AP110" s="169">
        <v>0</v>
      </c>
      <c r="AQ110" s="169">
        <v>0</v>
      </c>
      <c r="AR110" s="169">
        <v>0</v>
      </c>
      <c r="AS110" s="169">
        <v>0</v>
      </c>
      <c r="AT110" s="170">
        <v>0</v>
      </c>
      <c r="AU110" s="169">
        <v>0</v>
      </c>
      <c r="AV110" s="169">
        <v>0</v>
      </c>
      <c r="AW110" s="169">
        <v>0</v>
      </c>
      <c r="AX110" s="169">
        <v>0</v>
      </c>
      <c r="AY110" s="169">
        <v>0</v>
      </c>
      <c r="AZ110" s="169">
        <v>0</v>
      </c>
      <c r="BA110" s="169">
        <v>0</v>
      </c>
      <c r="BB110" s="169">
        <v>0</v>
      </c>
      <c r="BC110" s="169">
        <v>0</v>
      </c>
      <c r="BD110" s="169">
        <v>0</v>
      </c>
      <c r="BE110" s="169">
        <v>0</v>
      </c>
      <c r="BF110" s="169">
        <v>0</v>
      </c>
      <c r="BG110" s="169">
        <v>0</v>
      </c>
      <c r="BH110" s="169">
        <v>0</v>
      </c>
      <c r="BI110" s="138">
        <v>0</v>
      </c>
    </row>
    <row r="111" spans="1:61">
      <c r="A111" s="172" t="s">
        <v>871</v>
      </c>
      <c r="B111" s="169">
        <v>106</v>
      </c>
      <c r="C111" s="169">
        <v>187</v>
      </c>
      <c r="D111" s="138">
        <f>SUM(H111:BI111)</f>
        <v>0</v>
      </c>
      <c r="E111" s="172">
        <f>SUMIF($H$1:$BI$1,1,$H111:$BI111)</f>
        <v>0</v>
      </c>
      <c r="F111" s="169">
        <f>SUMIF($H$1:$BI$1,2,$H111:$BI111)</f>
        <v>0</v>
      </c>
      <c r="G111" s="138">
        <f>SUMIF($H$1:$BI$1,3,$H111:$BI111)</f>
        <v>0</v>
      </c>
      <c r="H111" s="171">
        <v>0</v>
      </c>
      <c r="I111" s="169">
        <v>0</v>
      </c>
      <c r="J111" s="169">
        <v>0</v>
      </c>
      <c r="K111" s="169">
        <v>0</v>
      </c>
      <c r="L111" s="169">
        <v>0</v>
      </c>
      <c r="M111" s="169">
        <v>0</v>
      </c>
      <c r="N111" s="169">
        <v>0</v>
      </c>
      <c r="O111" s="169">
        <v>0</v>
      </c>
      <c r="P111" s="169">
        <v>0</v>
      </c>
      <c r="Q111" s="169">
        <v>0</v>
      </c>
      <c r="R111" s="169">
        <v>0</v>
      </c>
      <c r="S111" s="169">
        <v>0</v>
      </c>
      <c r="T111" s="169">
        <v>0</v>
      </c>
      <c r="U111" s="169">
        <v>0</v>
      </c>
      <c r="V111" s="169">
        <v>0</v>
      </c>
      <c r="W111" s="169">
        <v>0</v>
      </c>
      <c r="X111" s="169">
        <v>0</v>
      </c>
      <c r="Y111" s="169">
        <v>0</v>
      </c>
      <c r="Z111" s="169">
        <v>0</v>
      </c>
      <c r="AA111" s="169">
        <v>0</v>
      </c>
      <c r="AB111" s="169">
        <v>0</v>
      </c>
      <c r="AC111" s="169">
        <v>0</v>
      </c>
      <c r="AD111" s="169">
        <v>0</v>
      </c>
      <c r="AE111" s="169">
        <v>0</v>
      </c>
      <c r="AF111" s="169">
        <v>0</v>
      </c>
      <c r="AG111" s="169">
        <v>0</v>
      </c>
      <c r="AH111" s="169">
        <v>0</v>
      </c>
      <c r="AI111" s="169">
        <v>0</v>
      </c>
      <c r="AJ111" s="169">
        <v>0</v>
      </c>
      <c r="AK111" s="169">
        <v>0</v>
      </c>
      <c r="AL111" s="169">
        <v>0</v>
      </c>
      <c r="AM111" s="169">
        <v>0</v>
      </c>
      <c r="AN111" s="170">
        <v>0</v>
      </c>
      <c r="AO111" s="169">
        <v>0</v>
      </c>
      <c r="AP111" s="169">
        <v>0</v>
      </c>
      <c r="AQ111" s="169">
        <v>0</v>
      </c>
      <c r="AR111" s="169">
        <v>0</v>
      </c>
      <c r="AS111" s="169">
        <v>0</v>
      </c>
      <c r="AT111" s="170">
        <v>0</v>
      </c>
      <c r="AU111" s="169">
        <v>0</v>
      </c>
      <c r="AV111" s="169">
        <v>0</v>
      </c>
      <c r="AW111" s="169">
        <v>0</v>
      </c>
      <c r="AX111" s="169">
        <v>0</v>
      </c>
      <c r="AY111" s="169">
        <v>0</v>
      </c>
      <c r="AZ111" s="169">
        <v>0</v>
      </c>
      <c r="BA111" s="169">
        <v>0</v>
      </c>
      <c r="BB111" s="169">
        <v>0</v>
      </c>
      <c r="BC111" s="169">
        <v>0</v>
      </c>
      <c r="BD111" s="169">
        <v>0</v>
      </c>
      <c r="BE111" s="169">
        <v>0</v>
      </c>
      <c r="BF111" s="169">
        <v>0</v>
      </c>
      <c r="BG111" s="169">
        <v>0</v>
      </c>
      <c r="BH111" s="169">
        <v>0</v>
      </c>
      <c r="BI111" s="138">
        <v>0</v>
      </c>
    </row>
    <row r="112" spans="1:61">
      <c r="A112" s="172" t="s">
        <v>870</v>
      </c>
      <c r="B112" s="169">
        <v>107</v>
      </c>
      <c r="C112" s="169">
        <v>10103</v>
      </c>
      <c r="D112" s="138">
        <f>SUM(H112:BI112)</f>
        <v>2</v>
      </c>
      <c r="E112" s="172">
        <f>SUMIF($H$1:$BI$1,1,$H112:$BI112)</f>
        <v>2</v>
      </c>
      <c r="F112" s="169">
        <f>SUMIF($H$1:$BI$1,2,$H112:$BI112)</f>
        <v>0</v>
      </c>
      <c r="G112" s="138">
        <f>SUMIF($H$1:$BI$1,3,$H112:$BI112)</f>
        <v>0</v>
      </c>
      <c r="H112" s="171">
        <v>0</v>
      </c>
      <c r="I112" s="169">
        <v>0</v>
      </c>
      <c r="J112" s="169">
        <v>0</v>
      </c>
      <c r="K112" s="169">
        <v>0</v>
      </c>
      <c r="L112" s="169">
        <v>0</v>
      </c>
      <c r="M112" s="169">
        <v>0</v>
      </c>
      <c r="N112" s="169">
        <v>0</v>
      </c>
      <c r="O112" s="169">
        <v>0</v>
      </c>
      <c r="P112" s="169">
        <v>0</v>
      </c>
      <c r="Q112" s="169">
        <v>0</v>
      </c>
      <c r="R112" s="169">
        <v>0</v>
      </c>
      <c r="S112" s="169">
        <v>0</v>
      </c>
      <c r="T112" s="169">
        <v>0</v>
      </c>
      <c r="U112" s="169">
        <v>0</v>
      </c>
      <c r="V112" s="169">
        <v>0</v>
      </c>
      <c r="W112" s="169">
        <v>0</v>
      </c>
      <c r="X112" s="169">
        <v>2</v>
      </c>
      <c r="Y112" s="169">
        <v>0</v>
      </c>
      <c r="Z112" s="169">
        <v>0</v>
      </c>
      <c r="AA112" s="169">
        <v>0</v>
      </c>
      <c r="AB112" s="169">
        <v>0</v>
      </c>
      <c r="AC112" s="169">
        <v>0</v>
      </c>
      <c r="AD112" s="169">
        <v>0</v>
      </c>
      <c r="AE112" s="169">
        <v>0</v>
      </c>
      <c r="AF112" s="169">
        <v>0</v>
      </c>
      <c r="AG112" s="169">
        <v>0</v>
      </c>
      <c r="AH112" s="169">
        <v>0</v>
      </c>
      <c r="AI112" s="169">
        <v>0</v>
      </c>
      <c r="AJ112" s="169">
        <v>0</v>
      </c>
      <c r="AK112" s="169">
        <v>0</v>
      </c>
      <c r="AL112" s="169">
        <v>0</v>
      </c>
      <c r="AM112" s="169">
        <v>0</v>
      </c>
      <c r="AN112" s="170">
        <v>0</v>
      </c>
      <c r="AO112" s="169">
        <v>0</v>
      </c>
      <c r="AP112" s="169">
        <v>0</v>
      </c>
      <c r="AQ112" s="169">
        <v>0</v>
      </c>
      <c r="AR112" s="169">
        <v>0</v>
      </c>
      <c r="AS112" s="169">
        <v>0</v>
      </c>
      <c r="AT112" s="170">
        <v>0</v>
      </c>
      <c r="AU112" s="169">
        <v>0</v>
      </c>
      <c r="AV112" s="169">
        <v>0</v>
      </c>
      <c r="AW112" s="169">
        <v>0</v>
      </c>
      <c r="AX112" s="169">
        <v>0</v>
      </c>
      <c r="AY112" s="169">
        <v>0</v>
      </c>
      <c r="AZ112" s="169">
        <v>0</v>
      </c>
      <c r="BA112" s="169">
        <v>0</v>
      </c>
      <c r="BB112" s="169">
        <v>0</v>
      </c>
      <c r="BC112" s="169">
        <v>0</v>
      </c>
      <c r="BD112" s="169">
        <v>0</v>
      </c>
      <c r="BE112" s="169">
        <v>0</v>
      </c>
      <c r="BF112" s="169">
        <v>0</v>
      </c>
      <c r="BG112" s="169">
        <v>0</v>
      </c>
      <c r="BH112" s="169">
        <v>0</v>
      </c>
      <c r="BI112" s="138">
        <v>0</v>
      </c>
    </row>
    <row r="113" spans="1:61">
      <c r="A113" s="172" t="s">
        <v>868</v>
      </c>
      <c r="B113" s="169">
        <v>108</v>
      </c>
      <c r="C113" s="169">
        <v>173</v>
      </c>
      <c r="D113" s="138">
        <f>SUM(H113:BI113)</f>
        <v>0</v>
      </c>
      <c r="E113" s="172">
        <f>SUMIF($H$1:$BI$1,1,$H113:$BI113)</f>
        <v>0</v>
      </c>
      <c r="F113" s="169">
        <f>SUMIF($H$1:$BI$1,2,$H113:$BI113)</f>
        <v>0</v>
      </c>
      <c r="G113" s="138">
        <f>SUMIF($H$1:$BI$1,3,$H113:$BI113)</f>
        <v>0</v>
      </c>
      <c r="H113" s="171">
        <v>0</v>
      </c>
      <c r="I113" s="169">
        <v>0</v>
      </c>
      <c r="J113" s="169">
        <v>0</v>
      </c>
      <c r="K113" s="169">
        <v>0</v>
      </c>
      <c r="L113" s="169">
        <v>0</v>
      </c>
      <c r="M113" s="169">
        <v>0</v>
      </c>
      <c r="N113" s="169">
        <v>0</v>
      </c>
      <c r="O113" s="169">
        <v>0</v>
      </c>
      <c r="P113" s="169">
        <v>0</v>
      </c>
      <c r="Q113" s="169">
        <v>0</v>
      </c>
      <c r="R113" s="169">
        <v>0</v>
      </c>
      <c r="S113" s="169">
        <v>0</v>
      </c>
      <c r="T113" s="169">
        <v>0</v>
      </c>
      <c r="U113" s="169">
        <v>0</v>
      </c>
      <c r="V113" s="169">
        <v>0</v>
      </c>
      <c r="W113" s="169">
        <v>0</v>
      </c>
      <c r="X113" s="169">
        <v>0</v>
      </c>
      <c r="Y113" s="169">
        <v>0</v>
      </c>
      <c r="Z113" s="169">
        <v>0</v>
      </c>
      <c r="AA113" s="169">
        <v>0</v>
      </c>
      <c r="AB113" s="169">
        <v>0</v>
      </c>
      <c r="AC113" s="169">
        <v>0</v>
      </c>
      <c r="AD113" s="169">
        <v>0</v>
      </c>
      <c r="AE113" s="169">
        <v>0</v>
      </c>
      <c r="AF113" s="169">
        <v>0</v>
      </c>
      <c r="AG113" s="169">
        <v>0</v>
      </c>
      <c r="AH113" s="169">
        <v>0</v>
      </c>
      <c r="AI113" s="169">
        <v>0</v>
      </c>
      <c r="AJ113" s="169">
        <v>0</v>
      </c>
      <c r="AK113" s="169">
        <v>0</v>
      </c>
      <c r="AL113" s="169">
        <v>0</v>
      </c>
      <c r="AM113" s="169">
        <v>0</v>
      </c>
      <c r="AN113" s="170">
        <v>0</v>
      </c>
      <c r="AO113" s="169">
        <v>0</v>
      </c>
      <c r="AP113" s="169">
        <v>0</v>
      </c>
      <c r="AQ113" s="169">
        <v>0</v>
      </c>
      <c r="AR113" s="169">
        <v>0</v>
      </c>
      <c r="AS113" s="169">
        <v>0</v>
      </c>
      <c r="AT113" s="170">
        <v>0</v>
      </c>
      <c r="AU113" s="169">
        <v>0</v>
      </c>
      <c r="AV113" s="169">
        <v>0</v>
      </c>
      <c r="AW113" s="169">
        <v>0</v>
      </c>
      <c r="AX113" s="169">
        <v>0</v>
      </c>
      <c r="AY113" s="169">
        <v>0</v>
      </c>
      <c r="AZ113" s="169">
        <v>0</v>
      </c>
      <c r="BA113" s="169">
        <v>0</v>
      </c>
      <c r="BB113" s="169">
        <v>0</v>
      </c>
      <c r="BC113" s="169">
        <v>0</v>
      </c>
      <c r="BD113" s="169">
        <v>0</v>
      </c>
      <c r="BE113" s="169">
        <v>0</v>
      </c>
      <c r="BF113" s="169">
        <v>0</v>
      </c>
      <c r="BG113" s="169">
        <v>0</v>
      </c>
      <c r="BH113" s="169">
        <v>0</v>
      </c>
      <c r="BI113" s="138">
        <v>0</v>
      </c>
    </row>
    <row r="114" spans="1:61">
      <c r="A114" s="172" t="s">
        <v>867</v>
      </c>
      <c r="B114" s="169">
        <v>109</v>
      </c>
      <c r="C114" s="169">
        <v>249</v>
      </c>
      <c r="D114" s="138">
        <f>SUM(H114:BI114)</f>
        <v>0</v>
      </c>
      <c r="E114" s="172">
        <f>SUMIF($H$1:$BI$1,1,$H114:$BI114)</f>
        <v>0</v>
      </c>
      <c r="F114" s="169">
        <f>SUMIF($H$1:$BI$1,2,$H114:$BI114)</f>
        <v>0</v>
      </c>
      <c r="G114" s="138">
        <f>SUMIF($H$1:$BI$1,3,$H114:$BI114)</f>
        <v>0</v>
      </c>
      <c r="H114" s="171">
        <v>0</v>
      </c>
      <c r="I114" s="169">
        <v>0</v>
      </c>
      <c r="J114" s="169">
        <v>0</v>
      </c>
      <c r="K114" s="169">
        <v>0</v>
      </c>
      <c r="L114" s="169">
        <v>0</v>
      </c>
      <c r="M114" s="169">
        <v>0</v>
      </c>
      <c r="N114" s="169">
        <v>0</v>
      </c>
      <c r="O114" s="169">
        <v>0</v>
      </c>
      <c r="P114" s="169">
        <v>0</v>
      </c>
      <c r="Q114" s="169">
        <v>0</v>
      </c>
      <c r="R114" s="169">
        <v>0</v>
      </c>
      <c r="S114" s="169">
        <v>0</v>
      </c>
      <c r="T114" s="169">
        <v>0</v>
      </c>
      <c r="U114" s="169">
        <v>0</v>
      </c>
      <c r="V114" s="169">
        <v>0</v>
      </c>
      <c r="W114" s="169">
        <v>0</v>
      </c>
      <c r="X114" s="169">
        <v>0</v>
      </c>
      <c r="Y114" s="169">
        <v>0</v>
      </c>
      <c r="Z114" s="169">
        <v>0</v>
      </c>
      <c r="AA114" s="169">
        <v>0</v>
      </c>
      <c r="AB114" s="169">
        <v>0</v>
      </c>
      <c r="AC114" s="169">
        <v>0</v>
      </c>
      <c r="AD114" s="169">
        <v>0</v>
      </c>
      <c r="AE114" s="169">
        <v>0</v>
      </c>
      <c r="AF114" s="169">
        <v>0</v>
      </c>
      <c r="AG114" s="169">
        <v>0</v>
      </c>
      <c r="AH114" s="169">
        <v>0</v>
      </c>
      <c r="AI114" s="169">
        <v>0</v>
      </c>
      <c r="AJ114" s="169">
        <v>0</v>
      </c>
      <c r="AK114" s="169">
        <v>0</v>
      </c>
      <c r="AL114" s="169">
        <v>0</v>
      </c>
      <c r="AM114" s="169">
        <v>0</v>
      </c>
      <c r="AN114" s="170">
        <v>0</v>
      </c>
      <c r="AO114" s="169">
        <v>0</v>
      </c>
      <c r="AP114" s="169">
        <v>0</v>
      </c>
      <c r="AQ114" s="169">
        <v>0</v>
      </c>
      <c r="AR114" s="169">
        <v>0</v>
      </c>
      <c r="AS114" s="169">
        <v>0</v>
      </c>
      <c r="AT114" s="170">
        <v>0</v>
      </c>
      <c r="AU114" s="169">
        <v>0</v>
      </c>
      <c r="AV114" s="169">
        <v>0</v>
      </c>
      <c r="AW114" s="169">
        <v>0</v>
      </c>
      <c r="AX114" s="169">
        <v>0</v>
      </c>
      <c r="AY114" s="169">
        <v>0</v>
      </c>
      <c r="AZ114" s="169">
        <v>0</v>
      </c>
      <c r="BA114" s="169">
        <v>0</v>
      </c>
      <c r="BB114" s="169">
        <v>0</v>
      </c>
      <c r="BC114" s="169">
        <v>0</v>
      </c>
      <c r="BD114" s="169">
        <v>0</v>
      </c>
      <c r="BE114" s="169">
        <v>0</v>
      </c>
      <c r="BF114" s="169">
        <v>0</v>
      </c>
      <c r="BG114" s="169">
        <v>0</v>
      </c>
      <c r="BH114" s="169">
        <v>0</v>
      </c>
      <c r="BI114" s="138">
        <v>0</v>
      </c>
    </row>
    <row r="115" spans="1:61">
      <c r="A115" s="172" t="s">
        <v>866</v>
      </c>
      <c r="B115" s="169">
        <v>110</v>
      </c>
      <c r="C115" s="169">
        <v>10</v>
      </c>
      <c r="D115" s="138">
        <f>SUM(H115:BI115)</f>
        <v>0</v>
      </c>
      <c r="E115" s="172">
        <f>SUMIF($H$1:$BI$1,1,$H115:$BI115)</f>
        <v>0</v>
      </c>
      <c r="F115" s="169">
        <f>SUMIF($H$1:$BI$1,2,$H115:$BI115)</f>
        <v>0</v>
      </c>
      <c r="G115" s="138">
        <f>SUMIF($H$1:$BI$1,3,$H115:$BI115)</f>
        <v>0</v>
      </c>
      <c r="H115" s="171">
        <v>0</v>
      </c>
      <c r="I115" s="169">
        <v>0</v>
      </c>
      <c r="J115" s="169">
        <v>0</v>
      </c>
      <c r="K115" s="169">
        <v>0</v>
      </c>
      <c r="L115" s="169">
        <v>0</v>
      </c>
      <c r="M115" s="169">
        <v>0</v>
      </c>
      <c r="N115" s="169">
        <v>0</v>
      </c>
      <c r="O115" s="169">
        <v>0</v>
      </c>
      <c r="P115" s="169">
        <v>0</v>
      </c>
      <c r="Q115" s="169">
        <v>0</v>
      </c>
      <c r="R115" s="169">
        <v>0</v>
      </c>
      <c r="S115" s="169">
        <v>0</v>
      </c>
      <c r="T115" s="169">
        <v>0</v>
      </c>
      <c r="U115" s="169">
        <v>0</v>
      </c>
      <c r="V115" s="169">
        <v>0</v>
      </c>
      <c r="W115" s="169">
        <v>0</v>
      </c>
      <c r="X115" s="169">
        <v>0</v>
      </c>
      <c r="Y115" s="169">
        <v>0</v>
      </c>
      <c r="Z115" s="169">
        <v>0</v>
      </c>
      <c r="AA115" s="169">
        <v>0</v>
      </c>
      <c r="AB115" s="169">
        <v>0</v>
      </c>
      <c r="AC115" s="169">
        <v>0</v>
      </c>
      <c r="AD115" s="169">
        <v>0</v>
      </c>
      <c r="AE115" s="169">
        <v>0</v>
      </c>
      <c r="AF115" s="169">
        <v>0</v>
      </c>
      <c r="AG115" s="169">
        <v>0</v>
      </c>
      <c r="AH115" s="169">
        <v>0</v>
      </c>
      <c r="AI115" s="169">
        <v>0</v>
      </c>
      <c r="AJ115" s="169">
        <v>0</v>
      </c>
      <c r="AK115" s="169">
        <v>0</v>
      </c>
      <c r="AL115" s="169">
        <v>0</v>
      </c>
      <c r="AM115" s="169">
        <v>0</v>
      </c>
      <c r="AN115" s="170">
        <v>0</v>
      </c>
      <c r="AO115" s="169">
        <v>0</v>
      </c>
      <c r="AP115" s="169">
        <v>0</v>
      </c>
      <c r="AQ115" s="169">
        <v>0</v>
      </c>
      <c r="AR115" s="169">
        <v>0</v>
      </c>
      <c r="AS115" s="169">
        <v>0</v>
      </c>
      <c r="AT115" s="170">
        <v>0</v>
      </c>
      <c r="AU115" s="169">
        <v>0</v>
      </c>
      <c r="AV115" s="169">
        <v>0</v>
      </c>
      <c r="AW115" s="169">
        <v>0</v>
      </c>
      <c r="AX115" s="169">
        <v>0</v>
      </c>
      <c r="AY115" s="169">
        <v>0</v>
      </c>
      <c r="AZ115" s="169">
        <v>0</v>
      </c>
      <c r="BA115" s="169">
        <v>0</v>
      </c>
      <c r="BB115" s="169">
        <v>0</v>
      </c>
      <c r="BC115" s="169">
        <v>0</v>
      </c>
      <c r="BD115" s="169">
        <v>0</v>
      </c>
      <c r="BE115" s="169">
        <v>0</v>
      </c>
      <c r="BF115" s="169">
        <v>0</v>
      </c>
      <c r="BG115" s="169">
        <v>0</v>
      </c>
      <c r="BH115" s="169">
        <v>0</v>
      </c>
      <c r="BI115" s="138">
        <v>0</v>
      </c>
    </row>
    <row r="116" spans="1:61">
      <c r="A116" s="172" t="s">
        <v>865</v>
      </c>
      <c r="B116" s="169">
        <v>111</v>
      </c>
      <c r="C116" s="169">
        <v>110</v>
      </c>
      <c r="D116" s="138">
        <f>SUM(H116:BI116)</f>
        <v>6</v>
      </c>
      <c r="E116" s="172">
        <f>SUMIF($H$1:$BI$1,1,$H116:$BI116)</f>
        <v>5</v>
      </c>
      <c r="F116" s="169">
        <f>SUMIF($H$1:$BI$1,2,$H116:$BI116)</f>
        <v>1</v>
      </c>
      <c r="G116" s="138">
        <f>SUMIF($H$1:$BI$1,3,$H116:$BI116)</f>
        <v>0</v>
      </c>
      <c r="H116" s="171">
        <v>0</v>
      </c>
      <c r="I116" s="169">
        <v>0</v>
      </c>
      <c r="J116" s="169">
        <v>0</v>
      </c>
      <c r="K116" s="169">
        <v>0</v>
      </c>
      <c r="L116" s="169">
        <v>0</v>
      </c>
      <c r="M116" s="169">
        <v>0</v>
      </c>
      <c r="N116" s="169">
        <v>0</v>
      </c>
      <c r="O116" s="169">
        <v>0</v>
      </c>
      <c r="P116" s="169">
        <v>0</v>
      </c>
      <c r="Q116" s="169">
        <v>0</v>
      </c>
      <c r="R116" s="169">
        <v>0</v>
      </c>
      <c r="S116" s="169">
        <v>0</v>
      </c>
      <c r="T116" s="169">
        <v>0</v>
      </c>
      <c r="U116" s="169">
        <v>0</v>
      </c>
      <c r="V116" s="169">
        <v>0</v>
      </c>
      <c r="W116" s="169">
        <v>0</v>
      </c>
      <c r="X116" s="169">
        <v>0</v>
      </c>
      <c r="Y116" s="169">
        <v>0</v>
      </c>
      <c r="Z116" s="169">
        <v>0</v>
      </c>
      <c r="AA116" s="169">
        <v>0</v>
      </c>
      <c r="AB116" s="169">
        <v>0</v>
      </c>
      <c r="AC116" s="169">
        <v>0</v>
      </c>
      <c r="AD116" s="169">
        <v>0</v>
      </c>
      <c r="AE116" s="169">
        <v>0</v>
      </c>
      <c r="AF116" s="169">
        <v>0</v>
      </c>
      <c r="AG116" s="169">
        <v>0</v>
      </c>
      <c r="AH116" s="169">
        <v>0</v>
      </c>
      <c r="AI116" s="169">
        <v>0</v>
      </c>
      <c r="AJ116" s="169">
        <v>5</v>
      </c>
      <c r="AK116" s="169">
        <v>0</v>
      </c>
      <c r="AL116" s="169">
        <v>0</v>
      </c>
      <c r="AM116" s="169">
        <v>0</v>
      </c>
      <c r="AN116" s="170">
        <v>0</v>
      </c>
      <c r="AO116" s="169">
        <v>0</v>
      </c>
      <c r="AP116" s="169">
        <v>0</v>
      </c>
      <c r="AQ116" s="169">
        <v>0</v>
      </c>
      <c r="AR116" s="169">
        <v>0</v>
      </c>
      <c r="AS116" s="169">
        <v>0</v>
      </c>
      <c r="AT116" s="170">
        <v>0</v>
      </c>
      <c r="AU116" s="169">
        <v>0</v>
      </c>
      <c r="AV116" s="169">
        <v>0</v>
      </c>
      <c r="AW116" s="169">
        <v>0</v>
      </c>
      <c r="AX116" s="169">
        <v>0</v>
      </c>
      <c r="AY116" s="169">
        <v>0</v>
      </c>
      <c r="AZ116" s="169">
        <v>0</v>
      </c>
      <c r="BA116" s="169">
        <v>0</v>
      </c>
      <c r="BB116" s="169">
        <v>0</v>
      </c>
      <c r="BC116" s="169">
        <v>0</v>
      </c>
      <c r="BD116" s="169">
        <v>0</v>
      </c>
      <c r="BE116" s="169">
        <v>1</v>
      </c>
      <c r="BF116" s="169">
        <v>0</v>
      </c>
      <c r="BG116" s="169">
        <v>0</v>
      </c>
      <c r="BH116" s="169">
        <v>0</v>
      </c>
      <c r="BI116" s="138">
        <v>0</v>
      </c>
    </row>
    <row r="117" spans="1:61">
      <c r="A117" s="172" t="s">
        <v>863</v>
      </c>
      <c r="B117" s="169">
        <v>112</v>
      </c>
      <c r="C117" s="169">
        <v>86</v>
      </c>
      <c r="D117" s="138">
        <f>SUM(H117:BI117)</f>
        <v>3</v>
      </c>
      <c r="E117" s="172">
        <f>SUMIF($H$1:$BI$1,1,$H117:$BI117)</f>
        <v>0</v>
      </c>
      <c r="F117" s="169">
        <f>SUMIF($H$1:$BI$1,2,$H117:$BI117)</f>
        <v>1</v>
      </c>
      <c r="G117" s="138">
        <f>SUMIF($H$1:$BI$1,3,$H117:$BI117)</f>
        <v>2</v>
      </c>
      <c r="H117" s="171">
        <v>0</v>
      </c>
      <c r="I117" s="169">
        <v>0</v>
      </c>
      <c r="J117" s="169">
        <v>0</v>
      </c>
      <c r="K117" s="169">
        <v>0</v>
      </c>
      <c r="L117" s="169">
        <v>0</v>
      </c>
      <c r="M117" s="169">
        <v>0</v>
      </c>
      <c r="N117" s="169">
        <v>0</v>
      </c>
      <c r="O117" s="169">
        <v>0</v>
      </c>
      <c r="P117" s="169">
        <v>2</v>
      </c>
      <c r="Q117" s="169">
        <v>0</v>
      </c>
      <c r="R117" s="169">
        <v>0</v>
      </c>
      <c r="S117" s="169">
        <v>0</v>
      </c>
      <c r="T117" s="169">
        <v>0</v>
      </c>
      <c r="U117" s="169">
        <v>0</v>
      </c>
      <c r="V117" s="169">
        <v>0</v>
      </c>
      <c r="W117" s="169">
        <v>0</v>
      </c>
      <c r="X117" s="169">
        <v>0</v>
      </c>
      <c r="Y117" s="169">
        <v>0</v>
      </c>
      <c r="Z117" s="169">
        <v>0</v>
      </c>
      <c r="AA117" s="169">
        <v>0</v>
      </c>
      <c r="AB117" s="169">
        <v>0</v>
      </c>
      <c r="AC117" s="169">
        <v>0</v>
      </c>
      <c r="AD117" s="169">
        <v>0</v>
      </c>
      <c r="AE117" s="169">
        <v>0</v>
      </c>
      <c r="AF117" s="169">
        <v>0</v>
      </c>
      <c r="AG117" s="169">
        <v>0</v>
      </c>
      <c r="AH117" s="169">
        <v>0</v>
      </c>
      <c r="AI117" s="169">
        <v>0</v>
      </c>
      <c r="AJ117" s="169">
        <v>0</v>
      </c>
      <c r="AK117" s="169">
        <v>0</v>
      </c>
      <c r="AL117" s="169">
        <v>0</v>
      </c>
      <c r="AM117" s="169">
        <v>0</v>
      </c>
      <c r="AN117" s="170">
        <v>0</v>
      </c>
      <c r="AO117" s="169">
        <v>0</v>
      </c>
      <c r="AP117" s="169">
        <v>0</v>
      </c>
      <c r="AQ117" s="169">
        <v>0</v>
      </c>
      <c r="AR117" s="169">
        <v>0</v>
      </c>
      <c r="AS117" s="169">
        <v>0</v>
      </c>
      <c r="AT117" s="170">
        <v>0</v>
      </c>
      <c r="AU117" s="169">
        <v>0</v>
      </c>
      <c r="AV117" s="169">
        <v>0</v>
      </c>
      <c r="AW117" s="169">
        <v>0</v>
      </c>
      <c r="AX117" s="169">
        <v>0</v>
      </c>
      <c r="AY117" s="169">
        <v>0</v>
      </c>
      <c r="AZ117" s="169">
        <v>0</v>
      </c>
      <c r="BA117" s="169">
        <v>0</v>
      </c>
      <c r="BB117" s="169">
        <v>0</v>
      </c>
      <c r="BC117" s="169">
        <v>0</v>
      </c>
      <c r="BD117" s="169">
        <v>0</v>
      </c>
      <c r="BE117" s="169">
        <v>1</v>
      </c>
      <c r="BF117" s="169">
        <v>0</v>
      </c>
      <c r="BG117" s="169">
        <v>0</v>
      </c>
      <c r="BH117" s="169">
        <v>0</v>
      </c>
      <c r="BI117" s="138">
        <v>0</v>
      </c>
    </row>
    <row r="118" spans="1:61">
      <c r="A118" s="172" t="s">
        <v>861</v>
      </c>
      <c r="B118" s="169">
        <v>113</v>
      </c>
      <c r="C118" s="169">
        <v>3513</v>
      </c>
      <c r="D118" s="138">
        <f>SUM(H118:BI118)</f>
        <v>2473</v>
      </c>
      <c r="E118" s="172">
        <f>SUMIF($H$1:$BI$1,1,$H118:$BI118)</f>
        <v>4</v>
      </c>
      <c r="F118" s="169">
        <f>SUMIF($H$1:$BI$1,2,$H118:$BI118)</f>
        <v>2469</v>
      </c>
      <c r="G118" s="138">
        <f>SUMIF($H$1:$BI$1,3,$H118:$BI118)</f>
        <v>0</v>
      </c>
      <c r="H118" s="171">
        <v>0</v>
      </c>
      <c r="I118" s="169">
        <v>0</v>
      </c>
      <c r="J118" s="169">
        <v>0</v>
      </c>
      <c r="K118" s="169">
        <v>0</v>
      </c>
      <c r="L118" s="169">
        <v>0</v>
      </c>
      <c r="M118" s="169">
        <v>0</v>
      </c>
      <c r="N118" s="169">
        <v>0</v>
      </c>
      <c r="O118" s="169">
        <v>0</v>
      </c>
      <c r="P118" s="169">
        <v>0</v>
      </c>
      <c r="Q118" s="169">
        <v>0</v>
      </c>
      <c r="R118" s="169">
        <v>0</v>
      </c>
      <c r="S118" s="169">
        <v>0</v>
      </c>
      <c r="T118" s="169">
        <v>0</v>
      </c>
      <c r="U118" s="169">
        <v>0</v>
      </c>
      <c r="V118" s="169">
        <v>0</v>
      </c>
      <c r="W118" s="169">
        <v>0</v>
      </c>
      <c r="X118" s="169">
        <v>0</v>
      </c>
      <c r="Y118" s="169">
        <v>0</v>
      </c>
      <c r="Z118" s="169">
        <v>0</v>
      </c>
      <c r="AA118" s="169">
        <v>0</v>
      </c>
      <c r="AB118" s="169">
        <v>0</v>
      </c>
      <c r="AC118" s="169">
        <v>0</v>
      </c>
      <c r="AD118" s="169">
        <v>0</v>
      </c>
      <c r="AE118" s="169">
        <v>0</v>
      </c>
      <c r="AF118" s="169">
        <v>0</v>
      </c>
      <c r="AG118" s="169">
        <v>0</v>
      </c>
      <c r="AH118" s="169">
        <v>0</v>
      </c>
      <c r="AI118" s="169">
        <v>0</v>
      </c>
      <c r="AJ118" s="169">
        <v>4</v>
      </c>
      <c r="AK118" s="169">
        <v>0</v>
      </c>
      <c r="AL118" s="169">
        <v>0</v>
      </c>
      <c r="AM118" s="169">
        <v>0</v>
      </c>
      <c r="AN118" s="170">
        <v>0</v>
      </c>
      <c r="AO118" s="169">
        <v>0</v>
      </c>
      <c r="AP118" s="169">
        <v>0</v>
      </c>
      <c r="AQ118" s="169">
        <v>0</v>
      </c>
      <c r="AR118" s="169">
        <v>0</v>
      </c>
      <c r="AS118" s="169">
        <v>0</v>
      </c>
      <c r="AT118" s="170">
        <v>0</v>
      </c>
      <c r="AU118" s="169">
        <v>0</v>
      </c>
      <c r="AV118" s="169">
        <v>0</v>
      </c>
      <c r="AW118" s="169">
        <v>0</v>
      </c>
      <c r="AX118" s="169">
        <v>0</v>
      </c>
      <c r="AY118" s="169">
        <v>0</v>
      </c>
      <c r="AZ118" s="169">
        <v>0</v>
      </c>
      <c r="BA118" s="169">
        <v>0</v>
      </c>
      <c r="BB118" s="169">
        <v>0</v>
      </c>
      <c r="BC118" s="169">
        <v>0</v>
      </c>
      <c r="BD118" s="169">
        <v>0</v>
      </c>
      <c r="BE118" s="169">
        <v>2469</v>
      </c>
      <c r="BF118" s="169">
        <v>0</v>
      </c>
      <c r="BG118" s="169">
        <v>0</v>
      </c>
      <c r="BH118" s="169">
        <v>0</v>
      </c>
      <c r="BI118" s="138">
        <v>0</v>
      </c>
    </row>
    <row r="119" spans="1:61">
      <c r="A119" s="172" t="s">
        <v>859</v>
      </c>
      <c r="B119" s="169">
        <v>114</v>
      </c>
      <c r="C119" s="169">
        <v>458</v>
      </c>
      <c r="D119" s="138">
        <f>SUM(H119:BI119)</f>
        <v>0</v>
      </c>
      <c r="E119" s="172">
        <f>SUMIF($H$1:$BI$1,1,$H119:$BI119)</f>
        <v>0</v>
      </c>
      <c r="F119" s="169">
        <f>SUMIF($H$1:$BI$1,2,$H119:$BI119)</f>
        <v>0</v>
      </c>
      <c r="G119" s="138">
        <f>SUMIF($H$1:$BI$1,3,$H119:$BI119)</f>
        <v>0</v>
      </c>
      <c r="H119" s="171">
        <v>0</v>
      </c>
      <c r="I119" s="169">
        <v>0</v>
      </c>
      <c r="J119" s="169">
        <v>0</v>
      </c>
      <c r="K119" s="169">
        <v>0</v>
      </c>
      <c r="L119" s="169">
        <v>0</v>
      </c>
      <c r="M119" s="169">
        <v>0</v>
      </c>
      <c r="N119" s="169">
        <v>0</v>
      </c>
      <c r="O119" s="169">
        <v>0</v>
      </c>
      <c r="P119" s="169">
        <v>0</v>
      </c>
      <c r="Q119" s="169">
        <v>0</v>
      </c>
      <c r="R119" s="169">
        <v>0</v>
      </c>
      <c r="S119" s="169">
        <v>0</v>
      </c>
      <c r="T119" s="169">
        <v>0</v>
      </c>
      <c r="U119" s="169">
        <v>0</v>
      </c>
      <c r="V119" s="169">
        <v>0</v>
      </c>
      <c r="W119" s="169">
        <v>0</v>
      </c>
      <c r="X119" s="169">
        <v>0</v>
      </c>
      <c r="Y119" s="169">
        <v>0</v>
      </c>
      <c r="Z119" s="169">
        <v>0</v>
      </c>
      <c r="AA119" s="169">
        <v>0</v>
      </c>
      <c r="AB119" s="169">
        <v>0</v>
      </c>
      <c r="AC119" s="169">
        <v>0</v>
      </c>
      <c r="AD119" s="169">
        <v>0</v>
      </c>
      <c r="AE119" s="169">
        <v>0</v>
      </c>
      <c r="AF119" s="169">
        <v>0</v>
      </c>
      <c r="AG119" s="169">
        <v>0</v>
      </c>
      <c r="AH119" s="169">
        <v>0</v>
      </c>
      <c r="AI119" s="169">
        <v>0</v>
      </c>
      <c r="AJ119" s="169">
        <v>0</v>
      </c>
      <c r="AK119" s="169">
        <v>0</v>
      </c>
      <c r="AL119" s="169">
        <v>0</v>
      </c>
      <c r="AM119" s="169">
        <v>0</v>
      </c>
      <c r="AN119" s="170">
        <v>0</v>
      </c>
      <c r="AO119" s="169">
        <v>0</v>
      </c>
      <c r="AP119" s="169">
        <v>0</v>
      </c>
      <c r="AQ119" s="169">
        <v>0</v>
      </c>
      <c r="AR119" s="169">
        <v>0</v>
      </c>
      <c r="AS119" s="169">
        <v>0</v>
      </c>
      <c r="AT119" s="170">
        <v>0</v>
      </c>
      <c r="AU119" s="169">
        <v>0</v>
      </c>
      <c r="AV119" s="169">
        <v>0</v>
      </c>
      <c r="AW119" s="169">
        <v>0</v>
      </c>
      <c r="AX119" s="169">
        <v>0</v>
      </c>
      <c r="AY119" s="169">
        <v>0</v>
      </c>
      <c r="AZ119" s="169">
        <v>0</v>
      </c>
      <c r="BA119" s="169">
        <v>0</v>
      </c>
      <c r="BB119" s="169">
        <v>0</v>
      </c>
      <c r="BC119" s="169">
        <v>0</v>
      </c>
      <c r="BD119" s="169">
        <v>0</v>
      </c>
      <c r="BE119" s="169">
        <v>0</v>
      </c>
      <c r="BF119" s="169">
        <v>0</v>
      </c>
      <c r="BG119" s="169">
        <v>0</v>
      </c>
      <c r="BH119" s="169">
        <v>0</v>
      </c>
      <c r="BI119" s="138">
        <v>0</v>
      </c>
    </row>
    <row r="120" spans="1:61">
      <c r="A120" s="172" t="s">
        <v>857</v>
      </c>
      <c r="B120" s="169">
        <v>115</v>
      </c>
      <c r="C120" s="169">
        <v>1630</v>
      </c>
      <c r="D120" s="138">
        <f>SUM(H120:BI120)</f>
        <v>16</v>
      </c>
      <c r="E120" s="172">
        <f>SUMIF($H$1:$BI$1,1,$H120:$BI120)</f>
        <v>0</v>
      </c>
      <c r="F120" s="169">
        <f>SUMIF($H$1:$BI$1,2,$H120:$BI120)</f>
        <v>10</v>
      </c>
      <c r="G120" s="138">
        <f>SUMIF($H$1:$BI$1,3,$H120:$BI120)</f>
        <v>6</v>
      </c>
      <c r="H120" s="171">
        <v>0</v>
      </c>
      <c r="I120" s="169">
        <v>10</v>
      </c>
      <c r="J120" s="169">
        <v>0</v>
      </c>
      <c r="K120" s="169">
        <v>0</v>
      </c>
      <c r="L120" s="169">
        <v>0</v>
      </c>
      <c r="M120" s="169">
        <v>0</v>
      </c>
      <c r="N120" s="169">
        <v>0</v>
      </c>
      <c r="O120" s="169">
        <v>0</v>
      </c>
      <c r="P120" s="169">
        <v>6</v>
      </c>
      <c r="Q120" s="169">
        <v>0</v>
      </c>
      <c r="R120" s="169">
        <v>0</v>
      </c>
      <c r="S120" s="169">
        <v>0</v>
      </c>
      <c r="T120" s="169">
        <v>0</v>
      </c>
      <c r="U120" s="169">
        <v>0</v>
      </c>
      <c r="V120" s="169">
        <v>0</v>
      </c>
      <c r="W120" s="169">
        <v>0</v>
      </c>
      <c r="X120" s="169">
        <v>0</v>
      </c>
      <c r="Y120" s="169">
        <v>0</v>
      </c>
      <c r="Z120" s="169">
        <v>0</v>
      </c>
      <c r="AA120" s="169">
        <v>0</v>
      </c>
      <c r="AB120" s="169">
        <v>0</v>
      </c>
      <c r="AC120" s="169">
        <v>0</v>
      </c>
      <c r="AD120" s="169">
        <v>0</v>
      </c>
      <c r="AE120" s="169">
        <v>0</v>
      </c>
      <c r="AF120" s="169">
        <v>0</v>
      </c>
      <c r="AG120" s="169">
        <v>0</v>
      </c>
      <c r="AH120" s="169">
        <v>0</v>
      </c>
      <c r="AI120" s="169">
        <v>0</v>
      </c>
      <c r="AJ120" s="169">
        <v>0</v>
      </c>
      <c r="AK120" s="169">
        <v>0</v>
      </c>
      <c r="AL120" s="169">
        <v>0</v>
      </c>
      <c r="AM120" s="169">
        <v>0</v>
      </c>
      <c r="AN120" s="170">
        <v>0</v>
      </c>
      <c r="AO120" s="169">
        <v>0</v>
      </c>
      <c r="AP120" s="169">
        <v>0</v>
      </c>
      <c r="AQ120" s="169">
        <v>0</v>
      </c>
      <c r="AR120" s="169">
        <v>0</v>
      </c>
      <c r="AS120" s="169">
        <v>0</v>
      </c>
      <c r="AT120" s="170">
        <v>0</v>
      </c>
      <c r="AU120" s="169">
        <v>0</v>
      </c>
      <c r="AV120" s="169">
        <v>0</v>
      </c>
      <c r="AW120" s="169">
        <v>0</v>
      </c>
      <c r="AX120" s="169">
        <v>0</v>
      </c>
      <c r="AY120" s="169">
        <v>0</v>
      </c>
      <c r="AZ120" s="169">
        <v>0</v>
      </c>
      <c r="BA120" s="169">
        <v>0</v>
      </c>
      <c r="BB120" s="169">
        <v>0</v>
      </c>
      <c r="BC120" s="169">
        <v>0</v>
      </c>
      <c r="BD120" s="169">
        <v>0</v>
      </c>
      <c r="BE120" s="169">
        <v>0</v>
      </c>
      <c r="BF120" s="169">
        <v>0</v>
      </c>
      <c r="BG120" s="169">
        <v>0</v>
      </c>
      <c r="BH120" s="169">
        <v>0</v>
      </c>
      <c r="BI120" s="138">
        <v>0</v>
      </c>
    </row>
    <row r="121" spans="1:61">
      <c r="A121" s="172" t="s">
        <v>855</v>
      </c>
      <c r="B121" s="169">
        <v>116</v>
      </c>
      <c r="C121" s="169">
        <v>154</v>
      </c>
      <c r="D121" s="138">
        <f>SUM(H121:BI121)</f>
        <v>0</v>
      </c>
      <c r="E121" s="172">
        <f>SUMIF($H$1:$BI$1,1,$H121:$BI121)</f>
        <v>0</v>
      </c>
      <c r="F121" s="169">
        <f>SUMIF($H$1:$BI$1,2,$H121:$BI121)</f>
        <v>0</v>
      </c>
      <c r="G121" s="138">
        <f>SUMIF($H$1:$BI$1,3,$H121:$BI121)</f>
        <v>0</v>
      </c>
      <c r="H121" s="171">
        <v>0</v>
      </c>
      <c r="I121" s="169">
        <v>0</v>
      </c>
      <c r="J121" s="169">
        <v>0</v>
      </c>
      <c r="K121" s="169">
        <v>0</v>
      </c>
      <c r="L121" s="169">
        <v>0</v>
      </c>
      <c r="M121" s="169">
        <v>0</v>
      </c>
      <c r="N121" s="169">
        <v>0</v>
      </c>
      <c r="O121" s="169">
        <v>0</v>
      </c>
      <c r="P121" s="169">
        <v>0</v>
      </c>
      <c r="Q121" s="169">
        <v>0</v>
      </c>
      <c r="R121" s="169">
        <v>0</v>
      </c>
      <c r="S121" s="169">
        <v>0</v>
      </c>
      <c r="T121" s="169">
        <v>0</v>
      </c>
      <c r="U121" s="169">
        <v>0</v>
      </c>
      <c r="V121" s="169">
        <v>0</v>
      </c>
      <c r="W121" s="169">
        <v>0</v>
      </c>
      <c r="X121" s="169">
        <v>0</v>
      </c>
      <c r="Y121" s="169">
        <v>0</v>
      </c>
      <c r="Z121" s="169">
        <v>0</v>
      </c>
      <c r="AA121" s="169">
        <v>0</v>
      </c>
      <c r="AB121" s="169">
        <v>0</v>
      </c>
      <c r="AC121" s="169">
        <v>0</v>
      </c>
      <c r="AD121" s="169">
        <v>0</v>
      </c>
      <c r="AE121" s="169">
        <v>0</v>
      </c>
      <c r="AF121" s="169">
        <v>0</v>
      </c>
      <c r="AG121" s="169">
        <v>0</v>
      </c>
      <c r="AH121" s="169">
        <v>0</v>
      </c>
      <c r="AI121" s="169">
        <v>0</v>
      </c>
      <c r="AJ121" s="169">
        <v>0</v>
      </c>
      <c r="AK121" s="169">
        <v>0</v>
      </c>
      <c r="AL121" s="169">
        <v>0</v>
      </c>
      <c r="AM121" s="169">
        <v>0</v>
      </c>
      <c r="AN121" s="170">
        <v>0</v>
      </c>
      <c r="AO121" s="169">
        <v>0</v>
      </c>
      <c r="AP121" s="169">
        <v>0</v>
      </c>
      <c r="AQ121" s="169">
        <v>0</v>
      </c>
      <c r="AR121" s="169">
        <v>0</v>
      </c>
      <c r="AS121" s="169">
        <v>0</v>
      </c>
      <c r="AT121" s="170">
        <v>0</v>
      </c>
      <c r="AU121" s="169">
        <v>0</v>
      </c>
      <c r="AV121" s="169">
        <v>0</v>
      </c>
      <c r="AW121" s="169">
        <v>0</v>
      </c>
      <c r="AX121" s="169">
        <v>0</v>
      </c>
      <c r="AY121" s="169">
        <v>0</v>
      </c>
      <c r="AZ121" s="169">
        <v>0</v>
      </c>
      <c r="BA121" s="169">
        <v>0</v>
      </c>
      <c r="BB121" s="169">
        <v>0</v>
      </c>
      <c r="BC121" s="169">
        <v>0</v>
      </c>
      <c r="BD121" s="169">
        <v>0</v>
      </c>
      <c r="BE121" s="169">
        <v>0</v>
      </c>
      <c r="BF121" s="169">
        <v>0</v>
      </c>
      <c r="BG121" s="169">
        <v>0</v>
      </c>
      <c r="BH121" s="169">
        <v>0</v>
      </c>
      <c r="BI121" s="138">
        <v>0</v>
      </c>
    </row>
    <row r="122" spans="1:61">
      <c r="A122" s="172" t="s">
        <v>853</v>
      </c>
      <c r="B122" s="169">
        <v>117</v>
      </c>
      <c r="C122" s="169">
        <v>690</v>
      </c>
      <c r="D122" s="138">
        <f>SUM(H122:BI122)</f>
        <v>6</v>
      </c>
      <c r="E122" s="172">
        <f>SUMIF($H$1:$BI$1,1,$H122:$BI122)</f>
        <v>0</v>
      </c>
      <c r="F122" s="169">
        <f>SUMIF($H$1:$BI$1,2,$H122:$BI122)</f>
        <v>0</v>
      </c>
      <c r="G122" s="138">
        <f>SUMIF($H$1:$BI$1,3,$H122:$BI122)</f>
        <v>6</v>
      </c>
      <c r="H122" s="171">
        <v>0</v>
      </c>
      <c r="I122" s="169">
        <v>0</v>
      </c>
      <c r="J122" s="169">
        <v>0</v>
      </c>
      <c r="K122" s="169">
        <v>0</v>
      </c>
      <c r="L122" s="169">
        <v>0</v>
      </c>
      <c r="M122" s="169">
        <v>0</v>
      </c>
      <c r="N122" s="169">
        <v>0</v>
      </c>
      <c r="O122" s="169">
        <v>0</v>
      </c>
      <c r="P122" s="169">
        <v>6</v>
      </c>
      <c r="Q122" s="169">
        <v>0</v>
      </c>
      <c r="R122" s="169">
        <v>0</v>
      </c>
      <c r="S122" s="169">
        <v>0</v>
      </c>
      <c r="T122" s="169">
        <v>0</v>
      </c>
      <c r="U122" s="169">
        <v>0</v>
      </c>
      <c r="V122" s="169">
        <v>0</v>
      </c>
      <c r="W122" s="169">
        <v>0</v>
      </c>
      <c r="X122" s="169">
        <v>0</v>
      </c>
      <c r="Y122" s="169">
        <v>0</v>
      </c>
      <c r="Z122" s="169">
        <v>0</v>
      </c>
      <c r="AA122" s="169">
        <v>0</v>
      </c>
      <c r="AB122" s="169">
        <v>0</v>
      </c>
      <c r="AC122" s="169">
        <v>0</v>
      </c>
      <c r="AD122" s="169">
        <v>0</v>
      </c>
      <c r="AE122" s="169">
        <v>0</v>
      </c>
      <c r="AF122" s="169">
        <v>0</v>
      </c>
      <c r="AG122" s="169">
        <v>0</v>
      </c>
      <c r="AH122" s="169">
        <v>0</v>
      </c>
      <c r="AI122" s="169">
        <v>0</v>
      </c>
      <c r="AJ122" s="169">
        <v>0</v>
      </c>
      <c r="AK122" s="169">
        <v>0</v>
      </c>
      <c r="AL122" s="169">
        <v>0</v>
      </c>
      <c r="AM122" s="169">
        <v>0</v>
      </c>
      <c r="AN122" s="170">
        <v>0</v>
      </c>
      <c r="AO122" s="169">
        <v>0</v>
      </c>
      <c r="AP122" s="169">
        <v>0</v>
      </c>
      <c r="AQ122" s="169">
        <v>0</v>
      </c>
      <c r="AR122" s="169">
        <v>0</v>
      </c>
      <c r="AS122" s="169">
        <v>0</v>
      </c>
      <c r="AT122" s="170">
        <v>0</v>
      </c>
      <c r="AU122" s="169">
        <v>0</v>
      </c>
      <c r="AV122" s="169">
        <v>0</v>
      </c>
      <c r="AW122" s="169">
        <v>0</v>
      </c>
      <c r="AX122" s="169">
        <v>0</v>
      </c>
      <c r="AY122" s="169">
        <v>0</v>
      </c>
      <c r="AZ122" s="169">
        <v>0</v>
      </c>
      <c r="BA122" s="169">
        <v>0</v>
      </c>
      <c r="BB122" s="169">
        <v>0</v>
      </c>
      <c r="BC122" s="169">
        <v>0</v>
      </c>
      <c r="BD122" s="169">
        <v>0</v>
      </c>
      <c r="BE122" s="169">
        <v>0</v>
      </c>
      <c r="BF122" s="169">
        <v>0</v>
      </c>
      <c r="BG122" s="169">
        <v>0</v>
      </c>
      <c r="BH122" s="169">
        <v>0</v>
      </c>
      <c r="BI122" s="138">
        <v>0</v>
      </c>
    </row>
    <row r="123" spans="1:61">
      <c r="A123" s="172" t="s">
        <v>851</v>
      </c>
      <c r="B123" s="169">
        <v>118</v>
      </c>
      <c r="C123" s="169">
        <v>821</v>
      </c>
      <c r="D123" s="138">
        <f>SUM(H123:BI123)</f>
        <v>65</v>
      </c>
      <c r="E123" s="172">
        <f>SUMIF($H$1:$BI$1,1,$H123:$BI123)</f>
        <v>16</v>
      </c>
      <c r="F123" s="169">
        <f>SUMIF($H$1:$BI$1,2,$H123:$BI123)</f>
        <v>17</v>
      </c>
      <c r="G123" s="138">
        <f>SUMIF($H$1:$BI$1,3,$H123:$BI123)</f>
        <v>32</v>
      </c>
      <c r="H123" s="171">
        <v>0</v>
      </c>
      <c r="I123" s="169">
        <v>0</v>
      </c>
      <c r="J123" s="169">
        <v>0</v>
      </c>
      <c r="K123" s="169">
        <v>0</v>
      </c>
      <c r="L123" s="169">
        <v>0</v>
      </c>
      <c r="M123" s="169">
        <v>0</v>
      </c>
      <c r="N123" s="169">
        <v>0</v>
      </c>
      <c r="O123" s="169">
        <v>0</v>
      </c>
      <c r="P123" s="169">
        <v>15</v>
      </c>
      <c r="Q123" s="169">
        <v>0</v>
      </c>
      <c r="R123" s="169">
        <v>4</v>
      </c>
      <c r="S123" s="169">
        <v>0</v>
      </c>
      <c r="T123" s="169">
        <v>0</v>
      </c>
      <c r="U123" s="169">
        <v>0</v>
      </c>
      <c r="V123" s="169">
        <v>0</v>
      </c>
      <c r="W123" s="169">
        <v>0</v>
      </c>
      <c r="X123" s="169">
        <v>2</v>
      </c>
      <c r="Y123" s="169">
        <v>0</v>
      </c>
      <c r="Z123" s="169">
        <v>0</v>
      </c>
      <c r="AA123" s="169">
        <v>0</v>
      </c>
      <c r="AB123" s="169">
        <v>0</v>
      </c>
      <c r="AC123" s="169">
        <v>0</v>
      </c>
      <c r="AD123" s="169">
        <v>0</v>
      </c>
      <c r="AE123" s="169">
        <v>0</v>
      </c>
      <c r="AF123" s="169">
        <v>0</v>
      </c>
      <c r="AG123" s="169">
        <v>0</v>
      </c>
      <c r="AH123" s="169">
        <v>0</v>
      </c>
      <c r="AI123" s="169">
        <v>14</v>
      </c>
      <c r="AJ123" s="169">
        <v>0</v>
      </c>
      <c r="AK123" s="169">
        <v>0</v>
      </c>
      <c r="AL123" s="169">
        <v>0</v>
      </c>
      <c r="AM123" s="169">
        <v>0</v>
      </c>
      <c r="AN123" s="170">
        <v>0</v>
      </c>
      <c r="AO123" s="169">
        <v>0</v>
      </c>
      <c r="AP123" s="169">
        <v>0</v>
      </c>
      <c r="AQ123" s="169">
        <v>0</v>
      </c>
      <c r="AR123" s="169">
        <v>0</v>
      </c>
      <c r="AS123" s="169">
        <v>0</v>
      </c>
      <c r="AT123" s="170">
        <v>0</v>
      </c>
      <c r="AU123" s="169">
        <v>0</v>
      </c>
      <c r="AV123" s="169">
        <v>0</v>
      </c>
      <c r="AW123" s="169">
        <v>0</v>
      </c>
      <c r="AX123" s="169">
        <v>13</v>
      </c>
      <c r="AY123" s="169">
        <v>0</v>
      </c>
      <c r="AZ123" s="169">
        <v>0</v>
      </c>
      <c r="BA123" s="169">
        <v>0</v>
      </c>
      <c r="BB123" s="169">
        <v>0</v>
      </c>
      <c r="BC123" s="169">
        <v>0</v>
      </c>
      <c r="BD123" s="169">
        <v>0</v>
      </c>
      <c r="BE123" s="169">
        <v>13</v>
      </c>
      <c r="BF123" s="169">
        <v>0</v>
      </c>
      <c r="BG123" s="169">
        <v>0</v>
      </c>
      <c r="BH123" s="169">
        <v>0</v>
      </c>
      <c r="BI123" s="138">
        <v>4</v>
      </c>
    </row>
    <row r="124" spans="1:61">
      <c r="A124" s="172" t="s">
        <v>849</v>
      </c>
      <c r="B124" s="169">
        <v>119</v>
      </c>
      <c r="C124" s="169">
        <v>691</v>
      </c>
      <c r="D124" s="138">
        <f>SUM(H124:BI124)</f>
        <v>58</v>
      </c>
      <c r="E124" s="172">
        <f>SUMIF($H$1:$BI$1,1,$H124:$BI124)</f>
        <v>24</v>
      </c>
      <c r="F124" s="169">
        <f>SUMIF($H$1:$BI$1,2,$H124:$BI124)</f>
        <v>28</v>
      </c>
      <c r="G124" s="138">
        <f>SUMIF($H$1:$BI$1,3,$H124:$BI124)</f>
        <v>6</v>
      </c>
      <c r="H124" s="171">
        <v>0</v>
      </c>
      <c r="I124" s="169">
        <v>5</v>
      </c>
      <c r="J124" s="169">
        <v>0</v>
      </c>
      <c r="K124" s="169">
        <v>0</v>
      </c>
      <c r="L124" s="169">
        <v>0</v>
      </c>
      <c r="M124" s="169">
        <v>0</v>
      </c>
      <c r="N124" s="169">
        <v>0</v>
      </c>
      <c r="O124" s="169">
        <v>0</v>
      </c>
      <c r="P124" s="169">
        <v>6</v>
      </c>
      <c r="Q124" s="169">
        <v>0</v>
      </c>
      <c r="R124" s="169">
        <v>0</v>
      </c>
      <c r="S124" s="169">
        <v>0</v>
      </c>
      <c r="T124" s="169">
        <v>0</v>
      </c>
      <c r="U124" s="169">
        <v>0</v>
      </c>
      <c r="V124" s="169">
        <v>3</v>
      </c>
      <c r="W124" s="169">
        <v>0</v>
      </c>
      <c r="X124" s="169">
        <v>21</v>
      </c>
      <c r="Y124" s="169">
        <v>8</v>
      </c>
      <c r="Z124" s="169">
        <v>0</v>
      </c>
      <c r="AA124" s="169">
        <v>0</v>
      </c>
      <c r="AB124" s="169">
        <v>0</v>
      </c>
      <c r="AC124" s="169">
        <v>0</v>
      </c>
      <c r="AD124" s="169">
        <v>0</v>
      </c>
      <c r="AE124" s="169">
        <v>0</v>
      </c>
      <c r="AF124" s="169">
        <v>0</v>
      </c>
      <c r="AG124" s="169">
        <v>0</v>
      </c>
      <c r="AH124" s="169">
        <v>0</v>
      </c>
      <c r="AI124" s="169">
        <v>0</v>
      </c>
      <c r="AJ124" s="169">
        <v>0</v>
      </c>
      <c r="AK124" s="169">
        <v>0</v>
      </c>
      <c r="AL124" s="169">
        <v>0</v>
      </c>
      <c r="AM124" s="169">
        <v>0</v>
      </c>
      <c r="AN124" s="170">
        <v>0</v>
      </c>
      <c r="AO124" s="169">
        <v>0</v>
      </c>
      <c r="AP124" s="169">
        <v>0</v>
      </c>
      <c r="AQ124" s="169">
        <v>0</v>
      </c>
      <c r="AR124" s="169">
        <v>0</v>
      </c>
      <c r="AS124" s="169">
        <v>0</v>
      </c>
      <c r="AT124" s="170">
        <v>0</v>
      </c>
      <c r="AU124" s="169">
        <v>0</v>
      </c>
      <c r="AV124" s="169">
        <v>3</v>
      </c>
      <c r="AW124" s="169">
        <v>0</v>
      </c>
      <c r="AX124" s="169">
        <v>0</v>
      </c>
      <c r="AY124" s="169">
        <v>0</v>
      </c>
      <c r="AZ124" s="169">
        <v>0</v>
      </c>
      <c r="BA124" s="169">
        <v>0</v>
      </c>
      <c r="BB124" s="169">
        <v>0</v>
      </c>
      <c r="BC124" s="169">
        <v>0</v>
      </c>
      <c r="BD124" s="169">
        <v>0</v>
      </c>
      <c r="BE124" s="169">
        <v>4</v>
      </c>
      <c r="BF124" s="169">
        <v>0</v>
      </c>
      <c r="BG124" s="169">
        <v>0</v>
      </c>
      <c r="BH124" s="169">
        <v>0</v>
      </c>
      <c r="BI124" s="138">
        <v>8</v>
      </c>
    </row>
    <row r="125" spans="1:61">
      <c r="A125" s="172" t="s">
        <v>847</v>
      </c>
      <c r="B125" s="169">
        <v>120</v>
      </c>
      <c r="C125" s="169">
        <v>3288</v>
      </c>
      <c r="D125" s="138">
        <f>SUM(H125:BI125)</f>
        <v>19</v>
      </c>
      <c r="E125" s="172">
        <f>SUMIF($H$1:$BI$1,1,$H125:$BI125)</f>
        <v>16</v>
      </c>
      <c r="F125" s="169">
        <f>SUMIF($H$1:$BI$1,2,$H125:$BI125)</f>
        <v>3</v>
      </c>
      <c r="G125" s="138">
        <f>SUMIF($H$1:$BI$1,3,$H125:$BI125)</f>
        <v>0</v>
      </c>
      <c r="H125" s="171">
        <v>0</v>
      </c>
      <c r="I125" s="169">
        <v>0</v>
      </c>
      <c r="J125" s="169">
        <v>0</v>
      </c>
      <c r="K125" s="169">
        <v>0</v>
      </c>
      <c r="L125" s="169">
        <v>0</v>
      </c>
      <c r="M125" s="169">
        <v>0</v>
      </c>
      <c r="N125" s="169">
        <v>0</v>
      </c>
      <c r="O125" s="169">
        <v>0</v>
      </c>
      <c r="P125" s="169">
        <v>0</v>
      </c>
      <c r="Q125" s="169">
        <v>0</v>
      </c>
      <c r="R125" s="169">
        <v>0</v>
      </c>
      <c r="S125" s="169">
        <v>0</v>
      </c>
      <c r="T125" s="169">
        <v>0</v>
      </c>
      <c r="U125" s="169">
        <v>0</v>
      </c>
      <c r="V125" s="169">
        <v>0</v>
      </c>
      <c r="W125" s="169">
        <v>0</v>
      </c>
      <c r="X125" s="169">
        <v>16</v>
      </c>
      <c r="Y125" s="169">
        <v>0</v>
      </c>
      <c r="Z125" s="169">
        <v>0</v>
      </c>
      <c r="AA125" s="169">
        <v>0</v>
      </c>
      <c r="AB125" s="169">
        <v>0</v>
      </c>
      <c r="AC125" s="169">
        <v>0</v>
      </c>
      <c r="AD125" s="169">
        <v>0</v>
      </c>
      <c r="AE125" s="169">
        <v>0</v>
      </c>
      <c r="AF125" s="169">
        <v>0</v>
      </c>
      <c r="AG125" s="169">
        <v>3</v>
      </c>
      <c r="AH125" s="169">
        <v>0</v>
      </c>
      <c r="AI125" s="169">
        <v>0</v>
      </c>
      <c r="AJ125" s="169">
        <v>0</v>
      </c>
      <c r="AK125" s="169">
        <v>0</v>
      </c>
      <c r="AL125" s="169">
        <v>0</v>
      </c>
      <c r="AM125" s="169">
        <v>0</v>
      </c>
      <c r="AN125" s="170">
        <v>0</v>
      </c>
      <c r="AO125" s="169">
        <v>0</v>
      </c>
      <c r="AP125" s="169">
        <v>0</v>
      </c>
      <c r="AQ125" s="169">
        <v>0</v>
      </c>
      <c r="AR125" s="169">
        <v>0</v>
      </c>
      <c r="AS125" s="169">
        <v>0</v>
      </c>
      <c r="AT125" s="170">
        <v>0</v>
      </c>
      <c r="AU125" s="169">
        <v>0</v>
      </c>
      <c r="AV125" s="169">
        <v>0</v>
      </c>
      <c r="AW125" s="169">
        <v>0</v>
      </c>
      <c r="AX125" s="169">
        <v>0</v>
      </c>
      <c r="AY125" s="169">
        <v>0</v>
      </c>
      <c r="AZ125" s="169">
        <v>0</v>
      </c>
      <c r="BA125" s="169">
        <v>0</v>
      </c>
      <c r="BB125" s="169">
        <v>0</v>
      </c>
      <c r="BC125" s="169">
        <v>0</v>
      </c>
      <c r="BD125" s="169">
        <v>0</v>
      </c>
      <c r="BE125" s="169">
        <v>0</v>
      </c>
      <c r="BF125" s="169">
        <v>0</v>
      </c>
      <c r="BG125" s="169">
        <v>0</v>
      </c>
      <c r="BH125" s="169">
        <v>0</v>
      </c>
      <c r="BI125" s="138">
        <v>0</v>
      </c>
    </row>
    <row r="126" spans="1:61">
      <c r="A126" s="172" t="s">
        <v>845</v>
      </c>
      <c r="B126" s="169">
        <v>121</v>
      </c>
      <c r="C126" s="169">
        <v>1618</v>
      </c>
      <c r="D126" s="138">
        <f>SUM(H126:BI126)</f>
        <v>58</v>
      </c>
      <c r="E126" s="172">
        <f>SUMIF($H$1:$BI$1,1,$H126:$BI126)</f>
        <v>12</v>
      </c>
      <c r="F126" s="169">
        <f>SUMIF($H$1:$BI$1,2,$H126:$BI126)</f>
        <v>1</v>
      </c>
      <c r="G126" s="138">
        <f>SUMIF($H$1:$BI$1,3,$H126:$BI126)</f>
        <v>45</v>
      </c>
      <c r="H126" s="171">
        <v>0</v>
      </c>
      <c r="I126" s="169">
        <v>1</v>
      </c>
      <c r="J126" s="169">
        <v>0</v>
      </c>
      <c r="K126" s="169">
        <v>0</v>
      </c>
      <c r="L126" s="169">
        <v>0</v>
      </c>
      <c r="M126" s="169">
        <v>0</v>
      </c>
      <c r="N126" s="169">
        <v>0</v>
      </c>
      <c r="O126" s="169">
        <v>0</v>
      </c>
      <c r="P126" s="169">
        <v>26</v>
      </c>
      <c r="Q126" s="169">
        <v>0</v>
      </c>
      <c r="R126" s="169">
        <v>0</v>
      </c>
      <c r="S126" s="169">
        <v>0</v>
      </c>
      <c r="T126" s="169">
        <v>0</v>
      </c>
      <c r="U126" s="169">
        <v>0</v>
      </c>
      <c r="V126" s="169">
        <v>0</v>
      </c>
      <c r="W126" s="169">
        <v>0</v>
      </c>
      <c r="X126" s="169">
        <v>0</v>
      </c>
      <c r="Y126" s="169">
        <v>0</v>
      </c>
      <c r="Z126" s="169">
        <v>0</v>
      </c>
      <c r="AA126" s="169">
        <v>0</v>
      </c>
      <c r="AB126" s="169">
        <v>0</v>
      </c>
      <c r="AC126" s="169">
        <v>0</v>
      </c>
      <c r="AD126" s="169">
        <v>0</v>
      </c>
      <c r="AE126" s="169">
        <v>0</v>
      </c>
      <c r="AF126" s="169">
        <v>0</v>
      </c>
      <c r="AG126" s="169">
        <v>0</v>
      </c>
      <c r="AH126" s="169">
        <v>0</v>
      </c>
      <c r="AI126" s="169">
        <v>0</v>
      </c>
      <c r="AJ126" s="169">
        <v>2</v>
      </c>
      <c r="AK126" s="169">
        <v>0</v>
      </c>
      <c r="AL126" s="169">
        <v>0</v>
      </c>
      <c r="AM126" s="169">
        <v>0</v>
      </c>
      <c r="AN126" s="170">
        <v>0</v>
      </c>
      <c r="AO126" s="169">
        <v>0</v>
      </c>
      <c r="AP126" s="169">
        <v>0</v>
      </c>
      <c r="AQ126" s="169">
        <v>0</v>
      </c>
      <c r="AR126" s="169">
        <v>0</v>
      </c>
      <c r="AS126" s="169">
        <v>0</v>
      </c>
      <c r="AT126" s="170">
        <v>0</v>
      </c>
      <c r="AU126" s="169">
        <v>0</v>
      </c>
      <c r="AV126" s="169">
        <v>0</v>
      </c>
      <c r="AW126" s="169">
        <v>0</v>
      </c>
      <c r="AX126" s="169">
        <v>19</v>
      </c>
      <c r="AY126" s="169">
        <v>10</v>
      </c>
      <c r="AZ126" s="169">
        <v>0</v>
      </c>
      <c r="BA126" s="169">
        <v>0</v>
      </c>
      <c r="BB126" s="169">
        <v>0</v>
      </c>
      <c r="BC126" s="169">
        <v>0</v>
      </c>
      <c r="BD126" s="169">
        <v>0</v>
      </c>
      <c r="BE126" s="169">
        <v>0</v>
      </c>
      <c r="BF126" s="169">
        <v>0</v>
      </c>
      <c r="BG126" s="169">
        <v>0</v>
      </c>
      <c r="BH126" s="169">
        <v>0</v>
      </c>
      <c r="BI126" s="138">
        <v>0</v>
      </c>
    </row>
    <row r="127" spans="1:61">
      <c r="A127" s="172" t="s">
        <v>843</v>
      </c>
      <c r="B127" s="169">
        <v>122</v>
      </c>
      <c r="C127" s="169">
        <v>58</v>
      </c>
      <c r="D127" s="138">
        <f>SUM(H127:BI127)</f>
        <v>2</v>
      </c>
      <c r="E127" s="172">
        <f>SUMIF($H$1:$BI$1,1,$H127:$BI127)</f>
        <v>2</v>
      </c>
      <c r="F127" s="169">
        <f>SUMIF($H$1:$BI$1,2,$H127:$BI127)</f>
        <v>0</v>
      </c>
      <c r="G127" s="138">
        <f>SUMIF($H$1:$BI$1,3,$H127:$BI127)</f>
        <v>0</v>
      </c>
      <c r="H127" s="171">
        <v>0</v>
      </c>
      <c r="I127" s="169">
        <v>0</v>
      </c>
      <c r="J127" s="169">
        <v>0</v>
      </c>
      <c r="K127" s="169">
        <v>0</v>
      </c>
      <c r="L127" s="169">
        <v>0</v>
      </c>
      <c r="M127" s="169">
        <v>0</v>
      </c>
      <c r="N127" s="169">
        <v>0</v>
      </c>
      <c r="O127" s="169">
        <v>0</v>
      </c>
      <c r="P127" s="169">
        <v>0</v>
      </c>
      <c r="Q127" s="169">
        <v>0</v>
      </c>
      <c r="R127" s="169">
        <v>0</v>
      </c>
      <c r="S127" s="169">
        <v>0</v>
      </c>
      <c r="T127" s="169">
        <v>0</v>
      </c>
      <c r="U127" s="169">
        <v>0</v>
      </c>
      <c r="V127" s="169">
        <v>0</v>
      </c>
      <c r="W127" s="169">
        <v>0</v>
      </c>
      <c r="X127" s="169">
        <v>2</v>
      </c>
      <c r="Y127" s="169">
        <v>0</v>
      </c>
      <c r="Z127" s="169">
        <v>0</v>
      </c>
      <c r="AA127" s="169">
        <v>0</v>
      </c>
      <c r="AB127" s="169">
        <v>0</v>
      </c>
      <c r="AC127" s="169">
        <v>0</v>
      </c>
      <c r="AD127" s="169">
        <v>0</v>
      </c>
      <c r="AE127" s="169">
        <v>0</v>
      </c>
      <c r="AF127" s="169">
        <v>0</v>
      </c>
      <c r="AG127" s="169">
        <v>0</v>
      </c>
      <c r="AH127" s="169">
        <v>0</v>
      </c>
      <c r="AI127" s="169">
        <v>0</v>
      </c>
      <c r="AJ127" s="169">
        <v>0</v>
      </c>
      <c r="AK127" s="169">
        <v>0</v>
      </c>
      <c r="AL127" s="169">
        <v>0</v>
      </c>
      <c r="AM127" s="169">
        <v>0</v>
      </c>
      <c r="AN127" s="170">
        <v>0</v>
      </c>
      <c r="AO127" s="169">
        <v>0</v>
      </c>
      <c r="AP127" s="169">
        <v>0</v>
      </c>
      <c r="AQ127" s="169">
        <v>0</v>
      </c>
      <c r="AR127" s="169">
        <v>0</v>
      </c>
      <c r="AS127" s="169">
        <v>0</v>
      </c>
      <c r="AT127" s="170">
        <v>0</v>
      </c>
      <c r="AU127" s="169">
        <v>0</v>
      </c>
      <c r="AV127" s="169">
        <v>0</v>
      </c>
      <c r="AW127" s="169">
        <v>0</v>
      </c>
      <c r="AX127" s="169">
        <v>0</v>
      </c>
      <c r="AY127" s="169">
        <v>0</v>
      </c>
      <c r="AZ127" s="169">
        <v>0</v>
      </c>
      <c r="BA127" s="169">
        <v>0</v>
      </c>
      <c r="BB127" s="169">
        <v>0</v>
      </c>
      <c r="BC127" s="169">
        <v>0</v>
      </c>
      <c r="BD127" s="169">
        <v>0</v>
      </c>
      <c r="BE127" s="169">
        <v>0</v>
      </c>
      <c r="BF127" s="169">
        <v>0</v>
      </c>
      <c r="BG127" s="169">
        <v>0</v>
      </c>
      <c r="BH127" s="169">
        <v>0</v>
      </c>
      <c r="BI127" s="138">
        <v>0</v>
      </c>
    </row>
    <row r="128" spans="1:61">
      <c r="A128" s="172" t="s">
        <v>841</v>
      </c>
      <c r="B128" s="169">
        <v>123</v>
      </c>
      <c r="C128" s="169">
        <v>114</v>
      </c>
      <c r="D128" s="138">
        <f>SUM(H128:BI128)</f>
        <v>0</v>
      </c>
      <c r="E128" s="172">
        <f>SUMIF($H$1:$BI$1,1,$H128:$BI128)</f>
        <v>0</v>
      </c>
      <c r="F128" s="169">
        <f>SUMIF($H$1:$BI$1,2,$H128:$BI128)</f>
        <v>0</v>
      </c>
      <c r="G128" s="138">
        <f>SUMIF($H$1:$BI$1,3,$H128:$BI128)</f>
        <v>0</v>
      </c>
      <c r="H128" s="171">
        <v>0</v>
      </c>
      <c r="I128" s="169">
        <v>0</v>
      </c>
      <c r="J128" s="169">
        <v>0</v>
      </c>
      <c r="K128" s="169">
        <v>0</v>
      </c>
      <c r="L128" s="169">
        <v>0</v>
      </c>
      <c r="M128" s="169">
        <v>0</v>
      </c>
      <c r="N128" s="169">
        <v>0</v>
      </c>
      <c r="O128" s="169">
        <v>0</v>
      </c>
      <c r="P128" s="169">
        <v>0</v>
      </c>
      <c r="Q128" s="169">
        <v>0</v>
      </c>
      <c r="R128" s="169">
        <v>0</v>
      </c>
      <c r="S128" s="169">
        <v>0</v>
      </c>
      <c r="T128" s="169">
        <v>0</v>
      </c>
      <c r="U128" s="169">
        <v>0</v>
      </c>
      <c r="V128" s="169">
        <v>0</v>
      </c>
      <c r="W128" s="169">
        <v>0</v>
      </c>
      <c r="X128" s="169">
        <v>0</v>
      </c>
      <c r="Y128" s="169">
        <v>0</v>
      </c>
      <c r="Z128" s="169">
        <v>0</v>
      </c>
      <c r="AA128" s="169">
        <v>0</v>
      </c>
      <c r="AB128" s="169">
        <v>0</v>
      </c>
      <c r="AC128" s="169">
        <v>0</v>
      </c>
      <c r="AD128" s="169">
        <v>0</v>
      </c>
      <c r="AE128" s="169">
        <v>0</v>
      </c>
      <c r="AF128" s="169">
        <v>0</v>
      </c>
      <c r="AG128" s="169">
        <v>0</v>
      </c>
      <c r="AH128" s="169">
        <v>0</v>
      </c>
      <c r="AI128" s="169">
        <v>0</v>
      </c>
      <c r="AJ128" s="169">
        <v>0</v>
      </c>
      <c r="AK128" s="169">
        <v>0</v>
      </c>
      <c r="AL128" s="169">
        <v>0</v>
      </c>
      <c r="AM128" s="169">
        <v>0</v>
      </c>
      <c r="AN128" s="170">
        <v>0</v>
      </c>
      <c r="AO128" s="169">
        <v>0</v>
      </c>
      <c r="AP128" s="169">
        <v>0</v>
      </c>
      <c r="AQ128" s="169">
        <v>0</v>
      </c>
      <c r="AR128" s="169">
        <v>0</v>
      </c>
      <c r="AS128" s="169">
        <v>0</v>
      </c>
      <c r="AT128" s="170">
        <v>0</v>
      </c>
      <c r="AU128" s="169">
        <v>0</v>
      </c>
      <c r="AV128" s="169">
        <v>0</v>
      </c>
      <c r="AW128" s="169">
        <v>0</v>
      </c>
      <c r="AX128" s="169">
        <v>0</v>
      </c>
      <c r="AY128" s="169">
        <v>0</v>
      </c>
      <c r="AZ128" s="169">
        <v>0</v>
      </c>
      <c r="BA128" s="169">
        <v>0</v>
      </c>
      <c r="BB128" s="169">
        <v>0</v>
      </c>
      <c r="BC128" s="169">
        <v>0</v>
      </c>
      <c r="BD128" s="169">
        <v>0</v>
      </c>
      <c r="BE128" s="169">
        <v>0</v>
      </c>
      <c r="BF128" s="169">
        <v>0</v>
      </c>
      <c r="BG128" s="169">
        <v>0</v>
      </c>
      <c r="BH128" s="169">
        <v>0</v>
      </c>
      <c r="BI128" s="138">
        <v>0</v>
      </c>
    </row>
    <row r="129" spans="1:61">
      <c r="A129" s="172" t="s">
        <v>840</v>
      </c>
      <c r="B129" s="169">
        <v>124</v>
      </c>
      <c r="C129" s="169">
        <v>276</v>
      </c>
      <c r="D129" s="138">
        <f>SUM(H129:BI129)</f>
        <v>28</v>
      </c>
      <c r="E129" s="172">
        <f>SUMIF($H$1:$BI$1,1,$H129:$BI129)</f>
        <v>0</v>
      </c>
      <c r="F129" s="169">
        <f>SUMIF($H$1:$BI$1,2,$H129:$BI129)</f>
        <v>0</v>
      </c>
      <c r="G129" s="138">
        <f>SUMIF($H$1:$BI$1,3,$H129:$BI129)</f>
        <v>28</v>
      </c>
      <c r="H129" s="171">
        <v>0</v>
      </c>
      <c r="I129" s="169">
        <v>0</v>
      </c>
      <c r="J129" s="169">
        <v>0</v>
      </c>
      <c r="K129" s="169">
        <v>0</v>
      </c>
      <c r="L129" s="169">
        <v>0</v>
      </c>
      <c r="M129" s="169">
        <v>0</v>
      </c>
      <c r="N129" s="169">
        <v>0</v>
      </c>
      <c r="O129" s="169">
        <v>0</v>
      </c>
      <c r="P129" s="169">
        <v>28</v>
      </c>
      <c r="Q129" s="169">
        <v>0</v>
      </c>
      <c r="R129" s="169">
        <v>0</v>
      </c>
      <c r="S129" s="169">
        <v>0</v>
      </c>
      <c r="T129" s="169">
        <v>0</v>
      </c>
      <c r="U129" s="169">
        <v>0</v>
      </c>
      <c r="V129" s="169">
        <v>0</v>
      </c>
      <c r="W129" s="169">
        <v>0</v>
      </c>
      <c r="X129" s="169">
        <v>0</v>
      </c>
      <c r="Y129" s="169">
        <v>0</v>
      </c>
      <c r="Z129" s="169">
        <v>0</v>
      </c>
      <c r="AA129" s="169">
        <v>0</v>
      </c>
      <c r="AB129" s="169">
        <v>0</v>
      </c>
      <c r="AC129" s="169">
        <v>0</v>
      </c>
      <c r="AD129" s="169">
        <v>0</v>
      </c>
      <c r="AE129" s="169">
        <v>0</v>
      </c>
      <c r="AF129" s="169">
        <v>0</v>
      </c>
      <c r="AG129" s="169">
        <v>0</v>
      </c>
      <c r="AH129" s="169">
        <v>0</v>
      </c>
      <c r="AI129" s="169">
        <v>0</v>
      </c>
      <c r="AJ129" s="169">
        <v>0</v>
      </c>
      <c r="AK129" s="169">
        <v>0</v>
      </c>
      <c r="AL129" s="169">
        <v>0</v>
      </c>
      <c r="AM129" s="169">
        <v>0</v>
      </c>
      <c r="AN129" s="170">
        <v>0</v>
      </c>
      <c r="AO129" s="169">
        <v>0</v>
      </c>
      <c r="AP129" s="169">
        <v>0</v>
      </c>
      <c r="AQ129" s="169">
        <v>0</v>
      </c>
      <c r="AR129" s="169">
        <v>0</v>
      </c>
      <c r="AS129" s="169">
        <v>0</v>
      </c>
      <c r="AT129" s="170">
        <v>0</v>
      </c>
      <c r="AU129" s="169">
        <v>0</v>
      </c>
      <c r="AV129" s="169">
        <v>0</v>
      </c>
      <c r="AW129" s="169">
        <v>0</v>
      </c>
      <c r="AX129" s="169">
        <v>0</v>
      </c>
      <c r="AY129" s="169">
        <v>0</v>
      </c>
      <c r="AZ129" s="169">
        <v>0</v>
      </c>
      <c r="BA129" s="169">
        <v>0</v>
      </c>
      <c r="BB129" s="169">
        <v>0</v>
      </c>
      <c r="BC129" s="169">
        <v>0</v>
      </c>
      <c r="BD129" s="169">
        <v>0</v>
      </c>
      <c r="BE129" s="169">
        <v>0</v>
      </c>
      <c r="BF129" s="169">
        <v>0</v>
      </c>
      <c r="BG129" s="169">
        <v>0</v>
      </c>
      <c r="BH129" s="169">
        <v>0</v>
      </c>
      <c r="BI129" s="138">
        <v>0</v>
      </c>
    </row>
    <row r="130" spans="1:61">
      <c r="A130" s="172" t="s">
        <v>838</v>
      </c>
      <c r="B130" s="169">
        <v>125</v>
      </c>
      <c r="C130" s="169">
        <v>679</v>
      </c>
      <c r="D130" s="138">
        <f>SUM(H130:BI130)</f>
        <v>1</v>
      </c>
      <c r="E130" s="172">
        <f>SUMIF($H$1:$BI$1,1,$H130:$BI130)</f>
        <v>0</v>
      </c>
      <c r="F130" s="169">
        <f>SUMIF($H$1:$BI$1,2,$H130:$BI130)</f>
        <v>0</v>
      </c>
      <c r="G130" s="138">
        <f>SUMIF($H$1:$BI$1,3,$H130:$BI130)</f>
        <v>1</v>
      </c>
      <c r="H130" s="171">
        <v>0</v>
      </c>
      <c r="I130" s="169">
        <v>0</v>
      </c>
      <c r="J130" s="169">
        <v>0</v>
      </c>
      <c r="K130" s="169">
        <v>0</v>
      </c>
      <c r="L130" s="169">
        <v>0</v>
      </c>
      <c r="M130" s="169">
        <v>0</v>
      </c>
      <c r="N130" s="169">
        <v>0</v>
      </c>
      <c r="O130" s="169">
        <v>0</v>
      </c>
      <c r="P130" s="169">
        <v>1</v>
      </c>
      <c r="Q130" s="169">
        <v>0</v>
      </c>
      <c r="R130" s="169">
        <v>0</v>
      </c>
      <c r="S130" s="169">
        <v>0</v>
      </c>
      <c r="T130" s="169">
        <v>0</v>
      </c>
      <c r="U130" s="169">
        <v>0</v>
      </c>
      <c r="V130" s="169">
        <v>0</v>
      </c>
      <c r="W130" s="169">
        <v>0</v>
      </c>
      <c r="X130" s="169">
        <v>0</v>
      </c>
      <c r="Y130" s="169">
        <v>0</v>
      </c>
      <c r="Z130" s="169">
        <v>0</v>
      </c>
      <c r="AA130" s="169">
        <v>0</v>
      </c>
      <c r="AB130" s="169">
        <v>0</v>
      </c>
      <c r="AC130" s="169">
        <v>0</v>
      </c>
      <c r="AD130" s="169">
        <v>0</v>
      </c>
      <c r="AE130" s="169">
        <v>0</v>
      </c>
      <c r="AF130" s="169">
        <v>0</v>
      </c>
      <c r="AG130" s="169">
        <v>0</v>
      </c>
      <c r="AH130" s="169">
        <v>0</v>
      </c>
      <c r="AI130" s="169">
        <v>0</v>
      </c>
      <c r="AJ130" s="169">
        <v>0</v>
      </c>
      <c r="AK130" s="169">
        <v>0</v>
      </c>
      <c r="AL130" s="169">
        <v>0</v>
      </c>
      <c r="AM130" s="169">
        <v>0</v>
      </c>
      <c r="AN130" s="170">
        <v>0</v>
      </c>
      <c r="AO130" s="169">
        <v>0</v>
      </c>
      <c r="AP130" s="169">
        <v>0</v>
      </c>
      <c r="AQ130" s="169">
        <v>0</v>
      </c>
      <c r="AR130" s="169">
        <v>0</v>
      </c>
      <c r="AS130" s="169">
        <v>0</v>
      </c>
      <c r="AT130" s="170">
        <v>0</v>
      </c>
      <c r="AU130" s="169">
        <v>0</v>
      </c>
      <c r="AV130" s="169">
        <v>0</v>
      </c>
      <c r="AW130" s="169">
        <v>0</v>
      </c>
      <c r="AX130" s="169">
        <v>0</v>
      </c>
      <c r="AY130" s="169">
        <v>0</v>
      </c>
      <c r="AZ130" s="169">
        <v>0</v>
      </c>
      <c r="BA130" s="169">
        <v>0</v>
      </c>
      <c r="BB130" s="169">
        <v>0</v>
      </c>
      <c r="BC130" s="169">
        <v>0</v>
      </c>
      <c r="BD130" s="169">
        <v>0</v>
      </c>
      <c r="BE130" s="169">
        <v>0</v>
      </c>
      <c r="BF130" s="169">
        <v>0</v>
      </c>
      <c r="BG130" s="169">
        <v>0</v>
      </c>
      <c r="BH130" s="169">
        <v>0</v>
      </c>
      <c r="BI130" s="138">
        <v>0</v>
      </c>
    </row>
    <row r="131" spans="1:61">
      <c r="A131" s="172" t="s">
        <v>836</v>
      </c>
      <c r="B131" s="169">
        <v>126</v>
      </c>
      <c r="C131" s="169">
        <v>23</v>
      </c>
      <c r="D131" s="138">
        <f>SUM(H131:BI131)</f>
        <v>0</v>
      </c>
      <c r="E131" s="172">
        <f>SUMIF($H$1:$BI$1,1,$H131:$BI131)</f>
        <v>0</v>
      </c>
      <c r="F131" s="169">
        <f>SUMIF($H$1:$BI$1,2,$H131:$BI131)</f>
        <v>0</v>
      </c>
      <c r="G131" s="138">
        <f>SUMIF($H$1:$BI$1,3,$H131:$BI131)</f>
        <v>0</v>
      </c>
      <c r="H131" s="171">
        <v>0</v>
      </c>
      <c r="I131" s="169">
        <v>0</v>
      </c>
      <c r="J131" s="169">
        <v>0</v>
      </c>
      <c r="K131" s="169">
        <v>0</v>
      </c>
      <c r="L131" s="169">
        <v>0</v>
      </c>
      <c r="M131" s="169">
        <v>0</v>
      </c>
      <c r="N131" s="169">
        <v>0</v>
      </c>
      <c r="O131" s="169">
        <v>0</v>
      </c>
      <c r="P131" s="169">
        <v>0</v>
      </c>
      <c r="Q131" s="169">
        <v>0</v>
      </c>
      <c r="R131" s="169">
        <v>0</v>
      </c>
      <c r="S131" s="169">
        <v>0</v>
      </c>
      <c r="T131" s="169">
        <v>0</v>
      </c>
      <c r="U131" s="169">
        <v>0</v>
      </c>
      <c r="V131" s="169">
        <v>0</v>
      </c>
      <c r="W131" s="169">
        <v>0</v>
      </c>
      <c r="X131" s="169">
        <v>0</v>
      </c>
      <c r="Y131" s="169">
        <v>0</v>
      </c>
      <c r="Z131" s="169">
        <v>0</v>
      </c>
      <c r="AA131" s="169">
        <v>0</v>
      </c>
      <c r="AB131" s="169">
        <v>0</v>
      </c>
      <c r="AC131" s="169">
        <v>0</v>
      </c>
      <c r="AD131" s="169">
        <v>0</v>
      </c>
      <c r="AE131" s="169">
        <v>0</v>
      </c>
      <c r="AF131" s="169">
        <v>0</v>
      </c>
      <c r="AG131" s="169">
        <v>0</v>
      </c>
      <c r="AH131" s="169">
        <v>0</v>
      </c>
      <c r="AI131" s="169">
        <v>0</v>
      </c>
      <c r="AJ131" s="169">
        <v>0</v>
      </c>
      <c r="AK131" s="169">
        <v>0</v>
      </c>
      <c r="AL131" s="169">
        <v>0</v>
      </c>
      <c r="AM131" s="169">
        <v>0</v>
      </c>
      <c r="AN131" s="170">
        <v>0</v>
      </c>
      <c r="AO131" s="169">
        <v>0</v>
      </c>
      <c r="AP131" s="169">
        <v>0</v>
      </c>
      <c r="AQ131" s="169">
        <v>0</v>
      </c>
      <c r="AR131" s="169">
        <v>0</v>
      </c>
      <c r="AS131" s="169">
        <v>0</v>
      </c>
      <c r="AT131" s="170">
        <v>0</v>
      </c>
      <c r="AU131" s="169">
        <v>0</v>
      </c>
      <c r="AV131" s="169">
        <v>0</v>
      </c>
      <c r="AW131" s="169">
        <v>0</v>
      </c>
      <c r="AX131" s="169">
        <v>0</v>
      </c>
      <c r="AY131" s="169">
        <v>0</v>
      </c>
      <c r="AZ131" s="169">
        <v>0</v>
      </c>
      <c r="BA131" s="169">
        <v>0</v>
      </c>
      <c r="BB131" s="169">
        <v>0</v>
      </c>
      <c r="BC131" s="169">
        <v>0</v>
      </c>
      <c r="BD131" s="169">
        <v>0</v>
      </c>
      <c r="BE131" s="169">
        <v>0</v>
      </c>
      <c r="BF131" s="169">
        <v>0</v>
      </c>
      <c r="BG131" s="169">
        <v>0</v>
      </c>
      <c r="BH131" s="169">
        <v>0</v>
      </c>
      <c r="BI131" s="138">
        <v>0</v>
      </c>
    </row>
    <row r="132" spans="1:61">
      <c r="A132" s="172" t="s">
        <v>835</v>
      </c>
      <c r="B132" s="169">
        <v>127</v>
      </c>
      <c r="C132" s="169">
        <v>236</v>
      </c>
      <c r="D132" s="138">
        <f>SUM(H132:BI132)</f>
        <v>21</v>
      </c>
      <c r="E132" s="172">
        <f>SUMIF($H$1:$BI$1,1,$H132:$BI132)</f>
        <v>0</v>
      </c>
      <c r="F132" s="169">
        <f>SUMIF($H$1:$BI$1,2,$H132:$BI132)</f>
        <v>20</v>
      </c>
      <c r="G132" s="138">
        <f>SUMIF($H$1:$BI$1,3,$H132:$BI132)</f>
        <v>1</v>
      </c>
      <c r="H132" s="171">
        <v>0</v>
      </c>
      <c r="I132" s="169">
        <v>0</v>
      </c>
      <c r="J132" s="169">
        <v>0</v>
      </c>
      <c r="K132" s="169">
        <v>1</v>
      </c>
      <c r="L132" s="169">
        <v>0</v>
      </c>
      <c r="M132" s="169">
        <v>0</v>
      </c>
      <c r="N132" s="169">
        <v>0</v>
      </c>
      <c r="O132" s="169">
        <v>0</v>
      </c>
      <c r="P132" s="169">
        <v>0</v>
      </c>
      <c r="Q132" s="169">
        <v>0</v>
      </c>
      <c r="R132" s="169">
        <v>0</v>
      </c>
      <c r="S132" s="169">
        <v>0</v>
      </c>
      <c r="T132" s="169">
        <v>0</v>
      </c>
      <c r="U132" s="169">
        <v>0</v>
      </c>
      <c r="V132" s="169">
        <v>0</v>
      </c>
      <c r="W132" s="169">
        <v>0</v>
      </c>
      <c r="X132" s="169">
        <v>0</v>
      </c>
      <c r="Y132" s="169">
        <v>0</v>
      </c>
      <c r="Z132" s="169">
        <v>0</v>
      </c>
      <c r="AA132" s="169">
        <v>0</v>
      </c>
      <c r="AB132" s="169">
        <v>0</v>
      </c>
      <c r="AC132" s="169">
        <v>0</v>
      </c>
      <c r="AD132" s="169">
        <v>0</v>
      </c>
      <c r="AE132" s="169">
        <v>0</v>
      </c>
      <c r="AF132" s="169">
        <v>0</v>
      </c>
      <c r="AG132" s="169">
        <v>16</v>
      </c>
      <c r="AH132" s="169">
        <v>0</v>
      </c>
      <c r="AI132" s="169">
        <v>0</v>
      </c>
      <c r="AJ132" s="169">
        <v>0</v>
      </c>
      <c r="AK132" s="169">
        <v>0</v>
      </c>
      <c r="AL132" s="169">
        <v>0</v>
      </c>
      <c r="AM132" s="169">
        <v>0</v>
      </c>
      <c r="AN132" s="170">
        <v>0</v>
      </c>
      <c r="AO132" s="169">
        <v>0</v>
      </c>
      <c r="AP132" s="169">
        <v>0</v>
      </c>
      <c r="AQ132" s="169">
        <v>0</v>
      </c>
      <c r="AR132" s="169">
        <v>0</v>
      </c>
      <c r="AS132" s="169">
        <v>0</v>
      </c>
      <c r="AT132" s="170">
        <v>0</v>
      </c>
      <c r="AU132" s="169">
        <v>0</v>
      </c>
      <c r="AV132" s="169">
        <v>0</v>
      </c>
      <c r="AW132" s="169">
        <v>0</v>
      </c>
      <c r="AX132" s="169">
        <v>0</v>
      </c>
      <c r="AY132" s="169">
        <v>0</v>
      </c>
      <c r="AZ132" s="169">
        <v>0</v>
      </c>
      <c r="BA132" s="169">
        <v>0</v>
      </c>
      <c r="BB132" s="169">
        <v>0</v>
      </c>
      <c r="BC132" s="169">
        <v>0</v>
      </c>
      <c r="BD132" s="169">
        <v>0</v>
      </c>
      <c r="BE132" s="169">
        <v>4</v>
      </c>
      <c r="BF132" s="169">
        <v>0</v>
      </c>
      <c r="BG132" s="169">
        <v>0</v>
      </c>
      <c r="BH132" s="169">
        <v>0</v>
      </c>
      <c r="BI132" s="138">
        <v>0</v>
      </c>
    </row>
    <row r="133" spans="1:61">
      <c r="A133" s="172" t="s">
        <v>833</v>
      </c>
      <c r="B133" s="169">
        <v>128</v>
      </c>
      <c r="C133" s="169">
        <v>12</v>
      </c>
      <c r="D133" s="138">
        <f>SUM(H133:BI133)</f>
        <v>0</v>
      </c>
      <c r="E133" s="172">
        <f>SUMIF($H$1:$BI$1,1,$H133:$BI133)</f>
        <v>0</v>
      </c>
      <c r="F133" s="169">
        <f>SUMIF($H$1:$BI$1,2,$H133:$BI133)</f>
        <v>0</v>
      </c>
      <c r="G133" s="138">
        <f>SUMIF($H$1:$BI$1,3,$H133:$BI133)</f>
        <v>0</v>
      </c>
      <c r="H133" s="171">
        <v>0</v>
      </c>
      <c r="I133" s="169">
        <v>0</v>
      </c>
      <c r="J133" s="169">
        <v>0</v>
      </c>
      <c r="K133" s="169">
        <v>0</v>
      </c>
      <c r="L133" s="169">
        <v>0</v>
      </c>
      <c r="M133" s="169">
        <v>0</v>
      </c>
      <c r="N133" s="169">
        <v>0</v>
      </c>
      <c r="O133" s="169">
        <v>0</v>
      </c>
      <c r="P133" s="169">
        <v>0</v>
      </c>
      <c r="Q133" s="169">
        <v>0</v>
      </c>
      <c r="R133" s="169">
        <v>0</v>
      </c>
      <c r="S133" s="169">
        <v>0</v>
      </c>
      <c r="T133" s="169">
        <v>0</v>
      </c>
      <c r="U133" s="169">
        <v>0</v>
      </c>
      <c r="V133" s="169">
        <v>0</v>
      </c>
      <c r="W133" s="169">
        <v>0</v>
      </c>
      <c r="X133" s="169">
        <v>0</v>
      </c>
      <c r="Y133" s="169">
        <v>0</v>
      </c>
      <c r="Z133" s="169">
        <v>0</v>
      </c>
      <c r="AA133" s="169">
        <v>0</v>
      </c>
      <c r="AB133" s="169">
        <v>0</v>
      </c>
      <c r="AC133" s="169">
        <v>0</v>
      </c>
      <c r="AD133" s="169">
        <v>0</v>
      </c>
      <c r="AE133" s="169">
        <v>0</v>
      </c>
      <c r="AF133" s="169">
        <v>0</v>
      </c>
      <c r="AG133" s="169">
        <v>0</v>
      </c>
      <c r="AH133" s="169">
        <v>0</v>
      </c>
      <c r="AI133" s="169">
        <v>0</v>
      </c>
      <c r="AJ133" s="169">
        <v>0</v>
      </c>
      <c r="AK133" s="169">
        <v>0</v>
      </c>
      <c r="AL133" s="169">
        <v>0</v>
      </c>
      <c r="AM133" s="169">
        <v>0</v>
      </c>
      <c r="AN133" s="170">
        <v>0</v>
      </c>
      <c r="AO133" s="169">
        <v>0</v>
      </c>
      <c r="AP133" s="169">
        <v>0</v>
      </c>
      <c r="AQ133" s="169">
        <v>0</v>
      </c>
      <c r="AR133" s="169">
        <v>0</v>
      </c>
      <c r="AS133" s="169">
        <v>0</v>
      </c>
      <c r="AT133" s="170">
        <v>0</v>
      </c>
      <c r="AU133" s="169">
        <v>0</v>
      </c>
      <c r="AV133" s="169">
        <v>0</v>
      </c>
      <c r="AW133" s="169">
        <v>0</v>
      </c>
      <c r="AX133" s="169">
        <v>0</v>
      </c>
      <c r="AY133" s="169">
        <v>0</v>
      </c>
      <c r="AZ133" s="169">
        <v>0</v>
      </c>
      <c r="BA133" s="169">
        <v>0</v>
      </c>
      <c r="BB133" s="169">
        <v>0</v>
      </c>
      <c r="BC133" s="169">
        <v>0</v>
      </c>
      <c r="BD133" s="169">
        <v>0</v>
      </c>
      <c r="BE133" s="169">
        <v>0</v>
      </c>
      <c r="BF133" s="169">
        <v>0</v>
      </c>
      <c r="BG133" s="169">
        <v>0</v>
      </c>
      <c r="BH133" s="169">
        <v>0</v>
      </c>
      <c r="BI133" s="138">
        <v>0</v>
      </c>
    </row>
    <row r="134" spans="1:61">
      <c r="A134" s="172" t="s">
        <v>832</v>
      </c>
      <c r="B134" s="169">
        <v>129</v>
      </c>
      <c r="C134" s="169">
        <v>12</v>
      </c>
      <c r="D134" s="138">
        <f>SUM(H134:BI134)</f>
        <v>9</v>
      </c>
      <c r="E134" s="172">
        <f>SUMIF($H$1:$BI$1,1,$H134:$BI134)</f>
        <v>9</v>
      </c>
      <c r="F134" s="169">
        <f>SUMIF($H$1:$BI$1,2,$H134:$BI134)</f>
        <v>0</v>
      </c>
      <c r="G134" s="138">
        <f>SUMIF($H$1:$BI$1,3,$H134:$BI134)</f>
        <v>0</v>
      </c>
      <c r="H134" s="171">
        <v>0</v>
      </c>
      <c r="I134" s="169">
        <v>0</v>
      </c>
      <c r="J134" s="169">
        <v>0</v>
      </c>
      <c r="K134" s="169">
        <v>0</v>
      </c>
      <c r="L134" s="169">
        <v>0</v>
      </c>
      <c r="M134" s="169">
        <v>0</v>
      </c>
      <c r="N134" s="169">
        <v>0</v>
      </c>
      <c r="O134" s="169">
        <v>0</v>
      </c>
      <c r="P134" s="169">
        <v>0</v>
      </c>
      <c r="Q134" s="169">
        <v>0</v>
      </c>
      <c r="R134" s="169">
        <v>0</v>
      </c>
      <c r="S134" s="169">
        <v>0</v>
      </c>
      <c r="T134" s="169">
        <v>0</v>
      </c>
      <c r="U134" s="169">
        <v>0</v>
      </c>
      <c r="V134" s="169">
        <v>0</v>
      </c>
      <c r="W134" s="169">
        <v>0</v>
      </c>
      <c r="X134" s="169">
        <v>9</v>
      </c>
      <c r="Y134" s="169">
        <v>0</v>
      </c>
      <c r="Z134" s="169">
        <v>0</v>
      </c>
      <c r="AA134" s="169">
        <v>0</v>
      </c>
      <c r="AB134" s="169">
        <v>0</v>
      </c>
      <c r="AC134" s="169">
        <v>0</v>
      </c>
      <c r="AD134" s="169">
        <v>0</v>
      </c>
      <c r="AE134" s="169">
        <v>0</v>
      </c>
      <c r="AF134" s="169">
        <v>0</v>
      </c>
      <c r="AG134" s="169">
        <v>0</v>
      </c>
      <c r="AH134" s="169">
        <v>0</v>
      </c>
      <c r="AI134" s="169">
        <v>0</v>
      </c>
      <c r="AJ134" s="169">
        <v>0</v>
      </c>
      <c r="AK134" s="169">
        <v>0</v>
      </c>
      <c r="AL134" s="169">
        <v>0</v>
      </c>
      <c r="AM134" s="169">
        <v>0</v>
      </c>
      <c r="AN134" s="170">
        <v>0</v>
      </c>
      <c r="AO134" s="169">
        <v>0</v>
      </c>
      <c r="AP134" s="169">
        <v>0</v>
      </c>
      <c r="AQ134" s="169">
        <v>0</v>
      </c>
      <c r="AR134" s="169">
        <v>0</v>
      </c>
      <c r="AS134" s="169">
        <v>0</v>
      </c>
      <c r="AT134" s="170">
        <v>0</v>
      </c>
      <c r="AU134" s="169">
        <v>0</v>
      </c>
      <c r="AV134" s="169">
        <v>0</v>
      </c>
      <c r="AW134" s="169">
        <v>0</v>
      </c>
      <c r="AX134" s="169">
        <v>0</v>
      </c>
      <c r="AY134" s="169">
        <v>0</v>
      </c>
      <c r="AZ134" s="169">
        <v>0</v>
      </c>
      <c r="BA134" s="169">
        <v>0</v>
      </c>
      <c r="BB134" s="169">
        <v>0</v>
      </c>
      <c r="BC134" s="169">
        <v>0</v>
      </c>
      <c r="BD134" s="169">
        <v>0</v>
      </c>
      <c r="BE134" s="169">
        <v>0</v>
      </c>
      <c r="BF134" s="169">
        <v>0</v>
      </c>
      <c r="BG134" s="169">
        <v>0</v>
      </c>
      <c r="BH134" s="169">
        <v>0</v>
      </c>
      <c r="BI134" s="138">
        <v>0</v>
      </c>
    </row>
    <row r="135" spans="1:61">
      <c r="A135" s="172" t="s">
        <v>830</v>
      </c>
      <c r="B135" s="169">
        <v>130</v>
      </c>
      <c r="C135" s="169">
        <v>3866</v>
      </c>
      <c r="D135" s="138">
        <f>SUM(H135:BI135)</f>
        <v>36</v>
      </c>
      <c r="E135" s="172">
        <f>SUMIF($H$1:$BI$1,1,$H135:$BI135)</f>
        <v>0</v>
      </c>
      <c r="F135" s="169">
        <f>SUMIF($H$1:$BI$1,2,$H135:$BI135)</f>
        <v>0</v>
      </c>
      <c r="G135" s="138">
        <f>SUMIF($H$1:$BI$1,3,$H135:$BI135)</f>
        <v>36</v>
      </c>
      <c r="H135" s="171">
        <v>0</v>
      </c>
      <c r="I135" s="169">
        <v>0</v>
      </c>
      <c r="J135" s="169">
        <v>0</v>
      </c>
      <c r="K135" s="169">
        <v>0</v>
      </c>
      <c r="L135" s="169">
        <v>0</v>
      </c>
      <c r="M135" s="169">
        <v>0</v>
      </c>
      <c r="N135" s="169">
        <v>0</v>
      </c>
      <c r="O135" s="169">
        <v>0</v>
      </c>
      <c r="P135" s="169">
        <v>36</v>
      </c>
      <c r="Q135" s="169">
        <v>0</v>
      </c>
      <c r="R135" s="169">
        <v>0</v>
      </c>
      <c r="S135" s="169">
        <v>0</v>
      </c>
      <c r="T135" s="169">
        <v>0</v>
      </c>
      <c r="U135" s="169">
        <v>0</v>
      </c>
      <c r="V135" s="169">
        <v>0</v>
      </c>
      <c r="W135" s="169">
        <v>0</v>
      </c>
      <c r="X135" s="169">
        <v>0</v>
      </c>
      <c r="Y135" s="169">
        <v>0</v>
      </c>
      <c r="Z135" s="169">
        <v>0</v>
      </c>
      <c r="AA135" s="169">
        <v>0</v>
      </c>
      <c r="AB135" s="169">
        <v>0</v>
      </c>
      <c r="AC135" s="169">
        <v>0</v>
      </c>
      <c r="AD135" s="169">
        <v>0</v>
      </c>
      <c r="AE135" s="169">
        <v>0</v>
      </c>
      <c r="AF135" s="169">
        <v>0</v>
      </c>
      <c r="AG135" s="169">
        <v>0</v>
      </c>
      <c r="AH135" s="169">
        <v>0</v>
      </c>
      <c r="AI135" s="169">
        <v>0</v>
      </c>
      <c r="AJ135" s="169">
        <v>0</v>
      </c>
      <c r="AK135" s="169">
        <v>0</v>
      </c>
      <c r="AL135" s="169">
        <v>0</v>
      </c>
      <c r="AM135" s="169">
        <v>0</v>
      </c>
      <c r="AN135" s="170">
        <v>0</v>
      </c>
      <c r="AO135" s="169">
        <v>0</v>
      </c>
      <c r="AP135" s="169">
        <v>0</v>
      </c>
      <c r="AQ135" s="169">
        <v>0</v>
      </c>
      <c r="AR135" s="169">
        <v>0</v>
      </c>
      <c r="AS135" s="169">
        <v>0</v>
      </c>
      <c r="AT135" s="170">
        <v>0</v>
      </c>
      <c r="AU135" s="169">
        <v>0</v>
      </c>
      <c r="AV135" s="169">
        <v>0</v>
      </c>
      <c r="AW135" s="169">
        <v>0</v>
      </c>
      <c r="AX135" s="169">
        <v>0</v>
      </c>
      <c r="AY135" s="169">
        <v>0</v>
      </c>
      <c r="AZ135" s="169">
        <v>0</v>
      </c>
      <c r="BA135" s="169">
        <v>0</v>
      </c>
      <c r="BB135" s="169">
        <v>0</v>
      </c>
      <c r="BC135" s="169">
        <v>0</v>
      </c>
      <c r="BD135" s="169">
        <v>0</v>
      </c>
      <c r="BE135" s="169">
        <v>0</v>
      </c>
      <c r="BF135" s="169">
        <v>0</v>
      </c>
      <c r="BG135" s="169">
        <v>0</v>
      </c>
      <c r="BH135" s="169">
        <v>0</v>
      </c>
      <c r="BI135" s="138">
        <v>0</v>
      </c>
    </row>
    <row r="136" spans="1:61">
      <c r="A136" s="172" t="s">
        <v>828</v>
      </c>
      <c r="B136" s="169">
        <v>131</v>
      </c>
      <c r="C136" s="169">
        <v>543</v>
      </c>
      <c r="D136" s="138">
        <f>SUM(H136:BI136)</f>
        <v>0</v>
      </c>
      <c r="E136" s="172">
        <f>SUMIF($H$1:$BI$1,1,$H136:$BI136)</f>
        <v>0</v>
      </c>
      <c r="F136" s="169">
        <f>SUMIF($H$1:$BI$1,2,$H136:$BI136)</f>
        <v>0</v>
      </c>
      <c r="G136" s="138">
        <f>SUMIF($H$1:$BI$1,3,$H136:$BI136)</f>
        <v>0</v>
      </c>
      <c r="H136" s="171">
        <v>0</v>
      </c>
      <c r="I136" s="169">
        <v>0</v>
      </c>
      <c r="J136" s="169">
        <v>0</v>
      </c>
      <c r="K136" s="169">
        <v>0</v>
      </c>
      <c r="L136" s="169">
        <v>0</v>
      </c>
      <c r="M136" s="169">
        <v>0</v>
      </c>
      <c r="N136" s="169">
        <v>0</v>
      </c>
      <c r="O136" s="169">
        <v>0</v>
      </c>
      <c r="P136" s="169">
        <v>0</v>
      </c>
      <c r="Q136" s="169">
        <v>0</v>
      </c>
      <c r="R136" s="169">
        <v>0</v>
      </c>
      <c r="S136" s="169">
        <v>0</v>
      </c>
      <c r="T136" s="169">
        <v>0</v>
      </c>
      <c r="U136" s="169">
        <v>0</v>
      </c>
      <c r="V136" s="169">
        <v>0</v>
      </c>
      <c r="W136" s="169">
        <v>0</v>
      </c>
      <c r="X136" s="169">
        <v>0</v>
      </c>
      <c r="Y136" s="169">
        <v>0</v>
      </c>
      <c r="Z136" s="169">
        <v>0</v>
      </c>
      <c r="AA136" s="169">
        <v>0</v>
      </c>
      <c r="AB136" s="169">
        <v>0</v>
      </c>
      <c r="AC136" s="169">
        <v>0</v>
      </c>
      <c r="AD136" s="169">
        <v>0</v>
      </c>
      <c r="AE136" s="169">
        <v>0</v>
      </c>
      <c r="AF136" s="169">
        <v>0</v>
      </c>
      <c r="AG136" s="169">
        <v>0</v>
      </c>
      <c r="AH136" s="169">
        <v>0</v>
      </c>
      <c r="AI136" s="169">
        <v>0</v>
      </c>
      <c r="AJ136" s="169">
        <v>0</v>
      </c>
      <c r="AK136" s="169">
        <v>0</v>
      </c>
      <c r="AL136" s="169">
        <v>0</v>
      </c>
      <c r="AM136" s="169">
        <v>0</v>
      </c>
      <c r="AN136" s="170">
        <v>0</v>
      </c>
      <c r="AO136" s="169">
        <v>0</v>
      </c>
      <c r="AP136" s="169">
        <v>0</v>
      </c>
      <c r="AQ136" s="169">
        <v>0</v>
      </c>
      <c r="AR136" s="169">
        <v>0</v>
      </c>
      <c r="AS136" s="169">
        <v>0</v>
      </c>
      <c r="AT136" s="170">
        <v>0</v>
      </c>
      <c r="AU136" s="169">
        <v>0</v>
      </c>
      <c r="AV136" s="169">
        <v>0</v>
      </c>
      <c r="AW136" s="169">
        <v>0</v>
      </c>
      <c r="AX136" s="169">
        <v>0</v>
      </c>
      <c r="AY136" s="169">
        <v>0</v>
      </c>
      <c r="AZ136" s="169">
        <v>0</v>
      </c>
      <c r="BA136" s="169">
        <v>0</v>
      </c>
      <c r="BB136" s="169">
        <v>0</v>
      </c>
      <c r="BC136" s="169">
        <v>0</v>
      </c>
      <c r="BD136" s="169">
        <v>0</v>
      </c>
      <c r="BE136" s="169">
        <v>0</v>
      </c>
      <c r="BF136" s="169">
        <v>0</v>
      </c>
      <c r="BG136" s="169">
        <v>0</v>
      </c>
      <c r="BH136" s="169">
        <v>0</v>
      </c>
      <c r="BI136" s="138">
        <v>0</v>
      </c>
    </row>
    <row r="137" spans="1:61">
      <c r="A137" s="172" t="s">
        <v>827</v>
      </c>
      <c r="B137" s="169">
        <v>132</v>
      </c>
      <c r="C137" s="169">
        <v>1751</v>
      </c>
      <c r="D137" s="138">
        <f>SUM(H137:BI137)</f>
        <v>252</v>
      </c>
      <c r="E137" s="172">
        <f>SUMIF($H$1:$BI$1,1,$H137:$BI137)</f>
        <v>4</v>
      </c>
      <c r="F137" s="169">
        <f>SUMIF($H$1:$BI$1,2,$H137:$BI137)</f>
        <v>145</v>
      </c>
      <c r="G137" s="138">
        <f>SUMIF($H$1:$BI$1,3,$H137:$BI137)</f>
        <v>103</v>
      </c>
      <c r="H137" s="171">
        <v>0</v>
      </c>
      <c r="I137" s="169">
        <v>5</v>
      </c>
      <c r="J137" s="169">
        <v>0</v>
      </c>
      <c r="K137" s="169">
        <v>0</v>
      </c>
      <c r="L137" s="169">
        <v>0</v>
      </c>
      <c r="M137" s="169">
        <v>0</v>
      </c>
      <c r="N137" s="169">
        <v>0</v>
      </c>
      <c r="O137" s="169">
        <v>0</v>
      </c>
      <c r="P137" s="169">
        <v>100</v>
      </c>
      <c r="Q137" s="169">
        <v>0</v>
      </c>
      <c r="R137" s="169">
        <v>0</v>
      </c>
      <c r="S137" s="169">
        <v>0</v>
      </c>
      <c r="T137" s="169">
        <v>0</v>
      </c>
      <c r="U137" s="169">
        <v>0</v>
      </c>
      <c r="V137" s="169">
        <v>0</v>
      </c>
      <c r="W137" s="169">
        <v>0</v>
      </c>
      <c r="X137" s="169">
        <v>3</v>
      </c>
      <c r="Y137" s="169">
        <v>0</v>
      </c>
      <c r="Z137" s="169">
        <v>2</v>
      </c>
      <c r="AA137" s="169">
        <v>0</v>
      </c>
      <c r="AB137" s="169">
        <v>0</v>
      </c>
      <c r="AC137" s="169">
        <v>0</v>
      </c>
      <c r="AD137" s="169">
        <v>0</v>
      </c>
      <c r="AE137" s="169">
        <v>0</v>
      </c>
      <c r="AF137" s="169">
        <v>0</v>
      </c>
      <c r="AG137" s="169">
        <v>7</v>
      </c>
      <c r="AH137" s="169">
        <v>0</v>
      </c>
      <c r="AI137" s="169">
        <v>0</v>
      </c>
      <c r="AJ137" s="169">
        <v>1</v>
      </c>
      <c r="AK137" s="169">
        <v>0</v>
      </c>
      <c r="AL137" s="169">
        <v>0</v>
      </c>
      <c r="AM137" s="169">
        <v>0</v>
      </c>
      <c r="AN137" s="170">
        <v>0</v>
      </c>
      <c r="AO137" s="169">
        <v>0</v>
      </c>
      <c r="AP137" s="169">
        <v>0</v>
      </c>
      <c r="AQ137" s="169">
        <v>0</v>
      </c>
      <c r="AR137" s="169">
        <v>0</v>
      </c>
      <c r="AS137" s="169">
        <v>0</v>
      </c>
      <c r="AT137" s="170">
        <v>0</v>
      </c>
      <c r="AU137" s="169">
        <v>0</v>
      </c>
      <c r="AV137" s="169">
        <v>0</v>
      </c>
      <c r="AW137" s="169">
        <v>0</v>
      </c>
      <c r="AX137" s="169">
        <v>0</v>
      </c>
      <c r="AY137" s="169">
        <v>0</v>
      </c>
      <c r="AZ137" s="169">
        <v>20</v>
      </c>
      <c r="BA137" s="169">
        <v>0</v>
      </c>
      <c r="BB137" s="169">
        <v>0</v>
      </c>
      <c r="BC137" s="169">
        <v>0</v>
      </c>
      <c r="BD137" s="169">
        <v>17</v>
      </c>
      <c r="BE137" s="169">
        <v>96</v>
      </c>
      <c r="BF137" s="169">
        <v>0</v>
      </c>
      <c r="BG137" s="169">
        <v>0</v>
      </c>
      <c r="BH137" s="169">
        <v>1</v>
      </c>
      <c r="BI137" s="138">
        <v>0</v>
      </c>
    </row>
    <row r="138" spans="1:61">
      <c r="A138" s="172" t="s">
        <v>824</v>
      </c>
      <c r="B138" s="169">
        <v>133</v>
      </c>
      <c r="C138" s="169">
        <v>2716</v>
      </c>
      <c r="D138" s="138">
        <f>SUM(H138:BI138)</f>
        <v>380</v>
      </c>
      <c r="E138" s="172">
        <f>SUMIF($H$1:$BI$1,1,$H138:$BI138)</f>
        <v>6</v>
      </c>
      <c r="F138" s="169">
        <f>SUMIF($H$1:$BI$1,2,$H138:$BI138)</f>
        <v>308</v>
      </c>
      <c r="G138" s="138">
        <f>SUMIF($H$1:$BI$1,3,$H138:$BI138)</f>
        <v>66</v>
      </c>
      <c r="H138" s="171">
        <v>0</v>
      </c>
      <c r="I138" s="169">
        <v>0</v>
      </c>
      <c r="J138" s="169">
        <v>0</v>
      </c>
      <c r="K138" s="169">
        <v>0</v>
      </c>
      <c r="L138" s="169">
        <v>0</v>
      </c>
      <c r="M138" s="169">
        <v>0</v>
      </c>
      <c r="N138" s="169">
        <v>0</v>
      </c>
      <c r="O138" s="169">
        <v>0</v>
      </c>
      <c r="P138" s="169">
        <v>6</v>
      </c>
      <c r="Q138" s="169">
        <v>0</v>
      </c>
      <c r="R138" s="169">
        <v>60</v>
      </c>
      <c r="S138" s="169">
        <v>0</v>
      </c>
      <c r="T138" s="169">
        <v>0</v>
      </c>
      <c r="U138" s="169">
        <v>0</v>
      </c>
      <c r="V138" s="169">
        <v>0</v>
      </c>
      <c r="W138" s="169">
        <v>0</v>
      </c>
      <c r="X138" s="169">
        <v>0</v>
      </c>
      <c r="Y138" s="169">
        <v>0</v>
      </c>
      <c r="Z138" s="169">
        <v>0</v>
      </c>
      <c r="AA138" s="169">
        <v>0</v>
      </c>
      <c r="AB138" s="169">
        <v>0</v>
      </c>
      <c r="AC138" s="169">
        <v>0</v>
      </c>
      <c r="AD138" s="169">
        <v>0</v>
      </c>
      <c r="AE138" s="169">
        <v>0</v>
      </c>
      <c r="AF138" s="169">
        <v>0</v>
      </c>
      <c r="AG138" s="169">
        <v>79</v>
      </c>
      <c r="AH138" s="169">
        <v>0</v>
      </c>
      <c r="AI138" s="169">
        <v>0</v>
      </c>
      <c r="AJ138" s="169">
        <v>6</v>
      </c>
      <c r="AK138" s="169">
        <v>0</v>
      </c>
      <c r="AL138" s="169">
        <v>0</v>
      </c>
      <c r="AM138" s="169">
        <v>0</v>
      </c>
      <c r="AN138" s="170">
        <v>0</v>
      </c>
      <c r="AO138" s="169">
        <v>0</v>
      </c>
      <c r="AP138" s="169">
        <v>0</v>
      </c>
      <c r="AQ138" s="169">
        <v>0</v>
      </c>
      <c r="AR138" s="169">
        <v>0</v>
      </c>
      <c r="AS138" s="169">
        <v>0</v>
      </c>
      <c r="AT138" s="170">
        <v>0</v>
      </c>
      <c r="AU138" s="169">
        <v>0</v>
      </c>
      <c r="AV138" s="169">
        <v>0</v>
      </c>
      <c r="AW138" s="169">
        <v>0</v>
      </c>
      <c r="AX138" s="169">
        <v>0</v>
      </c>
      <c r="AY138" s="169">
        <v>0</v>
      </c>
      <c r="AZ138" s="169">
        <v>0</v>
      </c>
      <c r="BA138" s="169">
        <v>0</v>
      </c>
      <c r="BB138" s="169">
        <v>0</v>
      </c>
      <c r="BC138" s="169">
        <v>0</v>
      </c>
      <c r="BD138" s="169">
        <v>0</v>
      </c>
      <c r="BE138" s="169">
        <v>229</v>
      </c>
      <c r="BF138" s="169">
        <v>0</v>
      </c>
      <c r="BG138" s="169">
        <v>0</v>
      </c>
      <c r="BH138" s="169">
        <v>0</v>
      </c>
      <c r="BI138" s="138">
        <v>0</v>
      </c>
    </row>
    <row r="139" spans="1:61">
      <c r="A139" s="172" t="s">
        <v>820</v>
      </c>
      <c r="B139" s="169">
        <v>134</v>
      </c>
      <c r="C139" s="169">
        <v>1197</v>
      </c>
      <c r="D139" s="138">
        <f>SUM(H139:BI139)</f>
        <v>88</v>
      </c>
      <c r="E139" s="172">
        <f>SUMIF($H$1:$BI$1,1,$H139:$BI139)</f>
        <v>82</v>
      </c>
      <c r="F139" s="169">
        <f>SUMIF($H$1:$BI$1,2,$H139:$BI139)</f>
        <v>0</v>
      </c>
      <c r="G139" s="138">
        <f>SUMIF($H$1:$BI$1,3,$H139:$BI139)</f>
        <v>6</v>
      </c>
      <c r="H139" s="171">
        <v>0</v>
      </c>
      <c r="I139" s="169">
        <v>0</v>
      </c>
      <c r="J139" s="169">
        <v>0</v>
      </c>
      <c r="K139" s="169">
        <v>0</v>
      </c>
      <c r="L139" s="169">
        <v>0</v>
      </c>
      <c r="M139" s="169">
        <v>0</v>
      </c>
      <c r="N139" s="169">
        <v>0</v>
      </c>
      <c r="O139" s="169">
        <v>0</v>
      </c>
      <c r="P139" s="169">
        <v>6</v>
      </c>
      <c r="Q139" s="169">
        <v>0</v>
      </c>
      <c r="R139" s="169">
        <v>0</v>
      </c>
      <c r="S139" s="169">
        <v>0</v>
      </c>
      <c r="T139" s="169">
        <v>0</v>
      </c>
      <c r="U139" s="169">
        <v>0</v>
      </c>
      <c r="V139" s="169">
        <v>0</v>
      </c>
      <c r="W139" s="169">
        <v>0</v>
      </c>
      <c r="X139" s="169">
        <v>0</v>
      </c>
      <c r="Y139" s="169">
        <v>0</v>
      </c>
      <c r="Z139" s="169">
        <v>0</v>
      </c>
      <c r="AA139" s="169">
        <v>0</v>
      </c>
      <c r="AB139" s="169">
        <v>0</v>
      </c>
      <c r="AC139" s="169">
        <v>0</v>
      </c>
      <c r="AD139" s="169">
        <v>0</v>
      </c>
      <c r="AE139" s="169">
        <v>0</v>
      </c>
      <c r="AF139" s="169">
        <v>0</v>
      </c>
      <c r="AG139" s="169">
        <v>0</v>
      </c>
      <c r="AH139" s="169">
        <v>0</v>
      </c>
      <c r="AI139" s="169">
        <v>5</v>
      </c>
      <c r="AJ139" s="169">
        <v>48</v>
      </c>
      <c r="AK139" s="169">
        <v>0</v>
      </c>
      <c r="AL139" s="169">
        <v>0</v>
      </c>
      <c r="AM139" s="169">
        <v>0</v>
      </c>
      <c r="AN139" s="170">
        <v>0</v>
      </c>
      <c r="AO139" s="169">
        <v>0</v>
      </c>
      <c r="AP139" s="169">
        <v>0</v>
      </c>
      <c r="AQ139" s="169">
        <v>0</v>
      </c>
      <c r="AR139" s="169">
        <v>0</v>
      </c>
      <c r="AS139" s="169">
        <v>0</v>
      </c>
      <c r="AT139" s="170">
        <v>0</v>
      </c>
      <c r="AU139" s="169">
        <v>0</v>
      </c>
      <c r="AV139" s="169">
        <v>0</v>
      </c>
      <c r="AW139" s="169">
        <v>0</v>
      </c>
      <c r="AX139" s="169">
        <v>0</v>
      </c>
      <c r="AY139" s="169">
        <v>29</v>
      </c>
      <c r="AZ139" s="169">
        <v>0</v>
      </c>
      <c r="BA139" s="169">
        <v>0</v>
      </c>
      <c r="BB139" s="169">
        <v>0</v>
      </c>
      <c r="BC139" s="169">
        <v>0</v>
      </c>
      <c r="BD139" s="169">
        <v>0</v>
      </c>
      <c r="BE139" s="169">
        <v>0</v>
      </c>
      <c r="BF139" s="169">
        <v>0</v>
      </c>
      <c r="BG139" s="169">
        <v>0</v>
      </c>
      <c r="BH139" s="169">
        <v>0</v>
      </c>
      <c r="BI139" s="138">
        <v>0</v>
      </c>
    </row>
    <row r="140" spans="1:61">
      <c r="A140" s="172" t="s">
        <v>818</v>
      </c>
      <c r="B140" s="169">
        <v>135</v>
      </c>
      <c r="C140" s="169">
        <v>10447</v>
      </c>
      <c r="D140" s="138">
        <f>SUM(H140:BI140)</f>
        <v>1082</v>
      </c>
      <c r="E140" s="172">
        <f>SUMIF($H$1:$BI$1,1,$H140:$BI140)</f>
        <v>64</v>
      </c>
      <c r="F140" s="169">
        <f>SUMIF($H$1:$BI$1,2,$H140:$BI140)</f>
        <v>264</v>
      </c>
      <c r="G140" s="138">
        <f>SUMIF($H$1:$BI$1,3,$H140:$BI140)</f>
        <v>754</v>
      </c>
      <c r="H140" s="171">
        <v>0</v>
      </c>
      <c r="I140" s="169">
        <v>0</v>
      </c>
      <c r="J140" s="169">
        <v>0</v>
      </c>
      <c r="K140" s="169">
        <v>0</v>
      </c>
      <c r="L140" s="169">
        <v>0</v>
      </c>
      <c r="M140" s="169">
        <v>0</v>
      </c>
      <c r="N140" s="169">
        <v>0</v>
      </c>
      <c r="O140" s="169">
        <v>0</v>
      </c>
      <c r="P140" s="169">
        <v>752</v>
      </c>
      <c r="Q140" s="169">
        <v>0</v>
      </c>
      <c r="R140" s="169">
        <v>2</v>
      </c>
      <c r="S140" s="169">
        <v>0</v>
      </c>
      <c r="T140" s="169">
        <v>0</v>
      </c>
      <c r="U140" s="169">
        <v>0</v>
      </c>
      <c r="V140" s="169">
        <v>0</v>
      </c>
      <c r="W140" s="169">
        <v>0</v>
      </c>
      <c r="X140" s="169">
        <v>0</v>
      </c>
      <c r="Y140" s="169">
        <v>0</v>
      </c>
      <c r="Z140" s="169">
        <v>0</v>
      </c>
      <c r="AA140" s="169">
        <v>0</v>
      </c>
      <c r="AB140" s="169">
        <v>0</v>
      </c>
      <c r="AC140" s="169">
        <v>0</v>
      </c>
      <c r="AD140" s="169">
        <v>0</v>
      </c>
      <c r="AE140" s="169">
        <v>0</v>
      </c>
      <c r="AF140" s="169">
        <v>0</v>
      </c>
      <c r="AG140" s="169">
        <v>4</v>
      </c>
      <c r="AH140" s="169">
        <v>0</v>
      </c>
      <c r="AI140" s="169">
        <v>34</v>
      </c>
      <c r="AJ140" s="169">
        <v>0</v>
      </c>
      <c r="AK140" s="169">
        <v>0</v>
      </c>
      <c r="AL140" s="169">
        <v>30</v>
      </c>
      <c r="AM140" s="169">
        <v>0</v>
      </c>
      <c r="AN140" s="170">
        <v>0</v>
      </c>
      <c r="AO140" s="169">
        <v>0</v>
      </c>
      <c r="AP140" s="169">
        <v>0</v>
      </c>
      <c r="AQ140" s="169">
        <v>0</v>
      </c>
      <c r="AR140" s="169">
        <v>0</v>
      </c>
      <c r="AS140" s="169">
        <v>0</v>
      </c>
      <c r="AT140" s="170">
        <v>0</v>
      </c>
      <c r="AU140" s="169">
        <v>0</v>
      </c>
      <c r="AV140" s="169">
        <v>0</v>
      </c>
      <c r="AW140" s="169">
        <v>0</v>
      </c>
      <c r="AX140" s="169">
        <v>0</v>
      </c>
      <c r="AY140" s="169">
        <v>0</v>
      </c>
      <c r="AZ140" s="169">
        <v>0</v>
      </c>
      <c r="BA140" s="169">
        <v>0</v>
      </c>
      <c r="BB140" s="169">
        <v>0</v>
      </c>
      <c r="BC140" s="169">
        <v>0</v>
      </c>
      <c r="BD140" s="169">
        <v>17</v>
      </c>
      <c r="BE140" s="169">
        <v>243</v>
      </c>
      <c r="BF140" s="169">
        <v>0</v>
      </c>
      <c r="BG140" s="169">
        <v>0</v>
      </c>
      <c r="BH140" s="169">
        <v>0</v>
      </c>
      <c r="BI140" s="138">
        <v>0</v>
      </c>
    </row>
    <row r="141" spans="1:61">
      <c r="A141" s="172" t="s">
        <v>815</v>
      </c>
      <c r="B141" s="169">
        <v>136</v>
      </c>
      <c r="C141" s="169">
        <v>13471</v>
      </c>
      <c r="D141" s="138">
        <f>SUM(H141:BI141)</f>
        <v>1022</v>
      </c>
      <c r="E141" s="172">
        <f>SUMIF($H$1:$BI$1,1,$H141:$BI141)</f>
        <v>77</v>
      </c>
      <c r="F141" s="169">
        <f>SUMIF($H$1:$BI$1,2,$H141:$BI141)</f>
        <v>69</v>
      </c>
      <c r="G141" s="138">
        <f>SUMIF($H$1:$BI$1,3,$H141:$BI141)</f>
        <v>876</v>
      </c>
      <c r="H141" s="171">
        <v>0</v>
      </c>
      <c r="I141" s="169">
        <v>15</v>
      </c>
      <c r="J141" s="169">
        <v>0</v>
      </c>
      <c r="K141" s="169">
        <v>0</v>
      </c>
      <c r="L141" s="169">
        <v>0</v>
      </c>
      <c r="M141" s="169">
        <v>0</v>
      </c>
      <c r="N141" s="169">
        <v>0</v>
      </c>
      <c r="O141" s="169">
        <v>96</v>
      </c>
      <c r="P141" s="169">
        <v>745</v>
      </c>
      <c r="Q141" s="169">
        <v>0</v>
      </c>
      <c r="R141" s="169">
        <v>0</v>
      </c>
      <c r="S141" s="169">
        <v>0</v>
      </c>
      <c r="T141" s="169">
        <v>0</v>
      </c>
      <c r="U141" s="169">
        <v>0</v>
      </c>
      <c r="V141" s="169">
        <v>0</v>
      </c>
      <c r="W141" s="169">
        <v>0</v>
      </c>
      <c r="X141" s="169">
        <v>48</v>
      </c>
      <c r="Y141" s="169">
        <v>0</v>
      </c>
      <c r="Z141" s="169">
        <v>2</v>
      </c>
      <c r="AA141" s="169">
        <v>0</v>
      </c>
      <c r="AB141" s="169">
        <v>0</v>
      </c>
      <c r="AC141" s="169">
        <v>0</v>
      </c>
      <c r="AD141" s="169">
        <v>0</v>
      </c>
      <c r="AE141" s="169">
        <v>0</v>
      </c>
      <c r="AF141" s="169">
        <v>0</v>
      </c>
      <c r="AG141" s="169">
        <v>18</v>
      </c>
      <c r="AH141" s="169">
        <v>0</v>
      </c>
      <c r="AI141" s="169">
        <v>0</v>
      </c>
      <c r="AJ141" s="169">
        <v>13</v>
      </c>
      <c r="AK141" s="169">
        <v>0</v>
      </c>
      <c r="AL141" s="169">
        <v>0</v>
      </c>
      <c r="AM141" s="169">
        <v>0</v>
      </c>
      <c r="AN141" s="170">
        <v>0</v>
      </c>
      <c r="AO141" s="169">
        <v>0</v>
      </c>
      <c r="AP141" s="169">
        <v>0</v>
      </c>
      <c r="AQ141" s="169">
        <v>20</v>
      </c>
      <c r="AR141" s="169">
        <v>0</v>
      </c>
      <c r="AS141" s="169">
        <v>0</v>
      </c>
      <c r="AT141" s="170">
        <v>1</v>
      </c>
      <c r="AU141" s="169">
        <v>0</v>
      </c>
      <c r="AV141" s="169">
        <v>0</v>
      </c>
      <c r="AW141" s="169">
        <v>0</v>
      </c>
      <c r="AX141" s="169">
        <v>32</v>
      </c>
      <c r="AY141" s="169">
        <v>16</v>
      </c>
      <c r="AZ141" s="169">
        <v>0</v>
      </c>
      <c r="BA141" s="169">
        <v>0</v>
      </c>
      <c r="BB141" s="169">
        <v>0</v>
      </c>
      <c r="BC141" s="169">
        <v>0</v>
      </c>
      <c r="BD141" s="169">
        <v>2</v>
      </c>
      <c r="BE141" s="169">
        <v>14</v>
      </c>
      <c r="BF141" s="169">
        <v>0</v>
      </c>
      <c r="BG141" s="169">
        <v>0</v>
      </c>
      <c r="BH141" s="169">
        <v>0</v>
      </c>
      <c r="BI141" s="138">
        <v>0</v>
      </c>
    </row>
    <row r="142" spans="1:61">
      <c r="A142" s="172" t="s">
        <v>811</v>
      </c>
      <c r="B142" s="169">
        <v>137</v>
      </c>
      <c r="C142" s="169">
        <v>1290</v>
      </c>
      <c r="D142" s="138">
        <f>SUM(H142:BI142)</f>
        <v>249</v>
      </c>
      <c r="E142" s="172">
        <f>SUMIF($H$1:$BI$1,1,$H142:$BI142)</f>
        <v>122</v>
      </c>
      <c r="F142" s="169">
        <f>SUMIF($H$1:$BI$1,2,$H142:$BI142)</f>
        <v>0</v>
      </c>
      <c r="G142" s="138">
        <f>SUMIF($H$1:$BI$1,3,$H142:$BI142)</f>
        <v>127</v>
      </c>
      <c r="H142" s="171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127</v>
      </c>
      <c r="Q142" s="169">
        <v>0</v>
      </c>
      <c r="R142" s="169">
        <v>0</v>
      </c>
      <c r="S142" s="169">
        <v>0</v>
      </c>
      <c r="T142" s="169">
        <v>0</v>
      </c>
      <c r="U142" s="169">
        <v>0</v>
      </c>
      <c r="V142" s="169">
        <v>0</v>
      </c>
      <c r="W142" s="169">
        <v>0</v>
      </c>
      <c r="X142" s="169">
        <v>42</v>
      </c>
      <c r="Y142" s="169">
        <v>0</v>
      </c>
      <c r="Z142" s="169">
        <v>0</v>
      </c>
      <c r="AA142" s="169">
        <v>0</v>
      </c>
      <c r="AB142" s="169">
        <v>0</v>
      </c>
      <c r="AC142" s="169">
        <v>0</v>
      </c>
      <c r="AD142" s="169">
        <v>0</v>
      </c>
      <c r="AE142" s="169">
        <v>0</v>
      </c>
      <c r="AF142" s="169">
        <v>0</v>
      </c>
      <c r="AG142" s="169">
        <v>0</v>
      </c>
      <c r="AH142" s="169">
        <v>0</v>
      </c>
      <c r="AI142" s="169">
        <v>0</v>
      </c>
      <c r="AJ142" s="169">
        <v>80</v>
      </c>
      <c r="AK142" s="169">
        <v>0</v>
      </c>
      <c r="AL142" s="169">
        <v>0</v>
      </c>
      <c r="AM142" s="169">
        <v>0</v>
      </c>
      <c r="AN142" s="170">
        <v>0</v>
      </c>
      <c r="AO142" s="169">
        <v>0</v>
      </c>
      <c r="AP142" s="169">
        <v>0</v>
      </c>
      <c r="AQ142" s="169">
        <v>0</v>
      </c>
      <c r="AR142" s="169">
        <v>0</v>
      </c>
      <c r="AS142" s="169">
        <v>0</v>
      </c>
      <c r="AT142" s="170">
        <v>0</v>
      </c>
      <c r="AU142" s="169">
        <v>0</v>
      </c>
      <c r="AV142" s="169">
        <v>0</v>
      </c>
      <c r="AW142" s="169">
        <v>0</v>
      </c>
      <c r="AX142" s="169">
        <v>0</v>
      </c>
      <c r="AY142" s="169">
        <v>0</v>
      </c>
      <c r="AZ142" s="169">
        <v>0</v>
      </c>
      <c r="BA142" s="169">
        <v>0</v>
      </c>
      <c r="BB142" s="169">
        <v>0</v>
      </c>
      <c r="BC142" s="169">
        <v>0</v>
      </c>
      <c r="BD142" s="169">
        <v>0</v>
      </c>
      <c r="BE142" s="169">
        <v>0</v>
      </c>
      <c r="BF142" s="169">
        <v>0</v>
      </c>
      <c r="BG142" s="169">
        <v>0</v>
      </c>
      <c r="BH142" s="169">
        <v>0</v>
      </c>
      <c r="BI142" s="138">
        <v>0</v>
      </c>
    </row>
    <row r="143" spans="1:61">
      <c r="A143" s="172" t="s">
        <v>809</v>
      </c>
      <c r="B143" s="169">
        <v>138</v>
      </c>
      <c r="C143" s="169">
        <v>65</v>
      </c>
      <c r="D143" s="138">
        <f>SUM(H143:BI143)</f>
        <v>0</v>
      </c>
      <c r="E143" s="172">
        <f>SUMIF($H$1:$BI$1,1,$H143:$BI143)</f>
        <v>0</v>
      </c>
      <c r="F143" s="169">
        <f>SUMIF($H$1:$BI$1,2,$H143:$BI143)</f>
        <v>0</v>
      </c>
      <c r="G143" s="138">
        <f>SUMIF($H$1:$BI$1,3,$H143:$BI143)</f>
        <v>0</v>
      </c>
      <c r="H143" s="171">
        <v>0</v>
      </c>
      <c r="I143" s="169">
        <v>0</v>
      </c>
      <c r="J143" s="169">
        <v>0</v>
      </c>
      <c r="K143" s="169">
        <v>0</v>
      </c>
      <c r="L143" s="169">
        <v>0</v>
      </c>
      <c r="M143" s="169">
        <v>0</v>
      </c>
      <c r="N143" s="169">
        <v>0</v>
      </c>
      <c r="O143" s="169">
        <v>0</v>
      </c>
      <c r="P143" s="169">
        <v>0</v>
      </c>
      <c r="Q143" s="169">
        <v>0</v>
      </c>
      <c r="R143" s="169">
        <v>0</v>
      </c>
      <c r="S143" s="169">
        <v>0</v>
      </c>
      <c r="T143" s="169">
        <v>0</v>
      </c>
      <c r="U143" s="169">
        <v>0</v>
      </c>
      <c r="V143" s="169">
        <v>0</v>
      </c>
      <c r="W143" s="169">
        <v>0</v>
      </c>
      <c r="X143" s="169">
        <v>0</v>
      </c>
      <c r="Y143" s="169">
        <v>0</v>
      </c>
      <c r="Z143" s="169">
        <v>0</v>
      </c>
      <c r="AA143" s="169">
        <v>0</v>
      </c>
      <c r="AB143" s="169">
        <v>0</v>
      </c>
      <c r="AC143" s="169">
        <v>0</v>
      </c>
      <c r="AD143" s="169">
        <v>0</v>
      </c>
      <c r="AE143" s="169">
        <v>0</v>
      </c>
      <c r="AF143" s="169">
        <v>0</v>
      </c>
      <c r="AG143" s="169">
        <v>0</v>
      </c>
      <c r="AH143" s="169">
        <v>0</v>
      </c>
      <c r="AI143" s="169">
        <v>0</v>
      </c>
      <c r="AJ143" s="169">
        <v>0</v>
      </c>
      <c r="AK143" s="169">
        <v>0</v>
      </c>
      <c r="AL143" s="169">
        <v>0</v>
      </c>
      <c r="AM143" s="169">
        <v>0</v>
      </c>
      <c r="AN143" s="170">
        <v>0</v>
      </c>
      <c r="AO143" s="169">
        <v>0</v>
      </c>
      <c r="AP143" s="169">
        <v>0</v>
      </c>
      <c r="AQ143" s="169">
        <v>0</v>
      </c>
      <c r="AR143" s="169">
        <v>0</v>
      </c>
      <c r="AS143" s="169">
        <v>0</v>
      </c>
      <c r="AT143" s="170">
        <v>0</v>
      </c>
      <c r="AU143" s="169">
        <v>0</v>
      </c>
      <c r="AV143" s="169">
        <v>0</v>
      </c>
      <c r="AW143" s="169">
        <v>0</v>
      </c>
      <c r="AX143" s="169">
        <v>0</v>
      </c>
      <c r="AY143" s="169">
        <v>0</v>
      </c>
      <c r="AZ143" s="169">
        <v>0</v>
      </c>
      <c r="BA143" s="169">
        <v>0</v>
      </c>
      <c r="BB143" s="169">
        <v>0</v>
      </c>
      <c r="BC143" s="169">
        <v>0</v>
      </c>
      <c r="BD143" s="169">
        <v>0</v>
      </c>
      <c r="BE143" s="169">
        <v>0</v>
      </c>
      <c r="BF143" s="169">
        <v>0</v>
      </c>
      <c r="BG143" s="169">
        <v>0</v>
      </c>
      <c r="BH143" s="169">
        <v>0</v>
      </c>
      <c r="BI143" s="138">
        <v>0</v>
      </c>
    </row>
    <row r="144" spans="1:61">
      <c r="A144" s="172" t="s">
        <v>808</v>
      </c>
      <c r="B144" s="169">
        <v>139</v>
      </c>
      <c r="C144" s="169">
        <v>827</v>
      </c>
      <c r="D144" s="138">
        <f>SUM(H144:BI144)</f>
        <v>9</v>
      </c>
      <c r="E144" s="172">
        <f>SUMIF($H$1:$BI$1,1,$H144:$BI144)</f>
        <v>0</v>
      </c>
      <c r="F144" s="169">
        <f>SUMIF($H$1:$BI$1,2,$H144:$BI144)</f>
        <v>0</v>
      </c>
      <c r="G144" s="138">
        <f>SUMIF($H$1:$BI$1,3,$H144:$BI144)</f>
        <v>9</v>
      </c>
      <c r="H144" s="171">
        <v>0</v>
      </c>
      <c r="I144" s="169">
        <v>0</v>
      </c>
      <c r="J144" s="169">
        <v>0</v>
      </c>
      <c r="K144" s="169">
        <v>0</v>
      </c>
      <c r="L144" s="169">
        <v>0</v>
      </c>
      <c r="M144" s="169">
        <v>0</v>
      </c>
      <c r="N144" s="169">
        <v>0</v>
      </c>
      <c r="O144" s="169">
        <v>0</v>
      </c>
      <c r="P144" s="169">
        <v>9</v>
      </c>
      <c r="Q144" s="169">
        <v>0</v>
      </c>
      <c r="R144" s="169">
        <v>0</v>
      </c>
      <c r="S144" s="169">
        <v>0</v>
      </c>
      <c r="T144" s="169">
        <v>0</v>
      </c>
      <c r="U144" s="169">
        <v>0</v>
      </c>
      <c r="V144" s="169">
        <v>0</v>
      </c>
      <c r="W144" s="169">
        <v>0</v>
      </c>
      <c r="X144" s="169">
        <v>0</v>
      </c>
      <c r="Y144" s="169">
        <v>0</v>
      </c>
      <c r="Z144" s="169">
        <v>0</v>
      </c>
      <c r="AA144" s="169">
        <v>0</v>
      </c>
      <c r="AB144" s="169">
        <v>0</v>
      </c>
      <c r="AC144" s="169">
        <v>0</v>
      </c>
      <c r="AD144" s="169">
        <v>0</v>
      </c>
      <c r="AE144" s="169">
        <v>0</v>
      </c>
      <c r="AF144" s="169">
        <v>0</v>
      </c>
      <c r="AG144" s="169">
        <v>0</v>
      </c>
      <c r="AH144" s="169">
        <v>0</v>
      </c>
      <c r="AI144" s="169">
        <v>0</v>
      </c>
      <c r="AJ144" s="169">
        <v>0</v>
      </c>
      <c r="AK144" s="169">
        <v>0</v>
      </c>
      <c r="AL144" s="169">
        <v>0</v>
      </c>
      <c r="AM144" s="169">
        <v>0</v>
      </c>
      <c r="AN144" s="170">
        <v>0</v>
      </c>
      <c r="AO144" s="169">
        <v>0</v>
      </c>
      <c r="AP144" s="169">
        <v>0</v>
      </c>
      <c r="AQ144" s="169">
        <v>0</v>
      </c>
      <c r="AR144" s="169">
        <v>0</v>
      </c>
      <c r="AS144" s="169">
        <v>0</v>
      </c>
      <c r="AT144" s="170">
        <v>0</v>
      </c>
      <c r="AU144" s="169">
        <v>0</v>
      </c>
      <c r="AV144" s="169">
        <v>0</v>
      </c>
      <c r="AW144" s="169">
        <v>0</v>
      </c>
      <c r="AX144" s="169">
        <v>0</v>
      </c>
      <c r="AY144" s="169">
        <v>0</v>
      </c>
      <c r="AZ144" s="169">
        <v>0</v>
      </c>
      <c r="BA144" s="169">
        <v>0</v>
      </c>
      <c r="BB144" s="169">
        <v>0</v>
      </c>
      <c r="BC144" s="169">
        <v>0</v>
      </c>
      <c r="BD144" s="169">
        <v>0</v>
      </c>
      <c r="BE144" s="169">
        <v>0</v>
      </c>
      <c r="BF144" s="169">
        <v>0</v>
      </c>
      <c r="BG144" s="169">
        <v>0</v>
      </c>
      <c r="BH144" s="169">
        <v>0</v>
      </c>
      <c r="BI144" s="138">
        <v>0</v>
      </c>
    </row>
    <row r="145" spans="1:61">
      <c r="A145" s="172" t="s">
        <v>806</v>
      </c>
      <c r="B145" s="169">
        <v>140</v>
      </c>
      <c r="C145" s="169">
        <v>1039</v>
      </c>
      <c r="D145" s="138">
        <f>SUM(H145:BI145)</f>
        <v>0</v>
      </c>
      <c r="E145" s="172">
        <f>SUMIF($H$1:$BI$1,1,$H145:$BI145)</f>
        <v>0</v>
      </c>
      <c r="F145" s="169">
        <f>SUMIF($H$1:$BI$1,2,$H145:$BI145)</f>
        <v>0</v>
      </c>
      <c r="G145" s="138">
        <f>SUMIF($H$1:$BI$1,3,$H145:$BI145)</f>
        <v>0</v>
      </c>
      <c r="H145" s="171">
        <v>0</v>
      </c>
      <c r="I145" s="169">
        <v>0</v>
      </c>
      <c r="J145" s="169">
        <v>0</v>
      </c>
      <c r="K145" s="169">
        <v>0</v>
      </c>
      <c r="L145" s="169">
        <v>0</v>
      </c>
      <c r="M145" s="169">
        <v>0</v>
      </c>
      <c r="N145" s="169">
        <v>0</v>
      </c>
      <c r="O145" s="169">
        <v>0</v>
      </c>
      <c r="P145" s="169">
        <v>0</v>
      </c>
      <c r="Q145" s="169">
        <v>0</v>
      </c>
      <c r="R145" s="169">
        <v>0</v>
      </c>
      <c r="S145" s="169">
        <v>0</v>
      </c>
      <c r="T145" s="169">
        <v>0</v>
      </c>
      <c r="U145" s="169">
        <v>0</v>
      </c>
      <c r="V145" s="169">
        <v>0</v>
      </c>
      <c r="W145" s="169">
        <v>0</v>
      </c>
      <c r="X145" s="169">
        <v>0</v>
      </c>
      <c r="Y145" s="169">
        <v>0</v>
      </c>
      <c r="Z145" s="169">
        <v>0</v>
      </c>
      <c r="AA145" s="169">
        <v>0</v>
      </c>
      <c r="AB145" s="169">
        <v>0</v>
      </c>
      <c r="AC145" s="169">
        <v>0</v>
      </c>
      <c r="AD145" s="169">
        <v>0</v>
      </c>
      <c r="AE145" s="169">
        <v>0</v>
      </c>
      <c r="AF145" s="169">
        <v>0</v>
      </c>
      <c r="AG145" s="169">
        <v>0</v>
      </c>
      <c r="AH145" s="169">
        <v>0</v>
      </c>
      <c r="AI145" s="169">
        <v>0</v>
      </c>
      <c r="AJ145" s="169">
        <v>0</v>
      </c>
      <c r="AK145" s="169">
        <v>0</v>
      </c>
      <c r="AL145" s="169">
        <v>0</v>
      </c>
      <c r="AM145" s="169">
        <v>0</v>
      </c>
      <c r="AN145" s="170">
        <v>0</v>
      </c>
      <c r="AO145" s="169">
        <v>0</v>
      </c>
      <c r="AP145" s="169">
        <v>0</v>
      </c>
      <c r="AQ145" s="169">
        <v>0</v>
      </c>
      <c r="AR145" s="169">
        <v>0</v>
      </c>
      <c r="AS145" s="169">
        <v>0</v>
      </c>
      <c r="AT145" s="170">
        <v>0</v>
      </c>
      <c r="AU145" s="169">
        <v>0</v>
      </c>
      <c r="AV145" s="169">
        <v>0</v>
      </c>
      <c r="AW145" s="169">
        <v>0</v>
      </c>
      <c r="AX145" s="169">
        <v>0</v>
      </c>
      <c r="AY145" s="169">
        <v>0</v>
      </c>
      <c r="AZ145" s="169">
        <v>0</v>
      </c>
      <c r="BA145" s="169">
        <v>0</v>
      </c>
      <c r="BB145" s="169">
        <v>0</v>
      </c>
      <c r="BC145" s="169">
        <v>0</v>
      </c>
      <c r="BD145" s="169">
        <v>0</v>
      </c>
      <c r="BE145" s="169">
        <v>0</v>
      </c>
      <c r="BF145" s="169">
        <v>0</v>
      </c>
      <c r="BG145" s="169">
        <v>0</v>
      </c>
      <c r="BH145" s="169">
        <v>0</v>
      </c>
      <c r="BI145" s="138">
        <v>0</v>
      </c>
    </row>
    <row r="146" spans="1:61">
      <c r="A146" s="172" t="s">
        <v>805</v>
      </c>
      <c r="B146" s="169">
        <v>141</v>
      </c>
      <c r="C146" s="169">
        <v>11972</v>
      </c>
      <c r="D146" s="138">
        <f>SUM(H146:BI146)</f>
        <v>1614</v>
      </c>
      <c r="E146" s="172">
        <f>SUMIF($H$1:$BI$1,1,$H146:$BI146)</f>
        <v>491</v>
      </c>
      <c r="F146" s="169">
        <f>SUMIF($H$1:$BI$1,2,$H146:$BI146)</f>
        <v>571</v>
      </c>
      <c r="G146" s="138">
        <f>SUMIF($H$1:$BI$1,3,$H146:$BI146)</f>
        <v>552</v>
      </c>
      <c r="H146" s="171">
        <v>0</v>
      </c>
      <c r="I146" s="169">
        <v>27</v>
      </c>
      <c r="J146" s="169">
        <v>0</v>
      </c>
      <c r="K146" s="169">
        <v>0</v>
      </c>
      <c r="L146" s="169">
        <v>0</v>
      </c>
      <c r="M146" s="169">
        <v>14</v>
      </c>
      <c r="N146" s="169">
        <v>0</v>
      </c>
      <c r="O146" s="169">
        <v>26</v>
      </c>
      <c r="P146" s="169">
        <v>350</v>
      </c>
      <c r="Q146" s="169">
        <v>3</v>
      </c>
      <c r="R146" s="169">
        <v>38</v>
      </c>
      <c r="S146" s="169">
        <v>4</v>
      </c>
      <c r="T146" s="169">
        <v>0</v>
      </c>
      <c r="U146" s="169">
        <v>0</v>
      </c>
      <c r="V146" s="169">
        <v>17</v>
      </c>
      <c r="W146" s="169">
        <v>0</v>
      </c>
      <c r="X146" s="169">
        <v>121</v>
      </c>
      <c r="Y146" s="169">
        <v>14</v>
      </c>
      <c r="Z146" s="169">
        <v>14</v>
      </c>
      <c r="AA146" s="169">
        <v>6</v>
      </c>
      <c r="AB146" s="169">
        <v>0</v>
      </c>
      <c r="AC146" s="169">
        <v>0</v>
      </c>
      <c r="AD146" s="169">
        <v>14</v>
      </c>
      <c r="AE146" s="169">
        <v>0</v>
      </c>
      <c r="AF146" s="169">
        <v>0</v>
      </c>
      <c r="AG146" s="169">
        <v>96</v>
      </c>
      <c r="AH146" s="169">
        <v>17</v>
      </c>
      <c r="AI146" s="169">
        <v>3</v>
      </c>
      <c r="AJ146" s="169">
        <v>182</v>
      </c>
      <c r="AK146" s="169">
        <v>16</v>
      </c>
      <c r="AL146" s="169">
        <v>9</v>
      </c>
      <c r="AM146" s="169">
        <v>19</v>
      </c>
      <c r="AN146" s="170">
        <v>4</v>
      </c>
      <c r="AO146" s="169">
        <v>19</v>
      </c>
      <c r="AP146" s="169">
        <v>0</v>
      </c>
      <c r="AQ146" s="169">
        <v>43</v>
      </c>
      <c r="AR146" s="169">
        <v>4</v>
      </c>
      <c r="AS146" s="169">
        <v>16</v>
      </c>
      <c r="AT146" s="170">
        <v>17</v>
      </c>
      <c r="AU146" s="169">
        <v>0</v>
      </c>
      <c r="AV146" s="169">
        <v>76</v>
      </c>
      <c r="AW146" s="169">
        <v>0</v>
      </c>
      <c r="AX146" s="169">
        <v>21</v>
      </c>
      <c r="AY146" s="169">
        <v>22</v>
      </c>
      <c r="AZ146" s="169">
        <v>0</v>
      </c>
      <c r="BA146" s="169">
        <v>60</v>
      </c>
      <c r="BB146" s="169">
        <v>6</v>
      </c>
      <c r="BC146" s="169">
        <v>4</v>
      </c>
      <c r="BD146" s="169">
        <v>10</v>
      </c>
      <c r="BE146" s="169">
        <v>267</v>
      </c>
      <c r="BF146" s="169">
        <v>0</v>
      </c>
      <c r="BG146" s="169">
        <v>0</v>
      </c>
      <c r="BH146" s="169">
        <v>55</v>
      </c>
      <c r="BI146" s="138">
        <v>0</v>
      </c>
    </row>
    <row r="147" spans="1:61">
      <c r="A147" s="172" t="s">
        <v>803</v>
      </c>
      <c r="B147" s="169">
        <v>142</v>
      </c>
      <c r="C147" s="169">
        <v>7071</v>
      </c>
      <c r="D147" s="138">
        <f>SUM(H147:BI147)</f>
        <v>1025</v>
      </c>
      <c r="E147" s="172">
        <f>SUMIF($H$1:$BI$1,1,$H147:$BI147)</f>
        <v>584</v>
      </c>
      <c r="F147" s="169">
        <f>SUMIF($H$1:$BI$1,2,$H147:$BI147)</f>
        <v>418</v>
      </c>
      <c r="G147" s="138">
        <f>SUMIF($H$1:$BI$1,3,$H147:$BI147)</f>
        <v>23</v>
      </c>
      <c r="H147" s="171">
        <v>0</v>
      </c>
      <c r="I147" s="169">
        <v>0</v>
      </c>
      <c r="J147" s="169">
        <v>0</v>
      </c>
      <c r="K147" s="169">
        <v>0</v>
      </c>
      <c r="L147" s="169">
        <v>0</v>
      </c>
      <c r="M147" s="169">
        <v>0</v>
      </c>
      <c r="N147" s="169">
        <v>0</v>
      </c>
      <c r="O147" s="169">
        <v>10</v>
      </c>
      <c r="P147" s="169">
        <v>0</v>
      </c>
      <c r="Q147" s="169">
        <v>0</v>
      </c>
      <c r="R147" s="169">
        <v>0</v>
      </c>
      <c r="S147" s="169">
        <v>0</v>
      </c>
      <c r="T147" s="169">
        <v>0</v>
      </c>
      <c r="U147" s="169">
        <v>0</v>
      </c>
      <c r="V147" s="169">
        <v>27</v>
      </c>
      <c r="W147" s="169">
        <v>0</v>
      </c>
      <c r="X147" s="169">
        <v>71</v>
      </c>
      <c r="Y147" s="169">
        <v>17</v>
      </c>
      <c r="Z147" s="169">
        <v>0</v>
      </c>
      <c r="AA147" s="169">
        <v>0</v>
      </c>
      <c r="AB147" s="169">
        <v>0</v>
      </c>
      <c r="AC147" s="169">
        <v>0</v>
      </c>
      <c r="AD147" s="169">
        <v>52</v>
      </c>
      <c r="AE147" s="169">
        <v>0</v>
      </c>
      <c r="AF147" s="169">
        <v>0</v>
      </c>
      <c r="AG147" s="169">
        <v>0</v>
      </c>
      <c r="AH147" s="169">
        <v>33</v>
      </c>
      <c r="AI147" s="169">
        <v>0</v>
      </c>
      <c r="AJ147" s="169">
        <v>131</v>
      </c>
      <c r="AK147" s="169">
        <v>14</v>
      </c>
      <c r="AL147" s="169">
        <v>29</v>
      </c>
      <c r="AM147" s="169">
        <v>0</v>
      </c>
      <c r="AN147" s="170">
        <v>0</v>
      </c>
      <c r="AO147" s="169">
        <v>91</v>
      </c>
      <c r="AP147" s="169">
        <v>0</v>
      </c>
      <c r="AQ147" s="169">
        <v>56</v>
      </c>
      <c r="AR147" s="169">
        <v>53</v>
      </c>
      <c r="AS147" s="169">
        <v>1</v>
      </c>
      <c r="AT147" s="170">
        <v>13</v>
      </c>
      <c r="AU147" s="169">
        <v>0</v>
      </c>
      <c r="AV147" s="169">
        <v>126</v>
      </c>
      <c r="AW147" s="169">
        <v>0</v>
      </c>
      <c r="AX147" s="169">
        <v>0</v>
      </c>
      <c r="AY147" s="169">
        <v>13</v>
      </c>
      <c r="AZ147" s="169">
        <v>0</v>
      </c>
      <c r="BA147" s="169">
        <v>122</v>
      </c>
      <c r="BB147" s="169">
        <v>0</v>
      </c>
      <c r="BC147" s="169">
        <v>40</v>
      </c>
      <c r="BD147" s="169">
        <v>20</v>
      </c>
      <c r="BE147" s="169">
        <v>88</v>
      </c>
      <c r="BF147" s="169">
        <v>0</v>
      </c>
      <c r="BG147" s="169">
        <v>6</v>
      </c>
      <c r="BH147" s="169">
        <v>0</v>
      </c>
      <c r="BI147" s="138">
        <v>12</v>
      </c>
    </row>
    <row r="148" spans="1:61">
      <c r="A148" s="172" t="s">
        <v>801</v>
      </c>
      <c r="B148" s="169">
        <v>143</v>
      </c>
      <c r="C148" s="169">
        <v>142</v>
      </c>
      <c r="D148" s="138">
        <f>SUM(H148:BI148)</f>
        <v>0</v>
      </c>
      <c r="E148" s="172">
        <f>SUMIF($H$1:$BI$1,1,$H148:$BI148)</f>
        <v>0</v>
      </c>
      <c r="F148" s="169">
        <f>SUMIF($H$1:$BI$1,2,$H148:$BI148)</f>
        <v>0</v>
      </c>
      <c r="G148" s="138">
        <f>SUMIF($H$1:$BI$1,3,$H148:$BI148)</f>
        <v>0</v>
      </c>
      <c r="H148" s="171">
        <v>0</v>
      </c>
      <c r="I148" s="169">
        <v>0</v>
      </c>
      <c r="J148" s="169">
        <v>0</v>
      </c>
      <c r="K148" s="169">
        <v>0</v>
      </c>
      <c r="L148" s="169">
        <v>0</v>
      </c>
      <c r="M148" s="169">
        <v>0</v>
      </c>
      <c r="N148" s="169">
        <v>0</v>
      </c>
      <c r="O148" s="169">
        <v>0</v>
      </c>
      <c r="P148" s="169">
        <v>0</v>
      </c>
      <c r="Q148" s="169">
        <v>0</v>
      </c>
      <c r="R148" s="169">
        <v>0</v>
      </c>
      <c r="S148" s="169">
        <v>0</v>
      </c>
      <c r="T148" s="169">
        <v>0</v>
      </c>
      <c r="U148" s="169">
        <v>0</v>
      </c>
      <c r="V148" s="169">
        <v>0</v>
      </c>
      <c r="W148" s="169">
        <v>0</v>
      </c>
      <c r="X148" s="169">
        <v>0</v>
      </c>
      <c r="Y148" s="169">
        <v>0</v>
      </c>
      <c r="Z148" s="169">
        <v>0</v>
      </c>
      <c r="AA148" s="169">
        <v>0</v>
      </c>
      <c r="AB148" s="169">
        <v>0</v>
      </c>
      <c r="AC148" s="169">
        <v>0</v>
      </c>
      <c r="AD148" s="169">
        <v>0</v>
      </c>
      <c r="AE148" s="169">
        <v>0</v>
      </c>
      <c r="AF148" s="169">
        <v>0</v>
      </c>
      <c r="AG148" s="169">
        <v>0</v>
      </c>
      <c r="AH148" s="169">
        <v>0</v>
      </c>
      <c r="AI148" s="169">
        <v>0</v>
      </c>
      <c r="AJ148" s="169">
        <v>0</v>
      </c>
      <c r="AK148" s="169">
        <v>0</v>
      </c>
      <c r="AL148" s="169">
        <v>0</v>
      </c>
      <c r="AM148" s="169">
        <v>0</v>
      </c>
      <c r="AN148" s="170">
        <v>0</v>
      </c>
      <c r="AO148" s="169">
        <v>0</v>
      </c>
      <c r="AP148" s="169">
        <v>0</v>
      </c>
      <c r="AQ148" s="169">
        <v>0</v>
      </c>
      <c r="AR148" s="169">
        <v>0</v>
      </c>
      <c r="AS148" s="169">
        <v>0</v>
      </c>
      <c r="AT148" s="170">
        <v>0</v>
      </c>
      <c r="AU148" s="169">
        <v>0</v>
      </c>
      <c r="AV148" s="169">
        <v>0</v>
      </c>
      <c r="AW148" s="169">
        <v>0</v>
      </c>
      <c r="AX148" s="169">
        <v>0</v>
      </c>
      <c r="AY148" s="169">
        <v>0</v>
      </c>
      <c r="AZ148" s="169">
        <v>0</v>
      </c>
      <c r="BA148" s="169">
        <v>0</v>
      </c>
      <c r="BB148" s="169">
        <v>0</v>
      </c>
      <c r="BC148" s="169">
        <v>0</v>
      </c>
      <c r="BD148" s="169">
        <v>0</v>
      </c>
      <c r="BE148" s="169">
        <v>0</v>
      </c>
      <c r="BF148" s="169">
        <v>0</v>
      </c>
      <c r="BG148" s="169">
        <v>0</v>
      </c>
      <c r="BH148" s="169">
        <v>0</v>
      </c>
      <c r="BI148" s="138">
        <v>0</v>
      </c>
    </row>
    <row r="149" spans="1:61">
      <c r="A149" s="172" t="s">
        <v>800</v>
      </c>
      <c r="B149" s="169">
        <v>144</v>
      </c>
      <c r="C149" s="169">
        <v>1992</v>
      </c>
      <c r="D149" s="138">
        <f>SUM(H149:BI149)</f>
        <v>35</v>
      </c>
      <c r="E149" s="172">
        <f>SUMIF($H$1:$BI$1,1,$H149:$BI149)</f>
        <v>0</v>
      </c>
      <c r="F149" s="169">
        <f>SUMIF($H$1:$BI$1,2,$H149:$BI149)</f>
        <v>33</v>
      </c>
      <c r="G149" s="138">
        <f>SUMIF($H$1:$BI$1,3,$H149:$BI149)</f>
        <v>2</v>
      </c>
      <c r="H149" s="171">
        <v>0</v>
      </c>
      <c r="I149" s="169">
        <v>0</v>
      </c>
      <c r="J149" s="169">
        <v>0</v>
      </c>
      <c r="K149" s="169">
        <v>0</v>
      </c>
      <c r="L149" s="169">
        <v>0</v>
      </c>
      <c r="M149" s="169">
        <v>0</v>
      </c>
      <c r="N149" s="169">
        <v>0</v>
      </c>
      <c r="O149" s="169">
        <v>0</v>
      </c>
      <c r="P149" s="169">
        <v>2</v>
      </c>
      <c r="Q149" s="169">
        <v>0</v>
      </c>
      <c r="R149" s="169">
        <v>0</v>
      </c>
      <c r="S149" s="169">
        <v>0</v>
      </c>
      <c r="T149" s="169">
        <v>0</v>
      </c>
      <c r="U149" s="169">
        <v>0</v>
      </c>
      <c r="V149" s="169">
        <v>0</v>
      </c>
      <c r="W149" s="169">
        <v>0</v>
      </c>
      <c r="X149" s="169">
        <v>0</v>
      </c>
      <c r="Y149" s="169">
        <v>2</v>
      </c>
      <c r="Z149" s="169">
        <v>0</v>
      </c>
      <c r="AA149" s="169">
        <v>0</v>
      </c>
      <c r="AB149" s="169">
        <v>0</v>
      </c>
      <c r="AC149" s="169">
        <v>0</v>
      </c>
      <c r="AD149" s="169">
        <v>0</v>
      </c>
      <c r="AE149" s="169">
        <v>0</v>
      </c>
      <c r="AF149" s="169">
        <v>0</v>
      </c>
      <c r="AG149" s="169">
        <v>0</v>
      </c>
      <c r="AH149" s="169">
        <v>0</v>
      </c>
      <c r="AI149" s="169">
        <v>0</v>
      </c>
      <c r="AJ149" s="169">
        <v>0</v>
      </c>
      <c r="AK149" s="169">
        <v>0</v>
      </c>
      <c r="AL149" s="169">
        <v>0</v>
      </c>
      <c r="AM149" s="169">
        <v>0</v>
      </c>
      <c r="AN149" s="170">
        <v>0</v>
      </c>
      <c r="AO149" s="169">
        <v>30</v>
      </c>
      <c r="AP149" s="169">
        <v>0</v>
      </c>
      <c r="AQ149" s="169">
        <v>0</v>
      </c>
      <c r="AR149" s="169">
        <v>0</v>
      </c>
      <c r="AS149" s="169">
        <v>0</v>
      </c>
      <c r="AT149" s="170">
        <v>0</v>
      </c>
      <c r="AU149" s="169">
        <v>0</v>
      </c>
      <c r="AV149" s="169">
        <v>0</v>
      </c>
      <c r="AW149" s="169">
        <v>0</v>
      </c>
      <c r="AX149" s="169">
        <v>0</v>
      </c>
      <c r="AY149" s="169">
        <v>0</v>
      </c>
      <c r="AZ149" s="169">
        <v>0</v>
      </c>
      <c r="BA149" s="169">
        <v>0</v>
      </c>
      <c r="BB149" s="169">
        <v>0</v>
      </c>
      <c r="BC149" s="169">
        <v>0</v>
      </c>
      <c r="BD149" s="169">
        <v>0</v>
      </c>
      <c r="BE149" s="169">
        <v>1</v>
      </c>
      <c r="BF149" s="169">
        <v>0</v>
      </c>
      <c r="BG149" s="169">
        <v>0</v>
      </c>
      <c r="BH149" s="169">
        <v>0</v>
      </c>
      <c r="BI149" s="138">
        <v>0</v>
      </c>
    </row>
    <row r="150" spans="1:61">
      <c r="A150" s="172" t="s">
        <v>798</v>
      </c>
      <c r="B150" s="169">
        <v>145</v>
      </c>
      <c r="C150" s="169">
        <v>2136</v>
      </c>
      <c r="D150" s="138">
        <f>SUM(H150:BI150)</f>
        <v>289</v>
      </c>
      <c r="E150" s="172">
        <f>SUMIF($H$1:$BI$1,1,$H150:$BI150)</f>
        <v>78</v>
      </c>
      <c r="F150" s="169">
        <f>SUMIF($H$1:$BI$1,2,$H150:$BI150)</f>
        <v>111</v>
      </c>
      <c r="G150" s="138">
        <f>SUMIF($H$1:$BI$1,3,$H150:$BI150)</f>
        <v>100</v>
      </c>
      <c r="H150" s="171">
        <v>0</v>
      </c>
      <c r="I150" s="169">
        <v>12</v>
      </c>
      <c r="J150" s="169">
        <v>0</v>
      </c>
      <c r="K150" s="169">
        <v>0</v>
      </c>
      <c r="L150" s="169">
        <v>0</v>
      </c>
      <c r="M150" s="169">
        <v>4</v>
      </c>
      <c r="N150" s="169">
        <v>0</v>
      </c>
      <c r="O150" s="169">
        <v>0</v>
      </c>
      <c r="P150" s="169">
        <v>78</v>
      </c>
      <c r="Q150" s="169">
        <v>0</v>
      </c>
      <c r="R150" s="169">
        <v>3</v>
      </c>
      <c r="S150" s="169">
        <v>3</v>
      </c>
      <c r="T150" s="169">
        <v>0</v>
      </c>
      <c r="U150" s="169">
        <v>0</v>
      </c>
      <c r="V150" s="169">
        <v>3</v>
      </c>
      <c r="W150" s="169">
        <v>0</v>
      </c>
      <c r="X150" s="169">
        <v>4</v>
      </c>
      <c r="Y150" s="169">
        <v>6</v>
      </c>
      <c r="Z150" s="169">
        <v>0</v>
      </c>
      <c r="AA150" s="169">
        <v>0</v>
      </c>
      <c r="AB150" s="169">
        <v>0</v>
      </c>
      <c r="AC150" s="169">
        <v>0</v>
      </c>
      <c r="AD150" s="169">
        <v>1</v>
      </c>
      <c r="AE150" s="169">
        <v>0</v>
      </c>
      <c r="AF150" s="169">
        <v>0</v>
      </c>
      <c r="AG150" s="169">
        <v>21</v>
      </c>
      <c r="AH150" s="169">
        <v>0</v>
      </c>
      <c r="AI150" s="169">
        <v>13</v>
      </c>
      <c r="AJ150" s="169">
        <v>31</v>
      </c>
      <c r="AK150" s="169">
        <v>6</v>
      </c>
      <c r="AL150" s="169">
        <v>0</v>
      </c>
      <c r="AM150" s="169">
        <v>0</v>
      </c>
      <c r="AN150" s="170">
        <v>0</v>
      </c>
      <c r="AO150" s="169">
        <v>0</v>
      </c>
      <c r="AP150" s="169">
        <v>0</v>
      </c>
      <c r="AQ150" s="169">
        <v>21</v>
      </c>
      <c r="AR150" s="169">
        <v>0</v>
      </c>
      <c r="AS150" s="169">
        <v>7</v>
      </c>
      <c r="AT150" s="170">
        <v>0</v>
      </c>
      <c r="AU150" s="169">
        <v>0</v>
      </c>
      <c r="AV150" s="169">
        <v>9</v>
      </c>
      <c r="AW150" s="169">
        <v>0</v>
      </c>
      <c r="AX150" s="169">
        <v>0</v>
      </c>
      <c r="AY150" s="169">
        <v>12</v>
      </c>
      <c r="AZ150" s="169">
        <v>0</v>
      </c>
      <c r="BA150" s="169">
        <v>8</v>
      </c>
      <c r="BB150" s="169">
        <v>0</v>
      </c>
      <c r="BC150" s="169">
        <v>0</v>
      </c>
      <c r="BD150" s="169">
        <v>0</v>
      </c>
      <c r="BE150" s="169">
        <v>35</v>
      </c>
      <c r="BF150" s="169">
        <v>0</v>
      </c>
      <c r="BG150" s="169">
        <v>0</v>
      </c>
      <c r="BH150" s="169">
        <v>12</v>
      </c>
      <c r="BI150" s="138">
        <v>0</v>
      </c>
    </row>
    <row r="151" spans="1:61">
      <c r="A151" s="172" t="s">
        <v>796</v>
      </c>
      <c r="B151" s="169">
        <v>146</v>
      </c>
      <c r="C151" s="169">
        <v>1366</v>
      </c>
      <c r="D151" s="138">
        <f>SUM(H151:BI151)</f>
        <v>6</v>
      </c>
      <c r="E151" s="172">
        <f>SUMIF($H$1:$BI$1,1,$H151:$BI151)</f>
        <v>2</v>
      </c>
      <c r="F151" s="169">
        <f>SUMIF($H$1:$BI$1,2,$H151:$BI151)</f>
        <v>0</v>
      </c>
      <c r="G151" s="138">
        <f>SUMIF($H$1:$BI$1,3,$H151:$BI151)</f>
        <v>4</v>
      </c>
      <c r="H151" s="171">
        <v>0</v>
      </c>
      <c r="I151" s="169">
        <v>0</v>
      </c>
      <c r="J151" s="169">
        <v>0</v>
      </c>
      <c r="K151" s="169">
        <v>0</v>
      </c>
      <c r="L151" s="169">
        <v>0</v>
      </c>
      <c r="M151" s="169">
        <v>4</v>
      </c>
      <c r="N151" s="169">
        <v>0</v>
      </c>
      <c r="O151" s="169">
        <v>0</v>
      </c>
      <c r="P151" s="169">
        <v>0</v>
      </c>
      <c r="Q151" s="169">
        <v>0</v>
      </c>
      <c r="R151" s="169">
        <v>0</v>
      </c>
      <c r="S151" s="169">
        <v>0</v>
      </c>
      <c r="T151" s="169">
        <v>0</v>
      </c>
      <c r="U151" s="169">
        <v>0</v>
      </c>
      <c r="V151" s="169">
        <v>0</v>
      </c>
      <c r="W151" s="169">
        <v>0</v>
      </c>
      <c r="X151" s="169">
        <v>2</v>
      </c>
      <c r="Y151" s="169">
        <v>0</v>
      </c>
      <c r="Z151" s="169">
        <v>0</v>
      </c>
      <c r="AA151" s="169">
        <v>0</v>
      </c>
      <c r="AB151" s="169">
        <v>0</v>
      </c>
      <c r="AC151" s="169">
        <v>0</v>
      </c>
      <c r="AD151" s="169">
        <v>0</v>
      </c>
      <c r="AE151" s="169">
        <v>0</v>
      </c>
      <c r="AF151" s="169">
        <v>0</v>
      </c>
      <c r="AG151" s="169">
        <v>0</v>
      </c>
      <c r="AH151" s="169">
        <v>0</v>
      </c>
      <c r="AI151" s="169">
        <v>0</v>
      </c>
      <c r="AJ151" s="169">
        <v>0</v>
      </c>
      <c r="AK151" s="169">
        <v>0</v>
      </c>
      <c r="AL151" s="169">
        <v>0</v>
      </c>
      <c r="AM151" s="169">
        <v>0</v>
      </c>
      <c r="AN151" s="170">
        <v>0</v>
      </c>
      <c r="AO151" s="169">
        <v>0</v>
      </c>
      <c r="AP151" s="169">
        <v>0</v>
      </c>
      <c r="AQ151" s="169">
        <v>0</v>
      </c>
      <c r="AR151" s="169">
        <v>0</v>
      </c>
      <c r="AS151" s="169">
        <v>0</v>
      </c>
      <c r="AT151" s="170">
        <v>0</v>
      </c>
      <c r="AU151" s="169">
        <v>0</v>
      </c>
      <c r="AV151" s="169">
        <v>0</v>
      </c>
      <c r="AW151" s="169">
        <v>0</v>
      </c>
      <c r="AX151" s="169">
        <v>0</v>
      </c>
      <c r="AY151" s="169">
        <v>0</v>
      </c>
      <c r="AZ151" s="169">
        <v>0</v>
      </c>
      <c r="BA151" s="169">
        <v>0</v>
      </c>
      <c r="BB151" s="169">
        <v>0</v>
      </c>
      <c r="BC151" s="169">
        <v>0</v>
      </c>
      <c r="BD151" s="169">
        <v>0</v>
      </c>
      <c r="BE151" s="169">
        <v>0</v>
      </c>
      <c r="BF151" s="169">
        <v>0</v>
      </c>
      <c r="BG151" s="169">
        <v>0</v>
      </c>
      <c r="BH151" s="169">
        <v>0</v>
      </c>
      <c r="BI151" s="138">
        <v>0</v>
      </c>
    </row>
    <row r="152" spans="1:61">
      <c r="A152" s="172" t="s">
        <v>794</v>
      </c>
      <c r="B152" s="169">
        <v>147</v>
      </c>
      <c r="C152" s="169">
        <v>1353</v>
      </c>
      <c r="D152" s="138">
        <f>SUM(H152:BI152)</f>
        <v>2</v>
      </c>
      <c r="E152" s="172">
        <f>SUMIF($H$1:$BI$1,1,$H152:$BI152)</f>
        <v>0</v>
      </c>
      <c r="F152" s="169">
        <f>SUMIF($H$1:$BI$1,2,$H152:$BI152)</f>
        <v>2</v>
      </c>
      <c r="G152" s="138">
        <f>SUMIF($H$1:$BI$1,3,$H152:$BI152)</f>
        <v>0</v>
      </c>
      <c r="H152" s="171">
        <v>0</v>
      </c>
      <c r="I152" s="169">
        <v>0</v>
      </c>
      <c r="J152" s="169">
        <v>0</v>
      </c>
      <c r="K152" s="169">
        <v>0</v>
      </c>
      <c r="L152" s="169">
        <v>0</v>
      </c>
      <c r="M152" s="169">
        <v>0</v>
      </c>
      <c r="N152" s="169">
        <v>0</v>
      </c>
      <c r="O152" s="169">
        <v>0</v>
      </c>
      <c r="P152" s="169">
        <v>0</v>
      </c>
      <c r="Q152" s="169">
        <v>0</v>
      </c>
      <c r="R152" s="169">
        <v>0</v>
      </c>
      <c r="S152" s="169">
        <v>0</v>
      </c>
      <c r="T152" s="169">
        <v>0</v>
      </c>
      <c r="U152" s="169">
        <v>0</v>
      </c>
      <c r="V152" s="169">
        <v>0</v>
      </c>
      <c r="W152" s="169">
        <v>0</v>
      </c>
      <c r="X152" s="169">
        <v>0</v>
      </c>
      <c r="Y152" s="169">
        <v>0</v>
      </c>
      <c r="Z152" s="169">
        <v>0</v>
      </c>
      <c r="AA152" s="169">
        <v>0</v>
      </c>
      <c r="AB152" s="169">
        <v>0</v>
      </c>
      <c r="AC152" s="169">
        <v>0</v>
      </c>
      <c r="AD152" s="169">
        <v>0</v>
      </c>
      <c r="AE152" s="169">
        <v>0</v>
      </c>
      <c r="AF152" s="169">
        <v>0</v>
      </c>
      <c r="AG152" s="169">
        <v>0</v>
      </c>
      <c r="AH152" s="169">
        <v>0</v>
      </c>
      <c r="AI152" s="169">
        <v>0</v>
      </c>
      <c r="AJ152" s="169">
        <v>0</v>
      </c>
      <c r="AK152" s="169">
        <v>0</v>
      </c>
      <c r="AL152" s="169">
        <v>0</v>
      </c>
      <c r="AM152" s="169">
        <v>0</v>
      </c>
      <c r="AN152" s="170">
        <v>0</v>
      </c>
      <c r="AO152" s="169">
        <v>0</v>
      </c>
      <c r="AP152" s="169">
        <v>0</v>
      </c>
      <c r="AQ152" s="169">
        <v>0</v>
      </c>
      <c r="AR152" s="169">
        <v>0</v>
      </c>
      <c r="AS152" s="169">
        <v>0</v>
      </c>
      <c r="AT152" s="170">
        <v>0</v>
      </c>
      <c r="AU152" s="169">
        <v>0</v>
      </c>
      <c r="AV152" s="169">
        <v>0</v>
      </c>
      <c r="AW152" s="169">
        <v>0</v>
      </c>
      <c r="AX152" s="169">
        <v>0</v>
      </c>
      <c r="AY152" s="169">
        <v>0</v>
      </c>
      <c r="AZ152" s="169">
        <v>0</v>
      </c>
      <c r="BA152" s="169">
        <v>0</v>
      </c>
      <c r="BB152" s="169">
        <v>0</v>
      </c>
      <c r="BC152" s="169">
        <v>0</v>
      </c>
      <c r="BD152" s="169">
        <v>0</v>
      </c>
      <c r="BE152" s="169">
        <v>2</v>
      </c>
      <c r="BF152" s="169">
        <v>0</v>
      </c>
      <c r="BG152" s="169">
        <v>0</v>
      </c>
      <c r="BH152" s="169">
        <v>0</v>
      </c>
      <c r="BI152" s="138">
        <v>0</v>
      </c>
    </row>
    <row r="153" spans="1:61">
      <c r="A153" s="172" t="s">
        <v>791</v>
      </c>
      <c r="B153" s="169">
        <v>148</v>
      </c>
      <c r="C153" s="169">
        <v>223</v>
      </c>
      <c r="D153" s="138">
        <f>SUM(H153:BI153)</f>
        <v>0</v>
      </c>
      <c r="E153" s="172">
        <f>SUMIF($H$1:$BI$1,1,$H153:$BI153)</f>
        <v>0</v>
      </c>
      <c r="F153" s="169">
        <f>SUMIF($H$1:$BI$1,2,$H153:$BI153)</f>
        <v>0</v>
      </c>
      <c r="G153" s="138">
        <f>SUMIF($H$1:$BI$1,3,$H153:$BI153)</f>
        <v>0</v>
      </c>
      <c r="H153" s="171">
        <v>0</v>
      </c>
      <c r="I153" s="169">
        <v>0</v>
      </c>
      <c r="J153" s="169">
        <v>0</v>
      </c>
      <c r="K153" s="169">
        <v>0</v>
      </c>
      <c r="L153" s="169">
        <v>0</v>
      </c>
      <c r="M153" s="169">
        <v>0</v>
      </c>
      <c r="N153" s="169">
        <v>0</v>
      </c>
      <c r="O153" s="169">
        <v>0</v>
      </c>
      <c r="P153" s="169">
        <v>0</v>
      </c>
      <c r="Q153" s="169">
        <v>0</v>
      </c>
      <c r="R153" s="169">
        <v>0</v>
      </c>
      <c r="S153" s="169">
        <v>0</v>
      </c>
      <c r="T153" s="169">
        <v>0</v>
      </c>
      <c r="U153" s="169">
        <v>0</v>
      </c>
      <c r="V153" s="169">
        <v>0</v>
      </c>
      <c r="W153" s="169">
        <v>0</v>
      </c>
      <c r="X153" s="169">
        <v>0</v>
      </c>
      <c r="Y153" s="169">
        <v>0</v>
      </c>
      <c r="Z153" s="169">
        <v>0</v>
      </c>
      <c r="AA153" s="169">
        <v>0</v>
      </c>
      <c r="AB153" s="169">
        <v>0</v>
      </c>
      <c r="AC153" s="169">
        <v>0</v>
      </c>
      <c r="AD153" s="169">
        <v>0</v>
      </c>
      <c r="AE153" s="169">
        <v>0</v>
      </c>
      <c r="AF153" s="169">
        <v>0</v>
      </c>
      <c r="AG153" s="169">
        <v>0</v>
      </c>
      <c r="AH153" s="169">
        <v>0</v>
      </c>
      <c r="AI153" s="169">
        <v>0</v>
      </c>
      <c r="AJ153" s="169">
        <v>0</v>
      </c>
      <c r="AK153" s="169">
        <v>0</v>
      </c>
      <c r="AL153" s="169">
        <v>0</v>
      </c>
      <c r="AM153" s="169">
        <v>0</v>
      </c>
      <c r="AN153" s="170">
        <v>0</v>
      </c>
      <c r="AO153" s="169">
        <v>0</v>
      </c>
      <c r="AP153" s="169">
        <v>0</v>
      </c>
      <c r="AQ153" s="169">
        <v>0</v>
      </c>
      <c r="AR153" s="169">
        <v>0</v>
      </c>
      <c r="AS153" s="169">
        <v>0</v>
      </c>
      <c r="AT153" s="170">
        <v>0</v>
      </c>
      <c r="AU153" s="169">
        <v>0</v>
      </c>
      <c r="AV153" s="169">
        <v>0</v>
      </c>
      <c r="AW153" s="169">
        <v>0</v>
      </c>
      <c r="AX153" s="169">
        <v>0</v>
      </c>
      <c r="AY153" s="169">
        <v>0</v>
      </c>
      <c r="AZ153" s="169">
        <v>0</v>
      </c>
      <c r="BA153" s="169">
        <v>0</v>
      </c>
      <c r="BB153" s="169">
        <v>0</v>
      </c>
      <c r="BC153" s="169">
        <v>0</v>
      </c>
      <c r="BD153" s="169">
        <v>0</v>
      </c>
      <c r="BE153" s="169">
        <v>0</v>
      </c>
      <c r="BF153" s="169">
        <v>0</v>
      </c>
      <c r="BG153" s="169">
        <v>0</v>
      </c>
      <c r="BH153" s="169">
        <v>0</v>
      </c>
      <c r="BI153" s="138">
        <v>0</v>
      </c>
    </row>
    <row r="154" spans="1:61">
      <c r="A154" s="172" t="s">
        <v>790</v>
      </c>
      <c r="B154" s="169">
        <v>149</v>
      </c>
      <c r="C154" s="169">
        <v>314</v>
      </c>
      <c r="D154" s="138">
        <f>SUM(H154:BI154)</f>
        <v>0</v>
      </c>
      <c r="E154" s="172">
        <f>SUMIF($H$1:$BI$1,1,$H154:$BI154)</f>
        <v>0</v>
      </c>
      <c r="F154" s="169">
        <f>SUMIF($H$1:$BI$1,2,$H154:$BI154)</f>
        <v>0</v>
      </c>
      <c r="G154" s="138">
        <f>SUMIF($H$1:$BI$1,3,$H154:$BI154)</f>
        <v>0</v>
      </c>
      <c r="H154" s="171">
        <v>0</v>
      </c>
      <c r="I154" s="169">
        <v>0</v>
      </c>
      <c r="J154" s="169">
        <v>0</v>
      </c>
      <c r="K154" s="169">
        <v>0</v>
      </c>
      <c r="L154" s="169">
        <v>0</v>
      </c>
      <c r="M154" s="169">
        <v>0</v>
      </c>
      <c r="N154" s="169">
        <v>0</v>
      </c>
      <c r="O154" s="169">
        <v>0</v>
      </c>
      <c r="P154" s="169">
        <v>0</v>
      </c>
      <c r="Q154" s="169">
        <v>0</v>
      </c>
      <c r="R154" s="169">
        <v>0</v>
      </c>
      <c r="S154" s="169">
        <v>0</v>
      </c>
      <c r="T154" s="169">
        <v>0</v>
      </c>
      <c r="U154" s="169">
        <v>0</v>
      </c>
      <c r="V154" s="169">
        <v>0</v>
      </c>
      <c r="W154" s="169">
        <v>0</v>
      </c>
      <c r="X154" s="169">
        <v>0</v>
      </c>
      <c r="Y154" s="169">
        <v>0</v>
      </c>
      <c r="Z154" s="169">
        <v>0</v>
      </c>
      <c r="AA154" s="169">
        <v>0</v>
      </c>
      <c r="AB154" s="169">
        <v>0</v>
      </c>
      <c r="AC154" s="169">
        <v>0</v>
      </c>
      <c r="AD154" s="169">
        <v>0</v>
      </c>
      <c r="AE154" s="169">
        <v>0</v>
      </c>
      <c r="AF154" s="169">
        <v>0</v>
      </c>
      <c r="AG154" s="169">
        <v>0</v>
      </c>
      <c r="AH154" s="169">
        <v>0</v>
      </c>
      <c r="AI154" s="169">
        <v>0</v>
      </c>
      <c r="AJ154" s="169">
        <v>0</v>
      </c>
      <c r="AK154" s="169">
        <v>0</v>
      </c>
      <c r="AL154" s="169">
        <v>0</v>
      </c>
      <c r="AM154" s="169">
        <v>0</v>
      </c>
      <c r="AN154" s="170">
        <v>0</v>
      </c>
      <c r="AO154" s="169">
        <v>0</v>
      </c>
      <c r="AP154" s="169">
        <v>0</v>
      </c>
      <c r="AQ154" s="169">
        <v>0</v>
      </c>
      <c r="AR154" s="169">
        <v>0</v>
      </c>
      <c r="AS154" s="169">
        <v>0</v>
      </c>
      <c r="AT154" s="170">
        <v>0</v>
      </c>
      <c r="AU154" s="169">
        <v>0</v>
      </c>
      <c r="AV154" s="169">
        <v>0</v>
      </c>
      <c r="AW154" s="169">
        <v>0</v>
      </c>
      <c r="AX154" s="169">
        <v>0</v>
      </c>
      <c r="AY154" s="169">
        <v>0</v>
      </c>
      <c r="AZ154" s="169">
        <v>0</v>
      </c>
      <c r="BA154" s="169">
        <v>0</v>
      </c>
      <c r="BB154" s="169">
        <v>0</v>
      </c>
      <c r="BC154" s="169">
        <v>0</v>
      </c>
      <c r="BD154" s="169">
        <v>0</v>
      </c>
      <c r="BE154" s="169">
        <v>0</v>
      </c>
      <c r="BF154" s="169">
        <v>0</v>
      </c>
      <c r="BG154" s="169">
        <v>0</v>
      </c>
      <c r="BH154" s="169">
        <v>0</v>
      </c>
      <c r="BI154" s="138">
        <v>0</v>
      </c>
    </row>
    <row r="155" spans="1:61">
      <c r="A155" s="172" t="s">
        <v>789</v>
      </c>
      <c r="B155" s="169">
        <v>150</v>
      </c>
      <c r="C155" s="169">
        <v>58</v>
      </c>
      <c r="D155" s="138">
        <f>SUM(H155:BI155)</f>
        <v>1</v>
      </c>
      <c r="E155" s="172">
        <f>SUMIF($H$1:$BI$1,1,$H155:$BI155)</f>
        <v>0</v>
      </c>
      <c r="F155" s="169">
        <f>SUMIF($H$1:$BI$1,2,$H155:$BI155)</f>
        <v>0</v>
      </c>
      <c r="G155" s="138">
        <f>SUMIF($H$1:$BI$1,3,$H155:$BI155)</f>
        <v>1</v>
      </c>
      <c r="H155" s="171">
        <v>0</v>
      </c>
      <c r="I155" s="169">
        <v>0</v>
      </c>
      <c r="J155" s="169">
        <v>0</v>
      </c>
      <c r="K155" s="169">
        <v>0</v>
      </c>
      <c r="L155" s="169">
        <v>0</v>
      </c>
      <c r="M155" s="169">
        <v>0</v>
      </c>
      <c r="N155" s="169">
        <v>0</v>
      </c>
      <c r="O155" s="169">
        <v>0</v>
      </c>
      <c r="P155" s="169">
        <v>0</v>
      </c>
      <c r="Q155" s="169">
        <v>0</v>
      </c>
      <c r="R155" s="169">
        <v>0</v>
      </c>
      <c r="S155" s="169">
        <v>0</v>
      </c>
      <c r="T155" s="169">
        <v>0</v>
      </c>
      <c r="U155" s="169">
        <v>0</v>
      </c>
      <c r="V155" s="169">
        <v>0</v>
      </c>
      <c r="W155" s="169">
        <v>0</v>
      </c>
      <c r="X155" s="169">
        <v>0</v>
      </c>
      <c r="Y155" s="169">
        <v>0</v>
      </c>
      <c r="Z155" s="169">
        <v>1</v>
      </c>
      <c r="AA155" s="169">
        <v>0</v>
      </c>
      <c r="AB155" s="169">
        <v>0</v>
      </c>
      <c r="AC155" s="169">
        <v>0</v>
      </c>
      <c r="AD155" s="169">
        <v>0</v>
      </c>
      <c r="AE155" s="169">
        <v>0</v>
      </c>
      <c r="AF155" s="169">
        <v>0</v>
      </c>
      <c r="AG155" s="169">
        <v>0</v>
      </c>
      <c r="AH155" s="169">
        <v>0</v>
      </c>
      <c r="AI155" s="169">
        <v>0</v>
      </c>
      <c r="AJ155" s="169">
        <v>0</v>
      </c>
      <c r="AK155" s="169">
        <v>0</v>
      </c>
      <c r="AL155" s="169">
        <v>0</v>
      </c>
      <c r="AM155" s="169">
        <v>0</v>
      </c>
      <c r="AN155" s="170">
        <v>0</v>
      </c>
      <c r="AO155" s="169">
        <v>0</v>
      </c>
      <c r="AP155" s="169">
        <v>0</v>
      </c>
      <c r="AQ155" s="169">
        <v>0</v>
      </c>
      <c r="AR155" s="169">
        <v>0</v>
      </c>
      <c r="AS155" s="169">
        <v>0</v>
      </c>
      <c r="AT155" s="170">
        <v>0</v>
      </c>
      <c r="AU155" s="169">
        <v>0</v>
      </c>
      <c r="AV155" s="169">
        <v>0</v>
      </c>
      <c r="AW155" s="169">
        <v>0</v>
      </c>
      <c r="AX155" s="169">
        <v>0</v>
      </c>
      <c r="AY155" s="169">
        <v>0</v>
      </c>
      <c r="AZ155" s="169">
        <v>0</v>
      </c>
      <c r="BA155" s="169">
        <v>0</v>
      </c>
      <c r="BB155" s="169">
        <v>0</v>
      </c>
      <c r="BC155" s="169">
        <v>0</v>
      </c>
      <c r="BD155" s="169">
        <v>0</v>
      </c>
      <c r="BE155" s="169">
        <v>0</v>
      </c>
      <c r="BF155" s="169">
        <v>0</v>
      </c>
      <c r="BG155" s="169">
        <v>0</v>
      </c>
      <c r="BH155" s="169">
        <v>0</v>
      </c>
      <c r="BI155" s="138">
        <v>0</v>
      </c>
    </row>
    <row r="156" spans="1:61">
      <c r="A156" s="172" t="s">
        <v>787</v>
      </c>
      <c r="B156" s="169">
        <v>151</v>
      </c>
      <c r="C156" s="169">
        <v>262</v>
      </c>
      <c r="D156" s="138">
        <f>SUM(H156:BI156)</f>
        <v>0</v>
      </c>
      <c r="E156" s="172">
        <f>SUMIF($H$1:$BI$1,1,$H156:$BI156)</f>
        <v>0</v>
      </c>
      <c r="F156" s="169">
        <f>SUMIF($H$1:$BI$1,2,$H156:$BI156)</f>
        <v>0</v>
      </c>
      <c r="G156" s="138">
        <f>SUMIF($H$1:$BI$1,3,$H156:$BI156)</f>
        <v>0</v>
      </c>
      <c r="H156" s="171">
        <v>0</v>
      </c>
      <c r="I156" s="169">
        <v>0</v>
      </c>
      <c r="J156" s="169">
        <v>0</v>
      </c>
      <c r="K156" s="169">
        <v>0</v>
      </c>
      <c r="L156" s="169">
        <v>0</v>
      </c>
      <c r="M156" s="169">
        <v>0</v>
      </c>
      <c r="N156" s="169">
        <v>0</v>
      </c>
      <c r="O156" s="169">
        <v>0</v>
      </c>
      <c r="P156" s="169">
        <v>0</v>
      </c>
      <c r="Q156" s="169">
        <v>0</v>
      </c>
      <c r="R156" s="169">
        <v>0</v>
      </c>
      <c r="S156" s="169">
        <v>0</v>
      </c>
      <c r="T156" s="169">
        <v>0</v>
      </c>
      <c r="U156" s="169">
        <v>0</v>
      </c>
      <c r="V156" s="169">
        <v>0</v>
      </c>
      <c r="W156" s="169">
        <v>0</v>
      </c>
      <c r="X156" s="169">
        <v>0</v>
      </c>
      <c r="Y156" s="169">
        <v>0</v>
      </c>
      <c r="Z156" s="169">
        <v>0</v>
      </c>
      <c r="AA156" s="169">
        <v>0</v>
      </c>
      <c r="AB156" s="169">
        <v>0</v>
      </c>
      <c r="AC156" s="169">
        <v>0</v>
      </c>
      <c r="AD156" s="169">
        <v>0</v>
      </c>
      <c r="AE156" s="169">
        <v>0</v>
      </c>
      <c r="AF156" s="169">
        <v>0</v>
      </c>
      <c r="AG156" s="169">
        <v>0</v>
      </c>
      <c r="AH156" s="169">
        <v>0</v>
      </c>
      <c r="AI156" s="169">
        <v>0</v>
      </c>
      <c r="AJ156" s="169">
        <v>0</v>
      </c>
      <c r="AK156" s="169">
        <v>0</v>
      </c>
      <c r="AL156" s="169">
        <v>0</v>
      </c>
      <c r="AM156" s="169">
        <v>0</v>
      </c>
      <c r="AN156" s="170">
        <v>0</v>
      </c>
      <c r="AO156" s="169">
        <v>0</v>
      </c>
      <c r="AP156" s="169">
        <v>0</v>
      </c>
      <c r="AQ156" s="169">
        <v>0</v>
      </c>
      <c r="AR156" s="169">
        <v>0</v>
      </c>
      <c r="AS156" s="169">
        <v>0</v>
      </c>
      <c r="AT156" s="170">
        <v>0</v>
      </c>
      <c r="AU156" s="169">
        <v>0</v>
      </c>
      <c r="AV156" s="169">
        <v>0</v>
      </c>
      <c r="AW156" s="169">
        <v>0</v>
      </c>
      <c r="AX156" s="169">
        <v>0</v>
      </c>
      <c r="AY156" s="169">
        <v>0</v>
      </c>
      <c r="AZ156" s="169">
        <v>0</v>
      </c>
      <c r="BA156" s="169">
        <v>0</v>
      </c>
      <c r="BB156" s="169">
        <v>0</v>
      </c>
      <c r="BC156" s="169">
        <v>0</v>
      </c>
      <c r="BD156" s="169">
        <v>0</v>
      </c>
      <c r="BE156" s="169">
        <v>0</v>
      </c>
      <c r="BF156" s="169">
        <v>0</v>
      </c>
      <c r="BG156" s="169">
        <v>0</v>
      </c>
      <c r="BH156" s="169">
        <v>0</v>
      </c>
      <c r="BI156" s="138">
        <v>0</v>
      </c>
    </row>
    <row r="157" spans="1:61">
      <c r="A157" s="172" t="s">
        <v>786</v>
      </c>
      <c r="B157" s="169">
        <v>152</v>
      </c>
      <c r="C157" s="169">
        <v>413</v>
      </c>
      <c r="D157" s="138">
        <f>SUM(H157:BI157)</f>
        <v>20</v>
      </c>
      <c r="E157" s="172">
        <f>SUMIF($H$1:$BI$1,1,$H157:$BI157)</f>
        <v>0</v>
      </c>
      <c r="F157" s="169">
        <f>SUMIF($H$1:$BI$1,2,$H157:$BI157)</f>
        <v>0</v>
      </c>
      <c r="G157" s="138">
        <f>SUMIF($H$1:$BI$1,3,$H157:$BI157)</f>
        <v>20</v>
      </c>
      <c r="H157" s="171">
        <v>0</v>
      </c>
      <c r="I157" s="169">
        <v>0</v>
      </c>
      <c r="J157" s="169">
        <v>0</v>
      </c>
      <c r="K157" s="169">
        <v>0</v>
      </c>
      <c r="L157" s="169">
        <v>0</v>
      </c>
      <c r="M157" s="169">
        <v>0</v>
      </c>
      <c r="N157" s="169">
        <v>0</v>
      </c>
      <c r="O157" s="169">
        <v>0</v>
      </c>
      <c r="P157" s="169">
        <v>20</v>
      </c>
      <c r="Q157" s="169">
        <v>0</v>
      </c>
      <c r="R157" s="169">
        <v>0</v>
      </c>
      <c r="S157" s="169">
        <v>0</v>
      </c>
      <c r="T157" s="169">
        <v>0</v>
      </c>
      <c r="U157" s="169">
        <v>0</v>
      </c>
      <c r="V157" s="169">
        <v>0</v>
      </c>
      <c r="W157" s="169">
        <v>0</v>
      </c>
      <c r="X157" s="169">
        <v>0</v>
      </c>
      <c r="Y157" s="169">
        <v>0</v>
      </c>
      <c r="Z157" s="169">
        <v>0</v>
      </c>
      <c r="AA157" s="169">
        <v>0</v>
      </c>
      <c r="AB157" s="169">
        <v>0</v>
      </c>
      <c r="AC157" s="169">
        <v>0</v>
      </c>
      <c r="AD157" s="169">
        <v>0</v>
      </c>
      <c r="AE157" s="169">
        <v>0</v>
      </c>
      <c r="AF157" s="169">
        <v>0</v>
      </c>
      <c r="AG157" s="169">
        <v>0</v>
      </c>
      <c r="AH157" s="169">
        <v>0</v>
      </c>
      <c r="AI157" s="169">
        <v>0</v>
      </c>
      <c r="AJ157" s="169">
        <v>0</v>
      </c>
      <c r="AK157" s="169">
        <v>0</v>
      </c>
      <c r="AL157" s="169">
        <v>0</v>
      </c>
      <c r="AM157" s="169">
        <v>0</v>
      </c>
      <c r="AN157" s="170">
        <v>0</v>
      </c>
      <c r="AO157" s="169">
        <v>0</v>
      </c>
      <c r="AP157" s="169">
        <v>0</v>
      </c>
      <c r="AQ157" s="169">
        <v>0</v>
      </c>
      <c r="AR157" s="169">
        <v>0</v>
      </c>
      <c r="AS157" s="169">
        <v>0</v>
      </c>
      <c r="AT157" s="170">
        <v>0</v>
      </c>
      <c r="AU157" s="169">
        <v>0</v>
      </c>
      <c r="AV157" s="169">
        <v>0</v>
      </c>
      <c r="AW157" s="169">
        <v>0</v>
      </c>
      <c r="AX157" s="169">
        <v>0</v>
      </c>
      <c r="AY157" s="169">
        <v>0</v>
      </c>
      <c r="AZ157" s="169">
        <v>0</v>
      </c>
      <c r="BA157" s="169">
        <v>0</v>
      </c>
      <c r="BB157" s="169">
        <v>0</v>
      </c>
      <c r="BC157" s="169">
        <v>0</v>
      </c>
      <c r="BD157" s="169">
        <v>0</v>
      </c>
      <c r="BE157" s="169">
        <v>0</v>
      </c>
      <c r="BF157" s="169">
        <v>0</v>
      </c>
      <c r="BG157" s="169">
        <v>0</v>
      </c>
      <c r="BH157" s="169">
        <v>0</v>
      </c>
      <c r="BI157" s="138">
        <v>0</v>
      </c>
    </row>
    <row r="158" spans="1:61">
      <c r="A158" s="172" t="s">
        <v>784</v>
      </c>
      <c r="B158" s="169">
        <v>153</v>
      </c>
      <c r="C158" s="169">
        <v>319</v>
      </c>
      <c r="D158" s="138">
        <f>SUM(H158:BI158)</f>
        <v>0</v>
      </c>
      <c r="E158" s="172">
        <f>SUMIF($H$1:$BI$1,1,$H158:$BI158)</f>
        <v>0</v>
      </c>
      <c r="F158" s="169">
        <f>SUMIF($H$1:$BI$1,2,$H158:$BI158)</f>
        <v>0</v>
      </c>
      <c r="G158" s="138">
        <f>SUMIF($H$1:$BI$1,3,$H158:$BI158)</f>
        <v>0</v>
      </c>
      <c r="H158" s="171">
        <v>0</v>
      </c>
      <c r="I158" s="169">
        <v>0</v>
      </c>
      <c r="J158" s="169">
        <v>0</v>
      </c>
      <c r="K158" s="169">
        <v>0</v>
      </c>
      <c r="L158" s="169">
        <v>0</v>
      </c>
      <c r="M158" s="169">
        <v>0</v>
      </c>
      <c r="N158" s="169">
        <v>0</v>
      </c>
      <c r="O158" s="169">
        <v>0</v>
      </c>
      <c r="P158" s="169">
        <v>0</v>
      </c>
      <c r="Q158" s="169">
        <v>0</v>
      </c>
      <c r="R158" s="169">
        <v>0</v>
      </c>
      <c r="S158" s="169">
        <v>0</v>
      </c>
      <c r="T158" s="169">
        <v>0</v>
      </c>
      <c r="U158" s="169">
        <v>0</v>
      </c>
      <c r="V158" s="169">
        <v>0</v>
      </c>
      <c r="W158" s="169">
        <v>0</v>
      </c>
      <c r="X158" s="169">
        <v>0</v>
      </c>
      <c r="Y158" s="169">
        <v>0</v>
      </c>
      <c r="Z158" s="169">
        <v>0</v>
      </c>
      <c r="AA158" s="169">
        <v>0</v>
      </c>
      <c r="AB158" s="169">
        <v>0</v>
      </c>
      <c r="AC158" s="169">
        <v>0</v>
      </c>
      <c r="AD158" s="169">
        <v>0</v>
      </c>
      <c r="AE158" s="169">
        <v>0</v>
      </c>
      <c r="AF158" s="169">
        <v>0</v>
      </c>
      <c r="AG158" s="169">
        <v>0</v>
      </c>
      <c r="AH158" s="169">
        <v>0</v>
      </c>
      <c r="AI158" s="169">
        <v>0</v>
      </c>
      <c r="AJ158" s="169">
        <v>0</v>
      </c>
      <c r="AK158" s="169">
        <v>0</v>
      </c>
      <c r="AL158" s="169">
        <v>0</v>
      </c>
      <c r="AM158" s="169">
        <v>0</v>
      </c>
      <c r="AN158" s="170">
        <v>0</v>
      </c>
      <c r="AO158" s="169">
        <v>0</v>
      </c>
      <c r="AP158" s="169">
        <v>0</v>
      </c>
      <c r="AQ158" s="169">
        <v>0</v>
      </c>
      <c r="AR158" s="169">
        <v>0</v>
      </c>
      <c r="AS158" s="169">
        <v>0</v>
      </c>
      <c r="AT158" s="170">
        <v>0</v>
      </c>
      <c r="AU158" s="169">
        <v>0</v>
      </c>
      <c r="AV158" s="169">
        <v>0</v>
      </c>
      <c r="AW158" s="169">
        <v>0</v>
      </c>
      <c r="AX158" s="169">
        <v>0</v>
      </c>
      <c r="AY158" s="169">
        <v>0</v>
      </c>
      <c r="AZ158" s="169">
        <v>0</v>
      </c>
      <c r="BA158" s="169">
        <v>0</v>
      </c>
      <c r="BB158" s="169">
        <v>0</v>
      </c>
      <c r="BC158" s="169">
        <v>0</v>
      </c>
      <c r="BD158" s="169">
        <v>0</v>
      </c>
      <c r="BE158" s="169">
        <v>0</v>
      </c>
      <c r="BF158" s="169">
        <v>0</v>
      </c>
      <c r="BG158" s="169">
        <v>0</v>
      </c>
      <c r="BH158" s="169">
        <v>0</v>
      </c>
      <c r="BI158" s="138">
        <v>0</v>
      </c>
    </row>
    <row r="159" spans="1:61">
      <c r="A159" s="172" t="s">
        <v>783</v>
      </c>
      <c r="B159" s="169">
        <v>154</v>
      </c>
      <c r="C159" s="169">
        <v>94</v>
      </c>
      <c r="D159" s="138">
        <f>SUM(H159:BI159)</f>
        <v>32</v>
      </c>
      <c r="E159" s="172">
        <f>SUMIF($H$1:$BI$1,1,$H159:$BI159)</f>
        <v>0</v>
      </c>
      <c r="F159" s="169">
        <f>SUMIF($H$1:$BI$1,2,$H159:$BI159)</f>
        <v>0</v>
      </c>
      <c r="G159" s="138">
        <f>SUMIF($H$1:$BI$1,3,$H159:$BI159)</f>
        <v>32</v>
      </c>
      <c r="H159" s="171">
        <v>0</v>
      </c>
      <c r="I159" s="169">
        <v>0</v>
      </c>
      <c r="J159" s="169">
        <v>0</v>
      </c>
      <c r="K159" s="169">
        <v>0</v>
      </c>
      <c r="L159" s="169">
        <v>0</v>
      </c>
      <c r="M159" s="169">
        <v>0</v>
      </c>
      <c r="N159" s="169">
        <v>0</v>
      </c>
      <c r="O159" s="169">
        <v>0</v>
      </c>
      <c r="P159" s="169">
        <v>32</v>
      </c>
      <c r="Q159" s="169">
        <v>0</v>
      </c>
      <c r="R159" s="169">
        <v>0</v>
      </c>
      <c r="S159" s="169">
        <v>0</v>
      </c>
      <c r="T159" s="169">
        <v>0</v>
      </c>
      <c r="U159" s="169">
        <v>0</v>
      </c>
      <c r="V159" s="169">
        <v>0</v>
      </c>
      <c r="W159" s="169">
        <v>0</v>
      </c>
      <c r="X159" s="169">
        <v>0</v>
      </c>
      <c r="Y159" s="169">
        <v>0</v>
      </c>
      <c r="Z159" s="169">
        <v>0</v>
      </c>
      <c r="AA159" s="169">
        <v>0</v>
      </c>
      <c r="AB159" s="169">
        <v>0</v>
      </c>
      <c r="AC159" s="169">
        <v>0</v>
      </c>
      <c r="AD159" s="169">
        <v>0</v>
      </c>
      <c r="AE159" s="169">
        <v>0</v>
      </c>
      <c r="AF159" s="169">
        <v>0</v>
      </c>
      <c r="AG159" s="169">
        <v>0</v>
      </c>
      <c r="AH159" s="169">
        <v>0</v>
      </c>
      <c r="AI159" s="169">
        <v>0</v>
      </c>
      <c r="AJ159" s="169">
        <v>0</v>
      </c>
      <c r="AK159" s="169">
        <v>0</v>
      </c>
      <c r="AL159" s="169">
        <v>0</v>
      </c>
      <c r="AM159" s="169">
        <v>0</v>
      </c>
      <c r="AN159" s="170">
        <v>0</v>
      </c>
      <c r="AO159" s="169">
        <v>0</v>
      </c>
      <c r="AP159" s="169">
        <v>0</v>
      </c>
      <c r="AQ159" s="169">
        <v>0</v>
      </c>
      <c r="AR159" s="169">
        <v>0</v>
      </c>
      <c r="AS159" s="169">
        <v>0</v>
      </c>
      <c r="AT159" s="170">
        <v>0</v>
      </c>
      <c r="AU159" s="169">
        <v>0</v>
      </c>
      <c r="AV159" s="169">
        <v>0</v>
      </c>
      <c r="AW159" s="169">
        <v>0</v>
      </c>
      <c r="AX159" s="169">
        <v>0</v>
      </c>
      <c r="AY159" s="169">
        <v>0</v>
      </c>
      <c r="AZ159" s="169">
        <v>0</v>
      </c>
      <c r="BA159" s="169">
        <v>0</v>
      </c>
      <c r="BB159" s="169">
        <v>0</v>
      </c>
      <c r="BC159" s="169">
        <v>0</v>
      </c>
      <c r="BD159" s="169">
        <v>0</v>
      </c>
      <c r="BE159" s="169">
        <v>0</v>
      </c>
      <c r="BF159" s="169">
        <v>0</v>
      </c>
      <c r="BG159" s="169">
        <v>0</v>
      </c>
      <c r="BH159" s="169">
        <v>0</v>
      </c>
      <c r="BI159" s="138">
        <v>0</v>
      </c>
    </row>
    <row r="160" spans="1:61">
      <c r="A160" s="172" t="s">
        <v>781</v>
      </c>
      <c r="B160" s="169">
        <v>155</v>
      </c>
      <c r="C160" s="169">
        <v>2047</v>
      </c>
      <c r="D160" s="138">
        <f>SUM(H160:BI160)</f>
        <v>60</v>
      </c>
      <c r="E160" s="172">
        <f>SUMIF($H$1:$BI$1,1,$H160:$BI160)</f>
        <v>2</v>
      </c>
      <c r="F160" s="169">
        <f>SUMIF($H$1:$BI$1,2,$H160:$BI160)</f>
        <v>0</v>
      </c>
      <c r="G160" s="138">
        <f>SUMIF($H$1:$BI$1,3,$H160:$BI160)</f>
        <v>58</v>
      </c>
      <c r="H160" s="171">
        <v>0</v>
      </c>
      <c r="I160" s="169">
        <v>0</v>
      </c>
      <c r="J160" s="169">
        <v>0</v>
      </c>
      <c r="K160" s="169">
        <v>0</v>
      </c>
      <c r="L160" s="169">
        <v>0</v>
      </c>
      <c r="M160" s="169">
        <v>0</v>
      </c>
      <c r="N160" s="169">
        <v>0</v>
      </c>
      <c r="O160" s="169">
        <v>0</v>
      </c>
      <c r="P160" s="169">
        <v>49</v>
      </c>
      <c r="Q160" s="169">
        <v>0</v>
      </c>
      <c r="R160" s="169">
        <v>0</v>
      </c>
      <c r="S160" s="169">
        <v>0</v>
      </c>
      <c r="T160" s="169">
        <v>0</v>
      </c>
      <c r="U160" s="169">
        <v>0</v>
      </c>
      <c r="V160" s="169">
        <v>0</v>
      </c>
      <c r="W160" s="169">
        <v>0</v>
      </c>
      <c r="X160" s="169">
        <v>2</v>
      </c>
      <c r="Y160" s="169">
        <v>0</v>
      </c>
      <c r="Z160" s="169">
        <v>0</v>
      </c>
      <c r="AA160" s="169">
        <v>0</v>
      </c>
      <c r="AB160" s="169">
        <v>0</v>
      </c>
      <c r="AC160" s="169">
        <v>0</v>
      </c>
      <c r="AD160" s="169">
        <v>0</v>
      </c>
      <c r="AE160" s="169">
        <v>0</v>
      </c>
      <c r="AF160" s="169">
        <v>0</v>
      </c>
      <c r="AG160" s="169">
        <v>0</v>
      </c>
      <c r="AH160" s="169">
        <v>0</v>
      </c>
      <c r="AI160" s="169">
        <v>0</v>
      </c>
      <c r="AJ160" s="169">
        <v>0</v>
      </c>
      <c r="AK160" s="169">
        <v>0</v>
      </c>
      <c r="AL160" s="169">
        <v>0</v>
      </c>
      <c r="AM160" s="169">
        <v>0</v>
      </c>
      <c r="AN160" s="170">
        <v>0</v>
      </c>
      <c r="AO160" s="169">
        <v>0</v>
      </c>
      <c r="AP160" s="169">
        <v>0</v>
      </c>
      <c r="AQ160" s="169">
        <v>0</v>
      </c>
      <c r="AR160" s="169">
        <v>0</v>
      </c>
      <c r="AS160" s="169">
        <v>0</v>
      </c>
      <c r="AT160" s="170">
        <v>6</v>
      </c>
      <c r="AU160" s="169">
        <v>0</v>
      </c>
      <c r="AV160" s="169">
        <v>0</v>
      </c>
      <c r="AW160" s="169">
        <v>0</v>
      </c>
      <c r="AX160" s="169">
        <v>3</v>
      </c>
      <c r="AY160" s="169">
        <v>0</v>
      </c>
      <c r="AZ160" s="169">
        <v>0</v>
      </c>
      <c r="BA160" s="169">
        <v>0</v>
      </c>
      <c r="BB160" s="169">
        <v>0</v>
      </c>
      <c r="BC160" s="169">
        <v>0</v>
      </c>
      <c r="BD160" s="169">
        <v>0</v>
      </c>
      <c r="BE160" s="169">
        <v>0</v>
      </c>
      <c r="BF160" s="169">
        <v>0</v>
      </c>
      <c r="BG160" s="169">
        <v>0</v>
      </c>
      <c r="BH160" s="169">
        <v>0</v>
      </c>
      <c r="BI160" s="138">
        <v>0</v>
      </c>
    </row>
    <row r="161" spans="1:61">
      <c r="A161" s="172" t="s">
        <v>779</v>
      </c>
      <c r="B161" s="169">
        <v>156</v>
      </c>
      <c r="C161" s="169">
        <v>1</v>
      </c>
      <c r="D161" s="138">
        <f>SUM(H161:BI161)</f>
        <v>0</v>
      </c>
      <c r="E161" s="172">
        <f>SUMIF($H$1:$BI$1,1,$H161:$BI161)</f>
        <v>0</v>
      </c>
      <c r="F161" s="169">
        <f>SUMIF($H$1:$BI$1,2,$H161:$BI161)</f>
        <v>0</v>
      </c>
      <c r="G161" s="138">
        <f>SUMIF($H$1:$BI$1,3,$H161:$BI161)</f>
        <v>0</v>
      </c>
      <c r="H161" s="171">
        <v>0</v>
      </c>
      <c r="I161" s="169">
        <v>0</v>
      </c>
      <c r="J161" s="169">
        <v>0</v>
      </c>
      <c r="K161" s="169">
        <v>0</v>
      </c>
      <c r="L161" s="169">
        <v>0</v>
      </c>
      <c r="M161" s="169">
        <v>0</v>
      </c>
      <c r="N161" s="169">
        <v>0</v>
      </c>
      <c r="O161" s="169">
        <v>0</v>
      </c>
      <c r="P161" s="169">
        <v>0</v>
      </c>
      <c r="Q161" s="169">
        <v>0</v>
      </c>
      <c r="R161" s="169">
        <v>0</v>
      </c>
      <c r="S161" s="169">
        <v>0</v>
      </c>
      <c r="T161" s="169">
        <v>0</v>
      </c>
      <c r="U161" s="169">
        <v>0</v>
      </c>
      <c r="V161" s="169">
        <v>0</v>
      </c>
      <c r="W161" s="169">
        <v>0</v>
      </c>
      <c r="X161" s="169">
        <v>0</v>
      </c>
      <c r="Y161" s="169">
        <v>0</v>
      </c>
      <c r="Z161" s="169">
        <v>0</v>
      </c>
      <c r="AA161" s="169">
        <v>0</v>
      </c>
      <c r="AB161" s="169">
        <v>0</v>
      </c>
      <c r="AC161" s="169">
        <v>0</v>
      </c>
      <c r="AD161" s="169">
        <v>0</v>
      </c>
      <c r="AE161" s="169">
        <v>0</v>
      </c>
      <c r="AF161" s="169">
        <v>0</v>
      </c>
      <c r="AG161" s="169">
        <v>0</v>
      </c>
      <c r="AH161" s="169">
        <v>0</v>
      </c>
      <c r="AI161" s="169">
        <v>0</v>
      </c>
      <c r="AJ161" s="169">
        <v>0</v>
      </c>
      <c r="AK161" s="169">
        <v>0</v>
      </c>
      <c r="AL161" s="169">
        <v>0</v>
      </c>
      <c r="AM161" s="169">
        <v>0</v>
      </c>
      <c r="AN161" s="170">
        <v>0</v>
      </c>
      <c r="AO161" s="169">
        <v>0</v>
      </c>
      <c r="AP161" s="169">
        <v>0</v>
      </c>
      <c r="AQ161" s="169">
        <v>0</v>
      </c>
      <c r="AR161" s="169">
        <v>0</v>
      </c>
      <c r="AS161" s="169">
        <v>0</v>
      </c>
      <c r="AT161" s="170">
        <v>0</v>
      </c>
      <c r="AU161" s="169">
        <v>0</v>
      </c>
      <c r="AV161" s="169">
        <v>0</v>
      </c>
      <c r="AW161" s="169">
        <v>0</v>
      </c>
      <c r="AX161" s="169">
        <v>0</v>
      </c>
      <c r="AY161" s="169">
        <v>0</v>
      </c>
      <c r="AZ161" s="169">
        <v>0</v>
      </c>
      <c r="BA161" s="169">
        <v>0</v>
      </c>
      <c r="BB161" s="169">
        <v>0</v>
      </c>
      <c r="BC161" s="169">
        <v>0</v>
      </c>
      <c r="BD161" s="169">
        <v>0</v>
      </c>
      <c r="BE161" s="169">
        <v>0</v>
      </c>
      <c r="BF161" s="169">
        <v>0</v>
      </c>
      <c r="BG161" s="169">
        <v>0</v>
      </c>
      <c r="BH161" s="169">
        <v>0</v>
      </c>
      <c r="BI161" s="138">
        <v>0</v>
      </c>
    </row>
    <row r="162" spans="1:61">
      <c r="A162" s="172" t="s">
        <v>778</v>
      </c>
      <c r="B162" s="169">
        <v>157</v>
      </c>
      <c r="C162" s="169">
        <v>626</v>
      </c>
      <c r="D162" s="138">
        <f>SUM(H162:BI162)</f>
        <v>26</v>
      </c>
      <c r="E162" s="172">
        <f>SUMIF($H$1:$BI$1,1,$H162:$BI162)</f>
        <v>0</v>
      </c>
      <c r="F162" s="169">
        <f>SUMIF($H$1:$BI$1,2,$H162:$BI162)</f>
        <v>16</v>
      </c>
      <c r="G162" s="138">
        <f>SUMIF($H$1:$BI$1,3,$H162:$BI162)</f>
        <v>10</v>
      </c>
      <c r="H162" s="171">
        <v>0</v>
      </c>
      <c r="I162" s="169">
        <v>2</v>
      </c>
      <c r="J162" s="169">
        <v>0</v>
      </c>
      <c r="K162" s="169">
        <v>0</v>
      </c>
      <c r="L162" s="169">
        <v>0</v>
      </c>
      <c r="M162" s="169">
        <v>0</v>
      </c>
      <c r="N162" s="169">
        <v>0</v>
      </c>
      <c r="O162" s="169">
        <v>0</v>
      </c>
      <c r="P162" s="169">
        <v>10</v>
      </c>
      <c r="Q162" s="169">
        <v>0</v>
      </c>
      <c r="R162" s="169">
        <v>0</v>
      </c>
      <c r="S162" s="169">
        <v>0</v>
      </c>
      <c r="T162" s="169">
        <v>0</v>
      </c>
      <c r="U162" s="169">
        <v>0</v>
      </c>
      <c r="V162" s="169">
        <v>0</v>
      </c>
      <c r="W162" s="169">
        <v>0</v>
      </c>
      <c r="X162" s="169">
        <v>0</v>
      </c>
      <c r="Y162" s="169">
        <v>0</v>
      </c>
      <c r="Z162" s="169">
        <v>0</v>
      </c>
      <c r="AA162" s="169">
        <v>0</v>
      </c>
      <c r="AB162" s="169">
        <v>0</v>
      </c>
      <c r="AC162" s="169">
        <v>0</v>
      </c>
      <c r="AD162" s="169">
        <v>0</v>
      </c>
      <c r="AE162" s="169">
        <v>0</v>
      </c>
      <c r="AF162" s="169">
        <v>0</v>
      </c>
      <c r="AG162" s="169">
        <v>13</v>
      </c>
      <c r="AH162" s="169">
        <v>0</v>
      </c>
      <c r="AI162" s="169">
        <v>0</v>
      </c>
      <c r="AJ162" s="169">
        <v>0</v>
      </c>
      <c r="AK162" s="169">
        <v>0</v>
      </c>
      <c r="AL162" s="169">
        <v>0</v>
      </c>
      <c r="AM162" s="169">
        <v>0</v>
      </c>
      <c r="AN162" s="170">
        <v>0</v>
      </c>
      <c r="AO162" s="169">
        <v>0</v>
      </c>
      <c r="AP162" s="169">
        <v>0</v>
      </c>
      <c r="AQ162" s="169">
        <v>0</v>
      </c>
      <c r="AR162" s="169">
        <v>0</v>
      </c>
      <c r="AS162" s="169">
        <v>0</v>
      </c>
      <c r="AT162" s="170">
        <v>0</v>
      </c>
      <c r="AU162" s="169">
        <v>0</v>
      </c>
      <c r="AV162" s="169">
        <v>0</v>
      </c>
      <c r="AW162" s="169">
        <v>0</v>
      </c>
      <c r="AX162" s="169">
        <v>0</v>
      </c>
      <c r="AY162" s="169">
        <v>0</v>
      </c>
      <c r="AZ162" s="169">
        <v>0</v>
      </c>
      <c r="BA162" s="169">
        <v>0</v>
      </c>
      <c r="BB162" s="169">
        <v>0</v>
      </c>
      <c r="BC162" s="169">
        <v>0</v>
      </c>
      <c r="BD162" s="169">
        <v>0</v>
      </c>
      <c r="BE162" s="169">
        <v>1</v>
      </c>
      <c r="BF162" s="169">
        <v>0</v>
      </c>
      <c r="BG162" s="169">
        <v>0</v>
      </c>
      <c r="BH162" s="169">
        <v>0</v>
      </c>
      <c r="BI162" s="138">
        <v>0</v>
      </c>
    </row>
    <row r="163" spans="1:61">
      <c r="A163" s="172" t="s">
        <v>776</v>
      </c>
      <c r="B163" s="169">
        <v>158</v>
      </c>
      <c r="C163" s="169">
        <v>1534</v>
      </c>
      <c r="D163" s="138">
        <f>SUM(H163:BI163)</f>
        <v>181</v>
      </c>
      <c r="E163" s="172">
        <f>SUMIF($H$1:$BI$1,1,$H163:$BI163)</f>
        <v>2</v>
      </c>
      <c r="F163" s="169">
        <f>SUMIF($H$1:$BI$1,2,$H163:$BI163)</f>
        <v>140</v>
      </c>
      <c r="G163" s="138">
        <f>SUMIF($H$1:$BI$1,3,$H163:$BI163)</f>
        <v>39</v>
      </c>
      <c r="H163" s="171">
        <v>0</v>
      </c>
      <c r="I163" s="169">
        <v>0</v>
      </c>
      <c r="J163" s="169">
        <v>0</v>
      </c>
      <c r="K163" s="169">
        <v>0</v>
      </c>
      <c r="L163" s="169">
        <v>0</v>
      </c>
      <c r="M163" s="169">
        <v>0</v>
      </c>
      <c r="N163" s="169">
        <v>0</v>
      </c>
      <c r="O163" s="169">
        <v>0</v>
      </c>
      <c r="P163" s="169">
        <v>39</v>
      </c>
      <c r="Q163" s="169">
        <v>0</v>
      </c>
      <c r="R163" s="169">
        <v>0</v>
      </c>
      <c r="S163" s="169">
        <v>0</v>
      </c>
      <c r="T163" s="169">
        <v>0</v>
      </c>
      <c r="U163" s="169">
        <v>0</v>
      </c>
      <c r="V163" s="169">
        <v>0</v>
      </c>
      <c r="W163" s="169">
        <v>0</v>
      </c>
      <c r="X163" s="169">
        <v>0</v>
      </c>
      <c r="Y163" s="169">
        <v>0</v>
      </c>
      <c r="Z163" s="169">
        <v>0</v>
      </c>
      <c r="AA163" s="169">
        <v>0</v>
      </c>
      <c r="AB163" s="169">
        <v>0</v>
      </c>
      <c r="AC163" s="169">
        <v>0</v>
      </c>
      <c r="AD163" s="169">
        <v>0</v>
      </c>
      <c r="AE163" s="169">
        <v>0</v>
      </c>
      <c r="AF163" s="169">
        <v>0</v>
      </c>
      <c r="AG163" s="169">
        <v>16</v>
      </c>
      <c r="AH163" s="169">
        <v>0</v>
      </c>
      <c r="AI163" s="169">
        <v>2</v>
      </c>
      <c r="AJ163" s="169">
        <v>0</v>
      </c>
      <c r="AK163" s="169">
        <v>0</v>
      </c>
      <c r="AL163" s="169">
        <v>0</v>
      </c>
      <c r="AM163" s="169">
        <v>0</v>
      </c>
      <c r="AN163" s="170">
        <v>0</v>
      </c>
      <c r="AO163" s="169">
        <v>0</v>
      </c>
      <c r="AP163" s="169">
        <v>0</v>
      </c>
      <c r="AQ163" s="169">
        <v>0</v>
      </c>
      <c r="AR163" s="169">
        <v>0</v>
      </c>
      <c r="AS163" s="169">
        <v>0</v>
      </c>
      <c r="AT163" s="170">
        <v>0</v>
      </c>
      <c r="AU163" s="169">
        <v>0</v>
      </c>
      <c r="AV163" s="169">
        <v>0</v>
      </c>
      <c r="AW163" s="169">
        <v>0</v>
      </c>
      <c r="AX163" s="169">
        <v>0</v>
      </c>
      <c r="AY163" s="169">
        <v>0</v>
      </c>
      <c r="AZ163" s="169">
        <v>0</v>
      </c>
      <c r="BA163" s="169">
        <v>0</v>
      </c>
      <c r="BB163" s="169">
        <v>0</v>
      </c>
      <c r="BC163" s="169">
        <v>0</v>
      </c>
      <c r="BD163" s="169">
        <v>0</v>
      </c>
      <c r="BE163" s="169">
        <v>121</v>
      </c>
      <c r="BF163" s="169">
        <v>0</v>
      </c>
      <c r="BG163" s="169">
        <v>3</v>
      </c>
      <c r="BH163" s="169">
        <v>0</v>
      </c>
      <c r="BI163" s="138">
        <v>0</v>
      </c>
    </row>
    <row r="164" spans="1:61">
      <c r="A164" s="172" t="s">
        <v>774</v>
      </c>
      <c r="B164" s="169">
        <v>159</v>
      </c>
      <c r="C164" s="169">
        <v>3426</v>
      </c>
      <c r="D164" s="138">
        <f>SUM(H164:BI164)</f>
        <v>92</v>
      </c>
      <c r="E164" s="172">
        <f>SUMIF($H$1:$BI$1,1,$H164:$BI164)</f>
        <v>0</v>
      </c>
      <c r="F164" s="169">
        <f>SUMIF($H$1:$BI$1,2,$H164:$BI164)</f>
        <v>91</v>
      </c>
      <c r="G164" s="138">
        <f>SUMIF($H$1:$BI$1,3,$H164:$BI164)</f>
        <v>1</v>
      </c>
      <c r="H164" s="171">
        <v>0</v>
      </c>
      <c r="I164" s="169">
        <v>21</v>
      </c>
      <c r="J164" s="169">
        <v>0</v>
      </c>
      <c r="K164" s="169">
        <v>0</v>
      </c>
      <c r="L164" s="169">
        <v>0</v>
      </c>
      <c r="M164" s="169">
        <v>0</v>
      </c>
      <c r="N164" s="169">
        <v>0</v>
      </c>
      <c r="O164" s="169">
        <v>0</v>
      </c>
      <c r="P164" s="169">
        <v>1</v>
      </c>
      <c r="Q164" s="169">
        <v>0</v>
      </c>
      <c r="R164" s="169">
        <v>0</v>
      </c>
      <c r="S164" s="169">
        <v>0</v>
      </c>
      <c r="T164" s="169">
        <v>0</v>
      </c>
      <c r="U164" s="169">
        <v>0</v>
      </c>
      <c r="V164" s="169">
        <v>0</v>
      </c>
      <c r="W164" s="169">
        <v>14</v>
      </c>
      <c r="X164" s="169">
        <v>0</v>
      </c>
      <c r="Y164" s="169">
        <v>0</v>
      </c>
      <c r="Z164" s="169">
        <v>0</v>
      </c>
      <c r="AA164" s="169">
        <v>0</v>
      </c>
      <c r="AB164" s="169">
        <v>0</v>
      </c>
      <c r="AC164" s="169">
        <v>0</v>
      </c>
      <c r="AD164" s="169">
        <v>0</v>
      </c>
      <c r="AE164" s="169">
        <v>46</v>
      </c>
      <c r="AF164" s="169">
        <v>0</v>
      </c>
      <c r="AG164" s="169">
        <v>4</v>
      </c>
      <c r="AH164" s="169">
        <v>0</v>
      </c>
      <c r="AI164" s="169">
        <v>0</v>
      </c>
      <c r="AJ164" s="169">
        <v>0</v>
      </c>
      <c r="AK164" s="169">
        <v>0</v>
      </c>
      <c r="AL164" s="169">
        <v>0</v>
      </c>
      <c r="AM164" s="169">
        <v>0</v>
      </c>
      <c r="AN164" s="170">
        <v>0</v>
      </c>
      <c r="AO164" s="169">
        <v>0</v>
      </c>
      <c r="AP164" s="169">
        <v>0</v>
      </c>
      <c r="AQ164" s="169">
        <v>0</v>
      </c>
      <c r="AR164" s="169">
        <v>0</v>
      </c>
      <c r="AS164" s="169">
        <v>0</v>
      </c>
      <c r="AT164" s="170">
        <v>0</v>
      </c>
      <c r="AU164" s="169">
        <v>0</v>
      </c>
      <c r="AV164" s="169">
        <v>0</v>
      </c>
      <c r="AW164" s="169">
        <v>0</v>
      </c>
      <c r="AX164" s="169">
        <v>0</v>
      </c>
      <c r="AY164" s="169">
        <v>0</v>
      </c>
      <c r="AZ164" s="169">
        <v>0</v>
      </c>
      <c r="BA164" s="169">
        <v>0</v>
      </c>
      <c r="BB164" s="169">
        <v>0</v>
      </c>
      <c r="BC164" s="169">
        <v>0</v>
      </c>
      <c r="BD164" s="169">
        <v>6</v>
      </c>
      <c r="BE164" s="169">
        <v>0</v>
      </c>
      <c r="BF164" s="169">
        <v>0</v>
      </c>
      <c r="BG164" s="169">
        <v>0</v>
      </c>
      <c r="BH164" s="169">
        <v>0</v>
      </c>
      <c r="BI164" s="138">
        <v>0</v>
      </c>
    </row>
    <row r="165" spans="1:61">
      <c r="A165" s="172" t="s">
        <v>772</v>
      </c>
      <c r="B165" s="169">
        <v>160</v>
      </c>
      <c r="C165" s="169">
        <v>4417</v>
      </c>
      <c r="D165" s="138">
        <f>SUM(H165:BI165)</f>
        <v>616</v>
      </c>
      <c r="E165" s="172">
        <f>SUMIF($H$1:$BI$1,1,$H165:$BI165)</f>
        <v>60</v>
      </c>
      <c r="F165" s="169">
        <f>SUMIF($H$1:$BI$1,2,$H165:$BI165)</f>
        <v>126</v>
      </c>
      <c r="G165" s="138">
        <f>SUMIF($H$1:$BI$1,3,$H165:$BI165)</f>
        <v>430</v>
      </c>
      <c r="H165" s="171">
        <v>0</v>
      </c>
      <c r="I165" s="169">
        <v>6</v>
      </c>
      <c r="J165" s="169">
        <v>0</v>
      </c>
      <c r="K165" s="169">
        <v>0</v>
      </c>
      <c r="L165" s="169">
        <v>0</v>
      </c>
      <c r="M165" s="169">
        <v>34</v>
      </c>
      <c r="N165" s="169">
        <v>0</v>
      </c>
      <c r="O165" s="169">
        <v>0</v>
      </c>
      <c r="P165" s="169">
        <v>368</v>
      </c>
      <c r="Q165" s="169">
        <v>0</v>
      </c>
      <c r="R165" s="169">
        <v>3</v>
      </c>
      <c r="S165" s="169">
        <v>25</v>
      </c>
      <c r="T165" s="169">
        <v>0</v>
      </c>
      <c r="U165" s="169">
        <v>0</v>
      </c>
      <c r="V165" s="169">
        <v>0</v>
      </c>
      <c r="W165" s="169">
        <v>0</v>
      </c>
      <c r="X165" s="169">
        <v>25</v>
      </c>
      <c r="Y165" s="169">
        <v>2</v>
      </c>
      <c r="Z165" s="169">
        <v>0</v>
      </c>
      <c r="AA165" s="169">
        <v>0</v>
      </c>
      <c r="AB165" s="169">
        <v>0</v>
      </c>
      <c r="AC165" s="169">
        <v>0</v>
      </c>
      <c r="AD165" s="169">
        <v>15</v>
      </c>
      <c r="AE165" s="169">
        <v>1</v>
      </c>
      <c r="AF165" s="169">
        <v>0</v>
      </c>
      <c r="AG165" s="169">
        <v>24</v>
      </c>
      <c r="AH165" s="169">
        <v>0</v>
      </c>
      <c r="AI165" s="169">
        <v>0</v>
      </c>
      <c r="AJ165" s="169">
        <v>5</v>
      </c>
      <c r="AK165" s="169">
        <v>0</v>
      </c>
      <c r="AL165" s="169">
        <v>0</v>
      </c>
      <c r="AM165" s="169">
        <v>0</v>
      </c>
      <c r="AN165" s="170">
        <v>0</v>
      </c>
      <c r="AO165" s="169">
        <v>0</v>
      </c>
      <c r="AP165" s="169">
        <v>0</v>
      </c>
      <c r="AQ165" s="169">
        <v>1</v>
      </c>
      <c r="AR165" s="169">
        <v>9</v>
      </c>
      <c r="AS165" s="169">
        <v>0</v>
      </c>
      <c r="AT165" s="170">
        <v>0</v>
      </c>
      <c r="AU165" s="169">
        <v>0</v>
      </c>
      <c r="AV165" s="169">
        <v>0</v>
      </c>
      <c r="AW165" s="169">
        <v>0</v>
      </c>
      <c r="AX165" s="169">
        <v>0</v>
      </c>
      <c r="AY165" s="169">
        <v>0</v>
      </c>
      <c r="AZ165" s="169">
        <v>0</v>
      </c>
      <c r="BA165" s="169">
        <v>15</v>
      </c>
      <c r="BB165" s="169">
        <v>0</v>
      </c>
      <c r="BC165" s="169">
        <v>0</v>
      </c>
      <c r="BD165" s="169">
        <v>0</v>
      </c>
      <c r="BE165" s="169">
        <v>76</v>
      </c>
      <c r="BF165" s="169">
        <v>0</v>
      </c>
      <c r="BG165" s="169">
        <v>7</v>
      </c>
      <c r="BH165" s="169">
        <v>0</v>
      </c>
      <c r="BI165" s="138">
        <v>0</v>
      </c>
    </row>
    <row r="166" spans="1:61">
      <c r="A166" s="172" t="s">
        <v>770</v>
      </c>
      <c r="B166" s="169">
        <v>161</v>
      </c>
      <c r="C166" s="169">
        <v>5418</v>
      </c>
      <c r="D166" s="138">
        <f>SUM(H166:BI166)</f>
        <v>979</v>
      </c>
      <c r="E166" s="172">
        <f>SUMIF($H$1:$BI$1,1,$H166:$BI166)</f>
        <v>182</v>
      </c>
      <c r="F166" s="169">
        <f>SUMIF($H$1:$BI$1,2,$H166:$BI166)</f>
        <v>399</v>
      </c>
      <c r="G166" s="138">
        <f>SUMIF($H$1:$BI$1,3,$H166:$BI166)</f>
        <v>398</v>
      </c>
      <c r="H166" s="171">
        <v>2</v>
      </c>
      <c r="I166" s="169">
        <v>1</v>
      </c>
      <c r="J166" s="169">
        <v>2</v>
      </c>
      <c r="K166" s="169">
        <v>6</v>
      </c>
      <c r="L166" s="169">
        <v>0</v>
      </c>
      <c r="M166" s="169">
        <v>8</v>
      </c>
      <c r="N166" s="169">
        <v>0</v>
      </c>
      <c r="O166" s="169">
        <v>38</v>
      </c>
      <c r="P166" s="169">
        <v>265</v>
      </c>
      <c r="Q166" s="169">
        <v>0</v>
      </c>
      <c r="R166" s="169">
        <v>5</v>
      </c>
      <c r="S166" s="169">
        <v>30</v>
      </c>
      <c r="T166" s="169">
        <v>0</v>
      </c>
      <c r="U166" s="169">
        <v>0</v>
      </c>
      <c r="V166" s="169">
        <v>3</v>
      </c>
      <c r="W166" s="169">
        <v>6</v>
      </c>
      <c r="X166" s="169">
        <v>95</v>
      </c>
      <c r="Y166" s="169">
        <v>20</v>
      </c>
      <c r="Z166" s="169">
        <v>4</v>
      </c>
      <c r="AA166" s="169">
        <v>1</v>
      </c>
      <c r="AB166" s="169">
        <v>0</v>
      </c>
      <c r="AC166" s="169">
        <v>0</v>
      </c>
      <c r="AD166" s="169">
        <v>4</v>
      </c>
      <c r="AE166" s="169">
        <v>14</v>
      </c>
      <c r="AF166" s="169">
        <v>0</v>
      </c>
      <c r="AG166" s="169">
        <v>95</v>
      </c>
      <c r="AH166" s="169">
        <v>6</v>
      </c>
      <c r="AI166" s="169">
        <v>17</v>
      </c>
      <c r="AJ166" s="169">
        <v>35</v>
      </c>
      <c r="AK166" s="169">
        <v>0</v>
      </c>
      <c r="AL166" s="169">
        <v>2</v>
      </c>
      <c r="AM166" s="169">
        <v>2</v>
      </c>
      <c r="AN166" s="170">
        <v>0</v>
      </c>
      <c r="AO166" s="169">
        <v>13</v>
      </c>
      <c r="AP166" s="169">
        <v>0</v>
      </c>
      <c r="AQ166" s="169">
        <v>26</v>
      </c>
      <c r="AR166" s="169">
        <v>4</v>
      </c>
      <c r="AS166" s="169">
        <v>0</v>
      </c>
      <c r="AT166" s="170">
        <v>17</v>
      </c>
      <c r="AU166" s="169">
        <v>0</v>
      </c>
      <c r="AV166" s="169">
        <v>1</v>
      </c>
      <c r="AW166" s="169">
        <v>0</v>
      </c>
      <c r="AX166" s="169">
        <v>2</v>
      </c>
      <c r="AY166" s="169">
        <v>8</v>
      </c>
      <c r="AZ166" s="169">
        <v>0</v>
      </c>
      <c r="BA166" s="169">
        <v>20</v>
      </c>
      <c r="BB166" s="169">
        <v>0</v>
      </c>
      <c r="BC166" s="169">
        <v>0</v>
      </c>
      <c r="BD166" s="169">
        <v>0</v>
      </c>
      <c r="BE166" s="169">
        <v>206</v>
      </c>
      <c r="BF166" s="169">
        <v>10</v>
      </c>
      <c r="BG166" s="169">
        <v>0</v>
      </c>
      <c r="BH166" s="169">
        <v>8</v>
      </c>
      <c r="BI166" s="138">
        <v>3</v>
      </c>
    </row>
    <row r="167" spans="1:61">
      <c r="A167" s="172" t="s">
        <v>768</v>
      </c>
      <c r="B167" s="169">
        <v>162</v>
      </c>
      <c r="C167" s="169">
        <v>354</v>
      </c>
      <c r="D167" s="138">
        <f>SUM(H167:BI167)</f>
        <v>0</v>
      </c>
      <c r="E167" s="172">
        <f>SUMIF($H$1:$BI$1,1,$H167:$BI167)</f>
        <v>0</v>
      </c>
      <c r="F167" s="169">
        <f>SUMIF($H$1:$BI$1,2,$H167:$BI167)</f>
        <v>0</v>
      </c>
      <c r="G167" s="138">
        <f>SUMIF($H$1:$BI$1,3,$H167:$BI167)</f>
        <v>0</v>
      </c>
      <c r="H167" s="171">
        <v>0</v>
      </c>
      <c r="I167" s="169">
        <v>0</v>
      </c>
      <c r="J167" s="169">
        <v>0</v>
      </c>
      <c r="K167" s="169">
        <v>0</v>
      </c>
      <c r="L167" s="169">
        <v>0</v>
      </c>
      <c r="M167" s="169">
        <v>0</v>
      </c>
      <c r="N167" s="169">
        <v>0</v>
      </c>
      <c r="O167" s="169">
        <v>0</v>
      </c>
      <c r="P167" s="169">
        <v>0</v>
      </c>
      <c r="Q167" s="169">
        <v>0</v>
      </c>
      <c r="R167" s="169">
        <v>0</v>
      </c>
      <c r="S167" s="169">
        <v>0</v>
      </c>
      <c r="T167" s="169">
        <v>0</v>
      </c>
      <c r="U167" s="169">
        <v>0</v>
      </c>
      <c r="V167" s="169">
        <v>0</v>
      </c>
      <c r="W167" s="169">
        <v>0</v>
      </c>
      <c r="X167" s="169">
        <v>0</v>
      </c>
      <c r="Y167" s="169">
        <v>0</v>
      </c>
      <c r="Z167" s="169">
        <v>0</v>
      </c>
      <c r="AA167" s="169">
        <v>0</v>
      </c>
      <c r="AB167" s="169">
        <v>0</v>
      </c>
      <c r="AC167" s="169">
        <v>0</v>
      </c>
      <c r="AD167" s="169">
        <v>0</v>
      </c>
      <c r="AE167" s="169">
        <v>0</v>
      </c>
      <c r="AF167" s="169">
        <v>0</v>
      </c>
      <c r="AG167" s="169">
        <v>0</v>
      </c>
      <c r="AH167" s="169">
        <v>0</v>
      </c>
      <c r="AI167" s="169">
        <v>0</v>
      </c>
      <c r="AJ167" s="169">
        <v>0</v>
      </c>
      <c r="AK167" s="169">
        <v>0</v>
      </c>
      <c r="AL167" s="169">
        <v>0</v>
      </c>
      <c r="AM167" s="169">
        <v>0</v>
      </c>
      <c r="AN167" s="170">
        <v>0</v>
      </c>
      <c r="AO167" s="169">
        <v>0</v>
      </c>
      <c r="AP167" s="169">
        <v>0</v>
      </c>
      <c r="AQ167" s="169">
        <v>0</v>
      </c>
      <c r="AR167" s="169">
        <v>0</v>
      </c>
      <c r="AS167" s="169">
        <v>0</v>
      </c>
      <c r="AT167" s="170">
        <v>0</v>
      </c>
      <c r="AU167" s="169">
        <v>0</v>
      </c>
      <c r="AV167" s="169">
        <v>0</v>
      </c>
      <c r="AW167" s="169">
        <v>0</v>
      </c>
      <c r="AX167" s="169">
        <v>0</v>
      </c>
      <c r="AY167" s="169">
        <v>0</v>
      </c>
      <c r="AZ167" s="169">
        <v>0</v>
      </c>
      <c r="BA167" s="169">
        <v>0</v>
      </c>
      <c r="BB167" s="169">
        <v>0</v>
      </c>
      <c r="BC167" s="169">
        <v>0</v>
      </c>
      <c r="BD167" s="169">
        <v>0</v>
      </c>
      <c r="BE167" s="169">
        <v>0</v>
      </c>
      <c r="BF167" s="169">
        <v>0</v>
      </c>
      <c r="BG167" s="169">
        <v>0</v>
      </c>
      <c r="BH167" s="169">
        <v>0</v>
      </c>
      <c r="BI167" s="138">
        <v>0</v>
      </c>
    </row>
    <row r="168" spans="1:61">
      <c r="A168" s="172" t="s">
        <v>767</v>
      </c>
      <c r="B168" s="169">
        <v>163</v>
      </c>
      <c r="C168" s="169">
        <v>657</v>
      </c>
      <c r="D168" s="138">
        <f>SUM(H168:BI168)</f>
        <v>51</v>
      </c>
      <c r="E168" s="172">
        <f>SUMIF($H$1:$BI$1,1,$H168:$BI168)</f>
        <v>35</v>
      </c>
      <c r="F168" s="169">
        <f>SUMIF($H$1:$BI$1,2,$H168:$BI168)</f>
        <v>5</v>
      </c>
      <c r="G168" s="138">
        <f>SUMIF($H$1:$BI$1,3,$H168:$BI168)</f>
        <v>11</v>
      </c>
      <c r="H168" s="171">
        <v>0</v>
      </c>
      <c r="I168" s="169">
        <v>0</v>
      </c>
      <c r="J168" s="169">
        <v>0</v>
      </c>
      <c r="K168" s="169">
        <v>0</v>
      </c>
      <c r="L168" s="169">
        <v>0</v>
      </c>
      <c r="M168" s="169">
        <v>0</v>
      </c>
      <c r="N168" s="169">
        <v>0</v>
      </c>
      <c r="O168" s="169">
        <v>1</v>
      </c>
      <c r="P168" s="169">
        <v>9</v>
      </c>
      <c r="Q168" s="169">
        <v>0</v>
      </c>
      <c r="R168" s="169">
        <v>0</v>
      </c>
      <c r="S168" s="169">
        <v>0</v>
      </c>
      <c r="T168" s="169">
        <v>0</v>
      </c>
      <c r="U168" s="169">
        <v>0</v>
      </c>
      <c r="V168" s="169">
        <v>0</v>
      </c>
      <c r="W168" s="169">
        <v>0</v>
      </c>
      <c r="X168" s="169">
        <v>0</v>
      </c>
      <c r="Y168" s="169">
        <v>0</v>
      </c>
      <c r="Z168" s="169">
        <v>0</v>
      </c>
      <c r="AA168" s="169">
        <v>0</v>
      </c>
      <c r="AB168" s="169">
        <v>0</v>
      </c>
      <c r="AC168" s="169">
        <v>0</v>
      </c>
      <c r="AD168" s="169">
        <v>0</v>
      </c>
      <c r="AE168" s="169">
        <v>0</v>
      </c>
      <c r="AF168" s="169">
        <v>0</v>
      </c>
      <c r="AG168" s="169">
        <v>0</v>
      </c>
      <c r="AH168" s="169">
        <v>0</v>
      </c>
      <c r="AI168" s="169">
        <v>0</v>
      </c>
      <c r="AJ168" s="169">
        <v>9</v>
      </c>
      <c r="AK168" s="169">
        <v>0</v>
      </c>
      <c r="AL168" s="169">
        <v>0</v>
      </c>
      <c r="AM168" s="169">
        <v>0</v>
      </c>
      <c r="AN168" s="170">
        <v>0</v>
      </c>
      <c r="AO168" s="169">
        <v>0</v>
      </c>
      <c r="AP168" s="169">
        <v>0</v>
      </c>
      <c r="AQ168" s="169">
        <v>0</v>
      </c>
      <c r="AR168" s="169">
        <v>0</v>
      </c>
      <c r="AS168" s="169">
        <v>5</v>
      </c>
      <c r="AT168" s="170">
        <v>0</v>
      </c>
      <c r="AU168" s="169">
        <v>0</v>
      </c>
      <c r="AV168" s="169">
        <v>26</v>
      </c>
      <c r="AW168" s="169">
        <v>0</v>
      </c>
      <c r="AX168" s="169">
        <v>0</v>
      </c>
      <c r="AY168" s="169">
        <v>0</v>
      </c>
      <c r="AZ168" s="169">
        <v>0</v>
      </c>
      <c r="BA168" s="169">
        <v>0</v>
      </c>
      <c r="BB168" s="169">
        <v>0</v>
      </c>
      <c r="BC168" s="169">
        <v>0</v>
      </c>
      <c r="BD168" s="169">
        <v>0</v>
      </c>
      <c r="BE168" s="169">
        <v>0</v>
      </c>
      <c r="BF168" s="169">
        <v>0</v>
      </c>
      <c r="BG168" s="169">
        <v>0</v>
      </c>
      <c r="BH168" s="169">
        <v>1</v>
      </c>
      <c r="BI168" s="138">
        <v>0</v>
      </c>
    </row>
    <row r="169" spans="1:61">
      <c r="A169" s="172" t="s">
        <v>765</v>
      </c>
      <c r="B169" s="169">
        <v>164</v>
      </c>
      <c r="C169" s="169">
        <v>78</v>
      </c>
      <c r="D169" s="138">
        <f>SUM(H169:BI169)</f>
        <v>0</v>
      </c>
      <c r="E169" s="172">
        <f>SUMIF($H$1:$BI$1,1,$H169:$BI169)</f>
        <v>0</v>
      </c>
      <c r="F169" s="169">
        <f>SUMIF($H$1:$BI$1,2,$H169:$BI169)</f>
        <v>0</v>
      </c>
      <c r="G169" s="138">
        <f>SUMIF($H$1:$BI$1,3,$H169:$BI169)</f>
        <v>0</v>
      </c>
      <c r="H169" s="171">
        <v>0</v>
      </c>
      <c r="I169" s="169">
        <v>0</v>
      </c>
      <c r="J169" s="169">
        <v>0</v>
      </c>
      <c r="K169" s="169">
        <v>0</v>
      </c>
      <c r="L169" s="169">
        <v>0</v>
      </c>
      <c r="M169" s="169">
        <v>0</v>
      </c>
      <c r="N169" s="169">
        <v>0</v>
      </c>
      <c r="O169" s="169">
        <v>0</v>
      </c>
      <c r="P169" s="169">
        <v>0</v>
      </c>
      <c r="Q169" s="169">
        <v>0</v>
      </c>
      <c r="R169" s="169">
        <v>0</v>
      </c>
      <c r="S169" s="169">
        <v>0</v>
      </c>
      <c r="T169" s="169">
        <v>0</v>
      </c>
      <c r="U169" s="169">
        <v>0</v>
      </c>
      <c r="V169" s="169">
        <v>0</v>
      </c>
      <c r="W169" s="169">
        <v>0</v>
      </c>
      <c r="X169" s="169">
        <v>0</v>
      </c>
      <c r="Y169" s="169">
        <v>0</v>
      </c>
      <c r="Z169" s="169">
        <v>0</v>
      </c>
      <c r="AA169" s="169">
        <v>0</v>
      </c>
      <c r="AB169" s="169">
        <v>0</v>
      </c>
      <c r="AC169" s="169">
        <v>0</v>
      </c>
      <c r="AD169" s="169">
        <v>0</v>
      </c>
      <c r="AE169" s="169">
        <v>0</v>
      </c>
      <c r="AF169" s="169">
        <v>0</v>
      </c>
      <c r="AG169" s="169">
        <v>0</v>
      </c>
      <c r="AH169" s="169">
        <v>0</v>
      </c>
      <c r="AI169" s="169">
        <v>0</v>
      </c>
      <c r="AJ169" s="169">
        <v>0</v>
      </c>
      <c r="AK169" s="169">
        <v>0</v>
      </c>
      <c r="AL169" s="169">
        <v>0</v>
      </c>
      <c r="AM169" s="169">
        <v>0</v>
      </c>
      <c r="AN169" s="170">
        <v>0</v>
      </c>
      <c r="AO169" s="169">
        <v>0</v>
      </c>
      <c r="AP169" s="169">
        <v>0</v>
      </c>
      <c r="AQ169" s="169">
        <v>0</v>
      </c>
      <c r="AR169" s="169">
        <v>0</v>
      </c>
      <c r="AS169" s="169">
        <v>0</v>
      </c>
      <c r="AT169" s="170">
        <v>0</v>
      </c>
      <c r="AU169" s="169">
        <v>0</v>
      </c>
      <c r="AV169" s="169">
        <v>0</v>
      </c>
      <c r="AW169" s="169">
        <v>0</v>
      </c>
      <c r="AX169" s="169">
        <v>0</v>
      </c>
      <c r="AY169" s="169">
        <v>0</v>
      </c>
      <c r="AZ169" s="169">
        <v>0</v>
      </c>
      <c r="BA169" s="169">
        <v>0</v>
      </c>
      <c r="BB169" s="169">
        <v>0</v>
      </c>
      <c r="BC169" s="169">
        <v>0</v>
      </c>
      <c r="BD169" s="169">
        <v>0</v>
      </c>
      <c r="BE169" s="169">
        <v>0</v>
      </c>
      <c r="BF169" s="169">
        <v>0</v>
      </c>
      <c r="BG169" s="169">
        <v>0</v>
      </c>
      <c r="BH169" s="169">
        <v>0</v>
      </c>
      <c r="BI169" s="138">
        <v>0</v>
      </c>
    </row>
    <row r="170" spans="1:61">
      <c r="A170" s="172" t="s">
        <v>764</v>
      </c>
      <c r="B170" s="169">
        <v>165</v>
      </c>
      <c r="C170" s="169">
        <v>101</v>
      </c>
      <c r="D170" s="138">
        <f>SUM(H170:BI170)</f>
        <v>0</v>
      </c>
      <c r="E170" s="172">
        <f>SUMIF($H$1:$BI$1,1,$H170:$BI170)</f>
        <v>0</v>
      </c>
      <c r="F170" s="169">
        <f>SUMIF($H$1:$BI$1,2,$H170:$BI170)</f>
        <v>0</v>
      </c>
      <c r="G170" s="138">
        <f>SUMIF($H$1:$BI$1,3,$H170:$BI170)</f>
        <v>0</v>
      </c>
      <c r="H170" s="171">
        <v>0</v>
      </c>
      <c r="I170" s="169">
        <v>0</v>
      </c>
      <c r="J170" s="169">
        <v>0</v>
      </c>
      <c r="K170" s="169">
        <v>0</v>
      </c>
      <c r="L170" s="169">
        <v>0</v>
      </c>
      <c r="M170" s="169">
        <v>0</v>
      </c>
      <c r="N170" s="169">
        <v>0</v>
      </c>
      <c r="O170" s="169">
        <v>0</v>
      </c>
      <c r="P170" s="169">
        <v>0</v>
      </c>
      <c r="Q170" s="169">
        <v>0</v>
      </c>
      <c r="R170" s="169">
        <v>0</v>
      </c>
      <c r="S170" s="169">
        <v>0</v>
      </c>
      <c r="T170" s="169">
        <v>0</v>
      </c>
      <c r="U170" s="169">
        <v>0</v>
      </c>
      <c r="V170" s="169">
        <v>0</v>
      </c>
      <c r="W170" s="169">
        <v>0</v>
      </c>
      <c r="X170" s="169">
        <v>0</v>
      </c>
      <c r="Y170" s="169">
        <v>0</v>
      </c>
      <c r="Z170" s="169">
        <v>0</v>
      </c>
      <c r="AA170" s="169">
        <v>0</v>
      </c>
      <c r="AB170" s="169">
        <v>0</v>
      </c>
      <c r="AC170" s="169">
        <v>0</v>
      </c>
      <c r="AD170" s="169">
        <v>0</v>
      </c>
      <c r="AE170" s="169">
        <v>0</v>
      </c>
      <c r="AF170" s="169">
        <v>0</v>
      </c>
      <c r="AG170" s="169">
        <v>0</v>
      </c>
      <c r="AH170" s="169">
        <v>0</v>
      </c>
      <c r="AI170" s="169">
        <v>0</v>
      </c>
      <c r="AJ170" s="169">
        <v>0</v>
      </c>
      <c r="AK170" s="169">
        <v>0</v>
      </c>
      <c r="AL170" s="169">
        <v>0</v>
      </c>
      <c r="AM170" s="169">
        <v>0</v>
      </c>
      <c r="AN170" s="170">
        <v>0</v>
      </c>
      <c r="AO170" s="169">
        <v>0</v>
      </c>
      <c r="AP170" s="169">
        <v>0</v>
      </c>
      <c r="AQ170" s="169">
        <v>0</v>
      </c>
      <c r="AR170" s="169">
        <v>0</v>
      </c>
      <c r="AS170" s="169">
        <v>0</v>
      </c>
      <c r="AT170" s="170">
        <v>0</v>
      </c>
      <c r="AU170" s="169">
        <v>0</v>
      </c>
      <c r="AV170" s="169">
        <v>0</v>
      </c>
      <c r="AW170" s="169">
        <v>0</v>
      </c>
      <c r="AX170" s="169">
        <v>0</v>
      </c>
      <c r="AY170" s="169">
        <v>0</v>
      </c>
      <c r="AZ170" s="169">
        <v>0</v>
      </c>
      <c r="BA170" s="169">
        <v>0</v>
      </c>
      <c r="BB170" s="169">
        <v>0</v>
      </c>
      <c r="BC170" s="169">
        <v>0</v>
      </c>
      <c r="BD170" s="169">
        <v>0</v>
      </c>
      <c r="BE170" s="169">
        <v>0</v>
      </c>
      <c r="BF170" s="169">
        <v>0</v>
      </c>
      <c r="BG170" s="169">
        <v>0</v>
      </c>
      <c r="BH170" s="169">
        <v>0</v>
      </c>
      <c r="BI170" s="138">
        <v>0</v>
      </c>
    </row>
    <row r="171" spans="1:61">
      <c r="A171" s="172" t="s">
        <v>763</v>
      </c>
      <c r="B171" s="169">
        <v>166</v>
      </c>
      <c r="C171" s="169">
        <v>238</v>
      </c>
      <c r="D171" s="138">
        <f>SUM(H171:BI171)</f>
        <v>14</v>
      </c>
      <c r="E171" s="172">
        <f>SUMIF($H$1:$BI$1,1,$H171:$BI171)</f>
        <v>0</v>
      </c>
      <c r="F171" s="169">
        <f>SUMIF($H$1:$BI$1,2,$H171:$BI171)</f>
        <v>0</v>
      </c>
      <c r="G171" s="138">
        <f>SUMIF($H$1:$BI$1,3,$H171:$BI171)</f>
        <v>14</v>
      </c>
      <c r="H171" s="171">
        <v>0</v>
      </c>
      <c r="I171" s="169">
        <v>0</v>
      </c>
      <c r="J171" s="169">
        <v>0</v>
      </c>
      <c r="K171" s="169">
        <v>0</v>
      </c>
      <c r="L171" s="169">
        <v>0</v>
      </c>
      <c r="M171" s="169">
        <v>0</v>
      </c>
      <c r="N171" s="169">
        <v>0</v>
      </c>
      <c r="O171" s="169">
        <v>0</v>
      </c>
      <c r="P171" s="169">
        <v>7</v>
      </c>
      <c r="Q171" s="169">
        <v>0</v>
      </c>
      <c r="R171" s="169">
        <v>7</v>
      </c>
      <c r="S171" s="169">
        <v>0</v>
      </c>
      <c r="T171" s="169">
        <v>0</v>
      </c>
      <c r="U171" s="169">
        <v>0</v>
      </c>
      <c r="V171" s="169">
        <v>0</v>
      </c>
      <c r="W171" s="169">
        <v>0</v>
      </c>
      <c r="X171" s="169">
        <v>0</v>
      </c>
      <c r="Y171" s="169">
        <v>0</v>
      </c>
      <c r="Z171" s="169">
        <v>0</v>
      </c>
      <c r="AA171" s="169">
        <v>0</v>
      </c>
      <c r="AB171" s="169">
        <v>0</v>
      </c>
      <c r="AC171" s="169">
        <v>0</v>
      </c>
      <c r="AD171" s="169">
        <v>0</v>
      </c>
      <c r="AE171" s="169">
        <v>0</v>
      </c>
      <c r="AF171" s="169">
        <v>0</v>
      </c>
      <c r="AG171" s="169">
        <v>0</v>
      </c>
      <c r="AH171" s="169">
        <v>0</v>
      </c>
      <c r="AI171" s="169">
        <v>0</v>
      </c>
      <c r="AJ171" s="169">
        <v>0</v>
      </c>
      <c r="AK171" s="169">
        <v>0</v>
      </c>
      <c r="AL171" s="169">
        <v>0</v>
      </c>
      <c r="AM171" s="169">
        <v>0</v>
      </c>
      <c r="AN171" s="170">
        <v>0</v>
      </c>
      <c r="AO171" s="169">
        <v>0</v>
      </c>
      <c r="AP171" s="169">
        <v>0</v>
      </c>
      <c r="AQ171" s="169">
        <v>0</v>
      </c>
      <c r="AR171" s="169">
        <v>0</v>
      </c>
      <c r="AS171" s="169">
        <v>0</v>
      </c>
      <c r="AT171" s="170">
        <v>0</v>
      </c>
      <c r="AU171" s="169">
        <v>0</v>
      </c>
      <c r="AV171" s="169">
        <v>0</v>
      </c>
      <c r="AW171" s="169">
        <v>0</v>
      </c>
      <c r="AX171" s="169">
        <v>0</v>
      </c>
      <c r="AY171" s="169">
        <v>0</v>
      </c>
      <c r="AZ171" s="169">
        <v>0</v>
      </c>
      <c r="BA171" s="169">
        <v>0</v>
      </c>
      <c r="BB171" s="169">
        <v>0</v>
      </c>
      <c r="BC171" s="169">
        <v>0</v>
      </c>
      <c r="BD171" s="169">
        <v>0</v>
      </c>
      <c r="BE171" s="169">
        <v>0</v>
      </c>
      <c r="BF171" s="169">
        <v>0</v>
      </c>
      <c r="BG171" s="169">
        <v>0</v>
      </c>
      <c r="BH171" s="169">
        <v>0</v>
      </c>
      <c r="BI171" s="138">
        <v>0</v>
      </c>
    </row>
    <row r="172" spans="1:61">
      <c r="A172" s="172" t="s">
        <v>761</v>
      </c>
      <c r="B172" s="169">
        <v>167</v>
      </c>
      <c r="C172" s="169">
        <v>1820</v>
      </c>
      <c r="D172" s="138">
        <f>SUM(H172:BI172)</f>
        <v>196</v>
      </c>
      <c r="E172" s="172">
        <f>SUMIF($H$1:$BI$1,1,$H172:$BI172)</f>
        <v>90</v>
      </c>
      <c r="F172" s="169">
        <f>SUMIF($H$1:$BI$1,2,$H172:$BI172)</f>
        <v>44</v>
      </c>
      <c r="G172" s="138">
        <f>SUMIF($H$1:$BI$1,3,$H172:$BI172)</f>
        <v>62</v>
      </c>
      <c r="H172" s="171">
        <v>0</v>
      </c>
      <c r="I172" s="169">
        <v>0</v>
      </c>
      <c r="J172" s="169">
        <v>0</v>
      </c>
      <c r="K172" s="169">
        <v>0</v>
      </c>
      <c r="L172" s="169">
        <v>0</v>
      </c>
      <c r="M172" s="169">
        <v>0</v>
      </c>
      <c r="N172" s="169">
        <v>0</v>
      </c>
      <c r="O172" s="169">
        <v>0</v>
      </c>
      <c r="P172" s="169">
        <v>60</v>
      </c>
      <c r="Q172" s="169">
        <v>0</v>
      </c>
      <c r="R172" s="169">
        <v>2</v>
      </c>
      <c r="S172" s="169">
        <v>0</v>
      </c>
      <c r="T172" s="169">
        <v>0</v>
      </c>
      <c r="U172" s="169">
        <v>0</v>
      </c>
      <c r="V172" s="169">
        <v>0</v>
      </c>
      <c r="W172" s="169">
        <v>0</v>
      </c>
      <c r="X172" s="169">
        <v>0</v>
      </c>
      <c r="Y172" s="169">
        <v>0</v>
      </c>
      <c r="Z172" s="169">
        <v>0</v>
      </c>
      <c r="AA172" s="169">
        <v>0</v>
      </c>
      <c r="AB172" s="169">
        <v>0</v>
      </c>
      <c r="AC172" s="169">
        <v>0</v>
      </c>
      <c r="AD172" s="169">
        <v>0</v>
      </c>
      <c r="AE172" s="169">
        <v>0</v>
      </c>
      <c r="AF172" s="169">
        <v>0</v>
      </c>
      <c r="AG172" s="169">
        <v>12</v>
      </c>
      <c r="AH172" s="169">
        <v>0</v>
      </c>
      <c r="AI172" s="169">
        <v>0</v>
      </c>
      <c r="AJ172" s="169">
        <v>90</v>
      </c>
      <c r="AK172" s="169">
        <v>0</v>
      </c>
      <c r="AL172" s="169">
        <v>0</v>
      </c>
      <c r="AM172" s="169">
        <v>0</v>
      </c>
      <c r="AN172" s="170">
        <v>0</v>
      </c>
      <c r="AO172" s="169">
        <v>1</v>
      </c>
      <c r="AP172" s="169">
        <v>1</v>
      </c>
      <c r="AQ172" s="169">
        <v>8</v>
      </c>
      <c r="AR172" s="169">
        <v>0</v>
      </c>
      <c r="AS172" s="169">
        <v>0</v>
      </c>
      <c r="AT172" s="170">
        <v>0</v>
      </c>
      <c r="AU172" s="169">
        <v>0</v>
      </c>
      <c r="AV172" s="169">
        <v>0</v>
      </c>
      <c r="AW172" s="169">
        <v>0</v>
      </c>
      <c r="AX172" s="169">
        <v>0</v>
      </c>
      <c r="AY172" s="169">
        <v>0</v>
      </c>
      <c r="AZ172" s="169">
        <v>0</v>
      </c>
      <c r="BA172" s="169">
        <v>0</v>
      </c>
      <c r="BB172" s="169">
        <v>0</v>
      </c>
      <c r="BC172" s="169">
        <v>0</v>
      </c>
      <c r="BD172" s="169">
        <v>0</v>
      </c>
      <c r="BE172" s="169">
        <v>18</v>
      </c>
      <c r="BF172" s="169">
        <v>0</v>
      </c>
      <c r="BG172" s="169">
        <v>0</v>
      </c>
      <c r="BH172" s="169">
        <v>0</v>
      </c>
      <c r="BI172" s="138">
        <v>4</v>
      </c>
    </row>
    <row r="173" spans="1:61">
      <c r="A173" s="172" t="s">
        <v>759</v>
      </c>
      <c r="B173" s="169">
        <v>168</v>
      </c>
      <c r="C173" s="169">
        <v>7</v>
      </c>
      <c r="D173" s="138">
        <f>SUM(H173:BI173)</f>
        <v>0</v>
      </c>
      <c r="E173" s="172">
        <f>SUMIF($H$1:$BI$1,1,$H173:$BI173)</f>
        <v>0</v>
      </c>
      <c r="F173" s="169">
        <f>SUMIF($H$1:$BI$1,2,$H173:$BI173)</f>
        <v>0</v>
      </c>
      <c r="G173" s="138">
        <f>SUMIF($H$1:$BI$1,3,$H173:$BI173)</f>
        <v>0</v>
      </c>
      <c r="H173" s="171">
        <v>0</v>
      </c>
      <c r="I173" s="169">
        <v>0</v>
      </c>
      <c r="J173" s="169">
        <v>0</v>
      </c>
      <c r="K173" s="169">
        <v>0</v>
      </c>
      <c r="L173" s="169">
        <v>0</v>
      </c>
      <c r="M173" s="169">
        <v>0</v>
      </c>
      <c r="N173" s="169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169">
        <v>0</v>
      </c>
      <c r="V173" s="169">
        <v>0</v>
      </c>
      <c r="W173" s="169">
        <v>0</v>
      </c>
      <c r="X173" s="169">
        <v>0</v>
      </c>
      <c r="Y173" s="169">
        <v>0</v>
      </c>
      <c r="Z173" s="169">
        <v>0</v>
      </c>
      <c r="AA173" s="169">
        <v>0</v>
      </c>
      <c r="AB173" s="169">
        <v>0</v>
      </c>
      <c r="AC173" s="169">
        <v>0</v>
      </c>
      <c r="AD173" s="169">
        <v>0</v>
      </c>
      <c r="AE173" s="169">
        <v>0</v>
      </c>
      <c r="AF173" s="169">
        <v>0</v>
      </c>
      <c r="AG173" s="169">
        <v>0</v>
      </c>
      <c r="AH173" s="169">
        <v>0</v>
      </c>
      <c r="AI173" s="169">
        <v>0</v>
      </c>
      <c r="AJ173" s="169">
        <v>0</v>
      </c>
      <c r="AK173" s="169">
        <v>0</v>
      </c>
      <c r="AL173" s="169">
        <v>0</v>
      </c>
      <c r="AM173" s="169">
        <v>0</v>
      </c>
      <c r="AN173" s="170">
        <v>0</v>
      </c>
      <c r="AO173" s="169">
        <v>0</v>
      </c>
      <c r="AP173" s="169">
        <v>0</v>
      </c>
      <c r="AQ173" s="169">
        <v>0</v>
      </c>
      <c r="AR173" s="169">
        <v>0</v>
      </c>
      <c r="AS173" s="169">
        <v>0</v>
      </c>
      <c r="AT173" s="170">
        <v>0</v>
      </c>
      <c r="AU173" s="169">
        <v>0</v>
      </c>
      <c r="AV173" s="169">
        <v>0</v>
      </c>
      <c r="AW173" s="169">
        <v>0</v>
      </c>
      <c r="AX173" s="169">
        <v>0</v>
      </c>
      <c r="AY173" s="169">
        <v>0</v>
      </c>
      <c r="AZ173" s="169">
        <v>0</v>
      </c>
      <c r="BA173" s="169">
        <v>0</v>
      </c>
      <c r="BB173" s="169">
        <v>0</v>
      </c>
      <c r="BC173" s="169">
        <v>0</v>
      </c>
      <c r="BD173" s="169">
        <v>0</v>
      </c>
      <c r="BE173" s="169">
        <v>0</v>
      </c>
      <c r="BF173" s="169">
        <v>0</v>
      </c>
      <c r="BG173" s="169">
        <v>0</v>
      </c>
      <c r="BH173" s="169">
        <v>0</v>
      </c>
      <c r="BI173" s="138">
        <v>0</v>
      </c>
    </row>
    <row r="174" spans="1:61">
      <c r="A174" s="172" t="s">
        <v>758</v>
      </c>
      <c r="B174" s="169">
        <v>169</v>
      </c>
      <c r="C174" s="169">
        <v>3361</v>
      </c>
      <c r="D174" s="138">
        <f>SUM(H174:BI174)</f>
        <v>40</v>
      </c>
      <c r="E174" s="172">
        <f>SUMIF($H$1:$BI$1,1,$H174:$BI174)</f>
        <v>10</v>
      </c>
      <c r="F174" s="169">
        <f>SUMIF($H$1:$BI$1,2,$H174:$BI174)</f>
        <v>19</v>
      </c>
      <c r="G174" s="138">
        <f>SUMIF($H$1:$BI$1,3,$H174:$BI174)</f>
        <v>11</v>
      </c>
      <c r="H174" s="171">
        <v>0</v>
      </c>
      <c r="I174" s="169">
        <v>2</v>
      </c>
      <c r="J174" s="169">
        <v>0</v>
      </c>
      <c r="K174" s="169">
        <v>0</v>
      </c>
      <c r="L174" s="169">
        <v>0</v>
      </c>
      <c r="M174" s="169">
        <v>0</v>
      </c>
      <c r="N174" s="169">
        <v>0</v>
      </c>
      <c r="O174" s="169">
        <v>0</v>
      </c>
      <c r="P174" s="169">
        <v>9</v>
      </c>
      <c r="Q174" s="169">
        <v>0</v>
      </c>
      <c r="R174" s="169">
        <v>0</v>
      </c>
      <c r="S174" s="169">
        <v>1</v>
      </c>
      <c r="T174" s="169">
        <v>0</v>
      </c>
      <c r="U174" s="169">
        <v>0</v>
      </c>
      <c r="V174" s="169">
        <v>0</v>
      </c>
      <c r="W174" s="169">
        <v>0</v>
      </c>
      <c r="X174" s="169">
        <v>0</v>
      </c>
      <c r="Y174" s="169">
        <v>0</v>
      </c>
      <c r="Z174" s="169">
        <v>0</v>
      </c>
      <c r="AA174" s="169">
        <v>0</v>
      </c>
      <c r="AB174" s="169">
        <v>0</v>
      </c>
      <c r="AC174" s="169">
        <v>0</v>
      </c>
      <c r="AD174" s="169">
        <v>0</v>
      </c>
      <c r="AE174" s="169">
        <v>0</v>
      </c>
      <c r="AF174" s="169">
        <v>0</v>
      </c>
      <c r="AG174" s="169">
        <v>6</v>
      </c>
      <c r="AH174" s="169">
        <v>0</v>
      </c>
      <c r="AI174" s="169">
        <v>0</v>
      </c>
      <c r="AJ174" s="169">
        <v>10</v>
      </c>
      <c r="AK174" s="169">
        <v>0</v>
      </c>
      <c r="AL174" s="169">
        <v>0</v>
      </c>
      <c r="AM174" s="169">
        <v>0</v>
      </c>
      <c r="AN174" s="170">
        <v>0</v>
      </c>
      <c r="AO174" s="169">
        <v>1</v>
      </c>
      <c r="AP174" s="169">
        <v>0</v>
      </c>
      <c r="AQ174" s="169">
        <v>0</v>
      </c>
      <c r="AR174" s="169">
        <v>0</v>
      </c>
      <c r="AS174" s="169">
        <v>6</v>
      </c>
      <c r="AT174" s="170">
        <v>0</v>
      </c>
      <c r="AU174" s="169">
        <v>0</v>
      </c>
      <c r="AV174" s="169">
        <v>0</v>
      </c>
      <c r="AW174" s="169">
        <v>0</v>
      </c>
      <c r="AX174" s="169">
        <v>1</v>
      </c>
      <c r="AY174" s="169">
        <v>0</v>
      </c>
      <c r="AZ174" s="169">
        <v>0</v>
      </c>
      <c r="BA174" s="169">
        <v>0</v>
      </c>
      <c r="BB174" s="169">
        <v>0</v>
      </c>
      <c r="BC174" s="169">
        <v>0</v>
      </c>
      <c r="BD174" s="169">
        <v>0</v>
      </c>
      <c r="BE174" s="169">
        <v>4</v>
      </c>
      <c r="BF174" s="169">
        <v>0</v>
      </c>
      <c r="BG174" s="169">
        <v>0</v>
      </c>
      <c r="BH174" s="169">
        <v>0</v>
      </c>
      <c r="BI174" s="138">
        <v>0</v>
      </c>
    </row>
    <row r="175" spans="1:61">
      <c r="A175" s="172" t="s">
        <v>756</v>
      </c>
      <c r="B175" s="169">
        <v>170</v>
      </c>
      <c r="C175" s="169">
        <v>98</v>
      </c>
      <c r="D175" s="138">
        <f>SUM(H175:BI175)</f>
        <v>13</v>
      </c>
      <c r="E175" s="172">
        <f>SUMIF($H$1:$BI$1,1,$H175:$BI175)</f>
        <v>13</v>
      </c>
      <c r="F175" s="169">
        <f>SUMIF($H$1:$BI$1,2,$H175:$BI175)</f>
        <v>0</v>
      </c>
      <c r="G175" s="138">
        <f>SUMIF($H$1:$BI$1,3,$H175:$BI175)</f>
        <v>0</v>
      </c>
      <c r="H175" s="171">
        <v>0</v>
      </c>
      <c r="I175" s="169">
        <v>0</v>
      </c>
      <c r="J175" s="169">
        <v>0</v>
      </c>
      <c r="K175" s="169">
        <v>0</v>
      </c>
      <c r="L175" s="169">
        <v>0</v>
      </c>
      <c r="M175" s="169">
        <v>0</v>
      </c>
      <c r="N175" s="169">
        <v>0</v>
      </c>
      <c r="O175" s="169">
        <v>0</v>
      </c>
      <c r="P175" s="169">
        <v>0</v>
      </c>
      <c r="Q175" s="169">
        <v>0</v>
      </c>
      <c r="R175" s="169">
        <v>0</v>
      </c>
      <c r="S175" s="169">
        <v>0</v>
      </c>
      <c r="T175" s="169">
        <v>0</v>
      </c>
      <c r="U175" s="169">
        <v>0</v>
      </c>
      <c r="V175" s="169">
        <v>0</v>
      </c>
      <c r="W175" s="169">
        <v>0</v>
      </c>
      <c r="X175" s="169">
        <v>0</v>
      </c>
      <c r="Y175" s="169">
        <v>0</v>
      </c>
      <c r="Z175" s="169">
        <v>0</v>
      </c>
      <c r="AA175" s="169">
        <v>0</v>
      </c>
      <c r="AB175" s="169">
        <v>0</v>
      </c>
      <c r="AC175" s="169">
        <v>0</v>
      </c>
      <c r="AD175" s="169">
        <v>0</v>
      </c>
      <c r="AE175" s="169">
        <v>0</v>
      </c>
      <c r="AF175" s="169">
        <v>0</v>
      </c>
      <c r="AG175" s="169">
        <v>0</v>
      </c>
      <c r="AH175" s="169">
        <v>0</v>
      </c>
      <c r="AI175" s="169">
        <v>0</v>
      </c>
      <c r="AJ175" s="169">
        <v>0</v>
      </c>
      <c r="AK175" s="169">
        <v>0</v>
      </c>
      <c r="AL175" s="169">
        <v>0</v>
      </c>
      <c r="AM175" s="169">
        <v>0</v>
      </c>
      <c r="AN175" s="170">
        <v>0</v>
      </c>
      <c r="AO175" s="169">
        <v>0</v>
      </c>
      <c r="AP175" s="169">
        <v>0</v>
      </c>
      <c r="AQ175" s="169">
        <v>0</v>
      </c>
      <c r="AR175" s="169">
        <v>0</v>
      </c>
      <c r="AS175" s="169">
        <v>0</v>
      </c>
      <c r="AT175" s="170">
        <v>0</v>
      </c>
      <c r="AU175" s="169">
        <v>0</v>
      </c>
      <c r="AV175" s="169">
        <v>0</v>
      </c>
      <c r="AW175" s="169">
        <v>0</v>
      </c>
      <c r="AX175" s="169">
        <v>0</v>
      </c>
      <c r="AY175" s="169">
        <v>13</v>
      </c>
      <c r="AZ175" s="169">
        <v>0</v>
      </c>
      <c r="BA175" s="169">
        <v>0</v>
      </c>
      <c r="BB175" s="169">
        <v>0</v>
      </c>
      <c r="BC175" s="169">
        <v>0</v>
      </c>
      <c r="BD175" s="169">
        <v>0</v>
      </c>
      <c r="BE175" s="169">
        <v>0</v>
      </c>
      <c r="BF175" s="169">
        <v>0</v>
      </c>
      <c r="BG175" s="169">
        <v>0</v>
      </c>
      <c r="BH175" s="169">
        <v>0</v>
      </c>
      <c r="BI175" s="138">
        <v>0</v>
      </c>
    </row>
    <row r="176" spans="1:61">
      <c r="A176" s="172" t="s">
        <v>754</v>
      </c>
      <c r="B176" s="169">
        <v>171</v>
      </c>
      <c r="C176" s="169">
        <v>3229</v>
      </c>
      <c r="D176" s="138">
        <f>SUM(H176:BI176)</f>
        <v>202</v>
      </c>
      <c r="E176" s="172">
        <f>SUMIF($H$1:$BI$1,1,$H176:$BI176)</f>
        <v>116</v>
      </c>
      <c r="F176" s="169">
        <f>SUMIF($H$1:$BI$1,2,$H176:$BI176)</f>
        <v>53</v>
      </c>
      <c r="G176" s="138">
        <f>SUMIF($H$1:$BI$1,3,$H176:$BI176)</f>
        <v>33</v>
      </c>
      <c r="H176" s="171">
        <v>0</v>
      </c>
      <c r="I176" s="169">
        <v>1</v>
      </c>
      <c r="J176" s="169">
        <v>0</v>
      </c>
      <c r="K176" s="169">
        <v>0</v>
      </c>
      <c r="L176" s="169">
        <v>0</v>
      </c>
      <c r="M176" s="169">
        <v>0</v>
      </c>
      <c r="N176" s="169">
        <v>0</v>
      </c>
      <c r="O176" s="169">
        <v>0</v>
      </c>
      <c r="P176" s="169">
        <v>27</v>
      </c>
      <c r="Q176" s="169">
        <v>0</v>
      </c>
      <c r="R176" s="169">
        <v>0</v>
      </c>
      <c r="S176" s="169">
        <v>0</v>
      </c>
      <c r="T176" s="169">
        <v>0</v>
      </c>
      <c r="U176" s="169">
        <v>0</v>
      </c>
      <c r="V176" s="169">
        <v>0</v>
      </c>
      <c r="W176" s="169">
        <v>4</v>
      </c>
      <c r="X176" s="169">
        <v>52</v>
      </c>
      <c r="Y176" s="169">
        <v>4</v>
      </c>
      <c r="Z176" s="169">
        <v>0</v>
      </c>
      <c r="AA176" s="169">
        <v>0</v>
      </c>
      <c r="AB176" s="169">
        <v>0</v>
      </c>
      <c r="AC176" s="169">
        <v>0</v>
      </c>
      <c r="AD176" s="169">
        <v>4</v>
      </c>
      <c r="AE176" s="169">
        <v>0</v>
      </c>
      <c r="AF176" s="169">
        <v>0</v>
      </c>
      <c r="AG176" s="169">
        <v>14</v>
      </c>
      <c r="AH176" s="169">
        <v>0</v>
      </c>
      <c r="AI176" s="169">
        <v>0</v>
      </c>
      <c r="AJ176" s="169">
        <v>24</v>
      </c>
      <c r="AK176" s="169">
        <v>0</v>
      </c>
      <c r="AL176" s="169">
        <v>2</v>
      </c>
      <c r="AM176" s="169">
        <v>0</v>
      </c>
      <c r="AN176" s="170">
        <v>0</v>
      </c>
      <c r="AO176" s="169">
        <v>0</v>
      </c>
      <c r="AP176" s="169">
        <v>0</v>
      </c>
      <c r="AQ176" s="169">
        <v>8</v>
      </c>
      <c r="AR176" s="169">
        <v>0</v>
      </c>
      <c r="AS176" s="169">
        <v>0</v>
      </c>
      <c r="AT176" s="170">
        <v>6</v>
      </c>
      <c r="AU176" s="169">
        <v>0</v>
      </c>
      <c r="AV176" s="169">
        <v>1</v>
      </c>
      <c r="AW176" s="169">
        <v>0</v>
      </c>
      <c r="AX176" s="169">
        <v>0</v>
      </c>
      <c r="AY176" s="169">
        <v>0</v>
      </c>
      <c r="AZ176" s="169">
        <v>0</v>
      </c>
      <c r="BA176" s="169">
        <v>33</v>
      </c>
      <c r="BB176" s="169">
        <v>0</v>
      </c>
      <c r="BC176" s="169">
        <v>0</v>
      </c>
      <c r="BD176" s="169">
        <v>6</v>
      </c>
      <c r="BE176" s="169">
        <v>16</v>
      </c>
      <c r="BF176" s="169">
        <v>0</v>
      </c>
      <c r="BG176" s="169">
        <v>0</v>
      </c>
      <c r="BH176" s="169">
        <v>0</v>
      </c>
      <c r="BI176" s="138">
        <v>0</v>
      </c>
    </row>
    <row r="177" spans="1:61">
      <c r="A177" s="172" t="s">
        <v>752</v>
      </c>
      <c r="B177" s="169">
        <v>172</v>
      </c>
      <c r="C177" s="169">
        <v>1558</v>
      </c>
      <c r="D177" s="138">
        <f>SUM(H177:BI177)</f>
        <v>38</v>
      </c>
      <c r="E177" s="172">
        <f>SUMIF($H$1:$BI$1,1,$H177:$BI177)</f>
        <v>0</v>
      </c>
      <c r="F177" s="169">
        <f>SUMIF($H$1:$BI$1,2,$H177:$BI177)</f>
        <v>33</v>
      </c>
      <c r="G177" s="138">
        <f>SUMIF($H$1:$BI$1,3,$H177:$BI177)</f>
        <v>5</v>
      </c>
      <c r="H177" s="171">
        <v>0</v>
      </c>
      <c r="I177" s="169">
        <v>0</v>
      </c>
      <c r="J177" s="169">
        <v>0</v>
      </c>
      <c r="K177" s="169">
        <v>0</v>
      </c>
      <c r="L177" s="169">
        <v>0</v>
      </c>
      <c r="M177" s="169">
        <v>0</v>
      </c>
      <c r="N177" s="169">
        <v>0</v>
      </c>
      <c r="O177" s="169">
        <v>0</v>
      </c>
      <c r="P177" s="169">
        <v>5</v>
      </c>
      <c r="Q177" s="169">
        <v>0</v>
      </c>
      <c r="R177" s="169">
        <v>0</v>
      </c>
      <c r="S177" s="169">
        <v>0</v>
      </c>
      <c r="T177" s="169">
        <v>0</v>
      </c>
      <c r="U177" s="169">
        <v>0</v>
      </c>
      <c r="V177" s="169">
        <v>0</v>
      </c>
      <c r="W177" s="169">
        <v>0</v>
      </c>
      <c r="X177" s="169">
        <v>0</v>
      </c>
      <c r="Y177" s="169">
        <v>0</v>
      </c>
      <c r="Z177" s="169">
        <v>0</v>
      </c>
      <c r="AA177" s="169">
        <v>0</v>
      </c>
      <c r="AB177" s="169">
        <v>0</v>
      </c>
      <c r="AC177" s="169">
        <v>0</v>
      </c>
      <c r="AD177" s="169">
        <v>0</v>
      </c>
      <c r="AE177" s="169">
        <v>0</v>
      </c>
      <c r="AF177" s="169">
        <v>0</v>
      </c>
      <c r="AG177" s="169">
        <v>4</v>
      </c>
      <c r="AH177" s="169">
        <v>0</v>
      </c>
      <c r="AI177" s="169">
        <v>0</v>
      </c>
      <c r="AJ177" s="169">
        <v>0</v>
      </c>
      <c r="AK177" s="169">
        <v>0</v>
      </c>
      <c r="AL177" s="169">
        <v>0</v>
      </c>
      <c r="AM177" s="169">
        <v>0</v>
      </c>
      <c r="AN177" s="170">
        <v>0</v>
      </c>
      <c r="AO177" s="169">
        <v>0</v>
      </c>
      <c r="AP177" s="169">
        <v>0</v>
      </c>
      <c r="AQ177" s="169">
        <v>0</v>
      </c>
      <c r="AR177" s="169">
        <v>0</v>
      </c>
      <c r="AS177" s="169">
        <v>0</v>
      </c>
      <c r="AT177" s="170">
        <v>0</v>
      </c>
      <c r="AU177" s="169">
        <v>0</v>
      </c>
      <c r="AV177" s="169">
        <v>0</v>
      </c>
      <c r="AW177" s="169">
        <v>0</v>
      </c>
      <c r="AX177" s="169">
        <v>0</v>
      </c>
      <c r="AY177" s="169">
        <v>0</v>
      </c>
      <c r="AZ177" s="169">
        <v>0</v>
      </c>
      <c r="BA177" s="169">
        <v>0</v>
      </c>
      <c r="BB177" s="169">
        <v>0</v>
      </c>
      <c r="BC177" s="169">
        <v>0</v>
      </c>
      <c r="BD177" s="169">
        <v>0</v>
      </c>
      <c r="BE177" s="169">
        <v>29</v>
      </c>
      <c r="BF177" s="169">
        <v>0</v>
      </c>
      <c r="BG177" s="169">
        <v>0</v>
      </c>
      <c r="BH177" s="169">
        <v>0</v>
      </c>
      <c r="BI177" s="138">
        <v>0</v>
      </c>
    </row>
    <row r="178" spans="1:61">
      <c r="A178" s="172" t="s">
        <v>750</v>
      </c>
      <c r="B178" s="169">
        <v>173</v>
      </c>
      <c r="C178" s="169">
        <v>335</v>
      </c>
      <c r="D178" s="138">
        <f>SUM(H178:BI178)</f>
        <v>18</v>
      </c>
      <c r="E178" s="172">
        <f>SUMIF($H$1:$BI$1,1,$H178:$BI178)</f>
        <v>10</v>
      </c>
      <c r="F178" s="169">
        <f>SUMIF($H$1:$BI$1,2,$H178:$BI178)</f>
        <v>7</v>
      </c>
      <c r="G178" s="138">
        <f>SUMIF($H$1:$BI$1,3,$H178:$BI178)</f>
        <v>1</v>
      </c>
      <c r="H178" s="171">
        <v>0</v>
      </c>
      <c r="I178" s="169">
        <v>0</v>
      </c>
      <c r="J178" s="169">
        <v>0</v>
      </c>
      <c r="K178" s="169">
        <v>0</v>
      </c>
      <c r="L178" s="169">
        <v>0</v>
      </c>
      <c r="M178" s="169">
        <v>0</v>
      </c>
      <c r="N178" s="169">
        <v>0</v>
      </c>
      <c r="O178" s="169">
        <v>0</v>
      </c>
      <c r="P178" s="169">
        <v>0</v>
      </c>
      <c r="Q178" s="169">
        <v>0</v>
      </c>
      <c r="R178" s="169">
        <v>0</v>
      </c>
      <c r="S178" s="169">
        <v>0</v>
      </c>
      <c r="T178" s="169">
        <v>0</v>
      </c>
      <c r="U178" s="169">
        <v>0</v>
      </c>
      <c r="V178" s="169">
        <v>0</v>
      </c>
      <c r="W178" s="169">
        <v>0</v>
      </c>
      <c r="X178" s="169">
        <v>0</v>
      </c>
      <c r="Y178" s="169">
        <v>0</v>
      </c>
      <c r="Z178" s="169">
        <v>0</v>
      </c>
      <c r="AA178" s="169">
        <v>0</v>
      </c>
      <c r="AB178" s="169">
        <v>0</v>
      </c>
      <c r="AC178" s="169">
        <v>0</v>
      </c>
      <c r="AD178" s="169">
        <v>0</v>
      </c>
      <c r="AE178" s="169">
        <v>0</v>
      </c>
      <c r="AF178" s="169">
        <v>0</v>
      </c>
      <c r="AG178" s="169">
        <v>7</v>
      </c>
      <c r="AH178" s="169">
        <v>0</v>
      </c>
      <c r="AI178" s="169">
        <v>0</v>
      </c>
      <c r="AJ178" s="169">
        <v>10</v>
      </c>
      <c r="AK178" s="169">
        <v>0</v>
      </c>
      <c r="AL178" s="169">
        <v>0</v>
      </c>
      <c r="AM178" s="169">
        <v>0</v>
      </c>
      <c r="AN178" s="170">
        <v>0</v>
      </c>
      <c r="AO178" s="169">
        <v>0</v>
      </c>
      <c r="AP178" s="169">
        <v>0</v>
      </c>
      <c r="AQ178" s="169">
        <v>0</v>
      </c>
      <c r="AR178" s="169">
        <v>0</v>
      </c>
      <c r="AS178" s="169">
        <v>0</v>
      </c>
      <c r="AT178" s="170">
        <v>1</v>
      </c>
      <c r="AU178" s="169">
        <v>0</v>
      </c>
      <c r="AV178" s="169">
        <v>0</v>
      </c>
      <c r="AW178" s="169">
        <v>0</v>
      </c>
      <c r="AX178" s="169">
        <v>0</v>
      </c>
      <c r="AY178" s="169">
        <v>0</v>
      </c>
      <c r="AZ178" s="169">
        <v>0</v>
      </c>
      <c r="BA178" s="169">
        <v>0</v>
      </c>
      <c r="BB178" s="169">
        <v>0</v>
      </c>
      <c r="BC178" s="169">
        <v>0</v>
      </c>
      <c r="BD178" s="169">
        <v>0</v>
      </c>
      <c r="BE178" s="169">
        <v>0</v>
      </c>
      <c r="BF178" s="169">
        <v>0</v>
      </c>
      <c r="BG178" s="169">
        <v>0</v>
      </c>
      <c r="BH178" s="169">
        <v>0</v>
      </c>
      <c r="BI178" s="138">
        <v>0</v>
      </c>
    </row>
    <row r="179" spans="1:61">
      <c r="A179" s="172" t="s">
        <v>748</v>
      </c>
      <c r="B179" s="169">
        <v>174</v>
      </c>
      <c r="C179" s="169">
        <v>745</v>
      </c>
      <c r="D179" s="138">
        <f>SUM(H179:BI179)</f>
        <v>0</v>
      </c>
      <c r="E179" s="172">
        <f>SUMIF($H$1:$BI$1,1,$H179:$BI179)</f>
        <v>0</v>
      </c>
      <c r="F179" s="169">
        <f>SUMIF($H$1:$BI$1,2,$H179:$BI179)</f>
        <v>0</v>
      </c>
      <c r="G179" s="138">
        <f>SUMIF($H$1:$BI$1,3,$H179:$BI179)</f>
        <v>0</v>
      </c>
      <c r="H179" s="171">
        <v>0</v>
      </c>
      <c r="I179" s="169">
        <v>0</v>
      </c>
      <c r="J179" s="169">
        <v>0</v>
      </c>
      <c r="K179" s="169">
        <v>0</v>
      </c>
      <c r="L179" s="169">
        <v>0</v>
      </c>
      <c r="M179" s="169">
        <v>0</v>
      </c>
      <c r="N179" s="169">
        <v>0</v>
      </c>
      <c r="O179" s="169">
        <v>0</v>
      </c>
      <c r="P179" s="169">
        <v>0</v>
      </c>
      <c r="Q179" s="169">
        <v>0</v>
      </c>
      <c r="R179" s="169">
        <v>0</v>
      </c>
      <c r="S179" s="169">
        <v>0</v>
      </c>
      <c r="T179" s="169">
        <v>0</v>
      </c>
      <c r="U179" s="169">
        <v>0</v>
      </c>
      <c r="V179" s="169">
        <v>0</v>
      </c>
      <c r="W179" s="169">
        <v>0</v>
      </c>
      <c r="X179" s="169">
        <v>0</v>
      </c>
      <c r="Y179" s="169">
        <v>0</v>
      </c>
      <c r="Z179" s="169">
        <v>0</v>
      </c>
      <c r="AA179" s="169">
        <v>0</v>
      </c>
      <c r="AB179" s="169">
        <v>0</v>
      </c>
      <c r="AC179" s="169">
        <v>0</v>
      </c>
      <c r="AD179" s="169">
        <v>0</v>
      </c>
      <c r="AE179" s="169">
        <v>0</v>
      </c>
      <c r="AF179" s="169">
        <v>0</v>
      </c>
      <c r="AG179" s="169">
        <v>0</v>
      </c>
      <c r="AH179" s="169">
        <v>0</v>
      </c>
      <c r="AI179" s="169">
        <v>0</v>
      </c>
      <c r="AJ179" s="169">
        <v>0</v>
      </c>
      <c r="AK179" s="169">
        <v>0</v>
      </c>
      <c r="AL179" s="169">
        <v>0</v>
      </c>
      <c r="AM179" s="169">
        <v>0</v>
      </c>
      <c r="AN179" s="170">
        <v>0</v>
      </c>
      <c r="AO179" s="169">
        <v>0</v>
      </c>
      <c r="AP179" s="169">
        <v>0</v>
      </c>
      <c r="AQ179" s="169">
        <v>0</v>
      </c>
      <c r="AR179" s="169">
        <v>0</v>
      </c>
      <c r="AS179" s="169">
        <v>0</v>
      </c>
      <c r="AT179" s="170">
        <v>0</v>
      </c>
      <c r="AU179" s="169">
        <v>0</v>
      </c>
      <c r="AV179" s="169">
        <v>0</v>
      </c>
      <c r="AW179" s="169">
        <v>0</v>
      </c>
      <c r="AX179" s="169">
        <v>0</v>
      </c>
      <c r="AY179" s="169">
        <v>0</v>
      </c>
      <c r="AZ179" s="169">
        <v>0</v>
      </c>
      <c r="BA179" s="169">
        <v>0</v>
      </c>
      <c r="BB179" s="169">
        <v>0</v>
      </c>
      <c r="BC179" s="169">
        <v>0</v>
      </c>
      <c r="BD179" s="169">
        <v>0</v>
      </c>
      <c r="BE179" s="169">
        <v>0</v>
      </c>
      <c r="BF179" s="169">
        <v>0</v>
      </c>
      <c r="BG179" s="169">
        <v>0</v>
      </c>
      <c r="BH179" s="169">
        <v>0</v>
      </c>
      <c r="BI179" s="138">
        <v>0</v>
      </c>
    </row>
    <row r="180" spans="1:61">
      <c r="A180" s="172" t="s">
        <v>747</v>
      </c>
      <c r="B180" s="169">
        <v>175</v>
      </c>
      <c r="C180" s="169">
        <v>1790</v>
      </c>
      <c r="D180" s="138">
        <f>SUM(H180:BI180)</f>
        <v>47</v>
      </c>
      <c r="E180" s="172">
        <f>SUMIF($H$1:$BI$1,1,$H180:$BI180)</f>
        <v>13</v>
      </c>
      <c r="F180" s="169">
        <f>SUMIF($H$1:$BI$1,2,$H180:$BI180)</f>
        <v>5</v>
      </c>
      <c r="G180" s="138">
        <f>SUMIF($H$1:$BI$1,3,$H180:$BI180)</f>
        <v>29</v>
      </c>
      <c r="H180" s="171">
        <v>0</v>
      </c>
      <c r="I180" s="169">
        <v>0</v>
      </c>
      <c r="J180" s="169">
        <v>0</v>
      </c>
      <c r="K180" s="169">
        <v>0</v>
      </c>
      <c r="L180" s="169">
        <v>0</v>
      </c>
      <c r="M180" s="169">
        <v>0</v>
      </c>
      <c r="N180" s="169">
        <v>0</v>
      </c>
      <c r="O180" s="169">
        <v>0</v>
      </c>
      <c r="P180" s="169">
        <v>27</v>
      </c>
      <c r="Q180" s="169">
        <v>0</v>
      </c>
      <c r="R180" s="169">
        <v>0</v>
      </c>
      <c r="S180" s="169">
        <v>0</v>
      </c>
      <c r="T180" s="169">
        <v>0</v>
      </c>
      <c r="U180" s="169">
        <v>0</v>
      </c>
      <c r="V180" s="169">
        <v>0</v>
      </c>
      <c r="W180" s="169">
        <v>0</v>
      </c>
      <c r="X180" s="169">
        <v>8</v>
      </c>
      <c r="Y180" s="169">
        <v>0</v>
      </c>
      <c r="Z180" s="169">
        <v>0</v>
      </c>
      <c r="AA180" s="169">
        <v>0</v>
      </c>
      <c r="AB180" s="169">
        <v>0</v>
      </c>
      <c r="AC180" s="169">
        <v>0</v>
      </c>
      <c r="AD180" s="169">
        <v>0</v>
      </c>
      <c r="AE180" s="169">
        <v>0</v>
      </c>
      <c r="AF180" s="169">
        <v>2</v>
      </c>
      <c r="AG180" s="169">
        <v>5</v>
      </c>
      <c r="AH180" s="169">
        <v>0</v>
      </c>
      <c r="AI180" s="169">
        <v>0</v>
      </c>
      <c r="AJ180" s="169">
        <v>5</v>
      </c>
      <c r="AK180" s="169">
        <v>0</v>
      </c>
      <c r="AL180" s="169">
        <v>0</v>
      </c>
      <c r="AM180" s="169">
        <v>0</v>
      </c>
      <c r="AN180" s="170">
        <v>0</v>
      </c>
      <c r="AO180" s="169">
        <v>0</v>
      </c>
      <c r="AP180" s="169">
        <v>0</v>
      </c>
      <c r="AQ180" s="169">
        <v>0</v>
      </c>
      <c r="AR180" s="169">
        <v>0</v>
      </c>
      <c r="AS180" s="169">
        <v>0</v>
      </c>
      <c r="AT180" s="170">
        <v>0</v>
      </c>
      <c r="AU180" s="169">
        <v>0</v>
      </c>
      <c r="AV180" s="169">
        <v>0</v>
      </c>
      <c r="AW180" s="169">
        <v>0</v>
      </c>
      <c r="AX180" s="169">
        <v>0</v>
      </c>
      <c r="AY180" s="169">
        <v>0</v>
      </c>
      <c r="AZ180" s="169">
        <v>0</v>
      </c>
      <c r="BA180" s="169">
        <v>0</v>
      </c>
      <c r="BB180" s="169">
        <v>0</v>
      </c>
      <c r="BC180" s="169">
        <v>0</v>
      </c>
      <c r="BD180" s="169">
        <v>0</v>
      </c>
      <c r="BE180" s="169">
        <v>0</v>
      </c>
      <c r="BF180" s="169">
        <v>0</v>
      </c>
      <c r="BG180" s="169">
        <v>0</v>
      </c>
      <c r="BH180" s="169">
        <v>0</v>
      </c>
      <c r="BI180" s="138">
        <v>0</v>
      </c>
    </row>
    <row r="181" spans="1:61">
      <c r="A181" s="172" t="s">
        <v>745</v>
      </c>
      <c r="B181" s="169">
        <v>176</v>
      </c>
      <c r="C181" s="169">
        <v>2703</v>
      </c>
      <c r="D181" s="138">
        <f>SUM(H181:BI181)</f>
        <v>352</v>
      </c>
      <c r="E181" s="172">
        <f>SUMIF($H$1:$BI$1,1,$H181:$BI181)</f>
        <v>66</v>
      </c>
      <c r="F181" s="169">
        <f>SUMIF($H$1:$BI$1,2,$H181:$BI181)</f>
        <v>68</v>
      </c>
      <c r="G181" s="138">
        <f>SUMIF($H$1:$BI$1,3,$H181:$BI181)</f>
        <v>218</v>
      </c>
      <c r="H181" s="171">
        <v>0</v>
      </c>
      <c r="I181" s="169">
        <v>0</v>
      </c>
      <c r="J181" s="169">
        <v>0</v>
      </c>
      <c r="K181" s="169">
        <v>0</v>
      </c>
      <c r="L181" s="169">
        <v>0</v>
      </c>
      <c r="M181" s="169">
        <v>0</v>
      </c>
      <c r="N181" s="169">
        <v>0</v>
      </c>
      <c r="O181" s="169">
        <v>0</v>
      </c>
      <c r="P181" s="169">
        <v>80</v>
      </c>
      <c r="Q181" s="169">
        <v>4</v>
      </c>
      <c r="R181" s="169">
        <v>0</v>
      </c>
      <c r="S181" s="169">
        <v>4</v>
      </c>
      <c r="T181" s="169">
        <v>0</v>
      </c>
      <c r="U181" s="169">
        <v>0</v>
      </c>
      <c r="V181" s="169">
        <v>4</v>
      </c>
      <c r="W181" s="169">
        <v>0</v>
      </c>
      <c r="X181" s="169">
        <v>41</v>
      </c>
      <c r="Y181" s="169">
        <v>0</v>
      </c>
      <c r="Z181" s="169">
        <v>0</v>
      </c>
      <c r="AA181" s="169">
        <v>0</v>
      </c>
      <c r="AB181" s="169">
        <v>0</v>
      </c>
      <c r="AC181" s="169">
        <v>0</v>
      </c>
      <c r="AD181" s="169">
        <v>0</v>
      </c>
      <c r="AE181" s="169">
        <v>0</v>
      </c>
      <c r="AF181" s="169">
        <v>0</v>
      </c>
      <c r="AG181" s="169">
        <v>12</v>
      </c>
      <c r="AH181" s="169">
        <v>1</v>
      </c>
      <c r="AI181" s="169">
        <v>4</v>
      </c>
      <c r="AJ181" s="169">
        <v>0</v>
      </c>
      <c r="AK181" s="169">
        <v>8</v>
      </c>
      <c r="AL181" s="169">
        <v>3</v>
      </c>
      <c r="AM181" s="169">
        <v>6</v>
      </c>
      <c r="AN181" s="170">
        <v>0</v>
      </c>
      <c r="AO181" s="169">
        <v>0</v>
      </c>
      <c r="AP181" s="169">
        <v>0</v>
      </c>
      <c r="AQ181" s="169">
        <v>6</v>
      </c>
      <c r="AR181" s="169">
        <v>0</v>
      </c>
      <c r="AS181" s="169">
        <v>0</v>
      </c>
      <c r="AT181" s="170">
        <v>0</v>
      </c>
      <c r="AU181" s="169">
        <v>0</v>
      </c>
      <c r="AV181" s="169">
        <v>0</v>
      </c>
      <c r="AW181" s="169">
        <v>0</v>
      </c>
      <c r="AX181" s="169">
        <v>130</v>
      </c>
      <c r="AY181" s="169">
        <v>3</v>
      </c>
      <c r="AZ181" s="169">
        <v>0</v>
      </c>
      <c r="BA181" s="169">
        <v>15</v>
      </c>
      <c r="BB181" s="169">
        <v>0</v>
      </c>
      <c r="BC181" s="169">
        <v>0</v>
      </c>
      <c r="BD181" s="169">
        <v>0</v>
      </c>
      <c r="BE181" s="169">
        <v>31</v>
      </c>
      <c r="BF181" s="169">
        <v>0</v>
      </c>
      <c r="BG181" s="169">
        <v>0</v>
      </c>
      <c r="BH181" s="169">
        <v>0</v>
      </c>
      <c r="BI181" s="138">
        <v>0</v>
      </c>
    </row>
    <row r="182" spans="1:61">
      <c r="A182" s="172" t="s">
        <v>743</v>
      </c>
      <c r="B182" s="169">
        <v>177</v>
      </c>
      <c r="C182" s="169">
        <v>13256</v>
      </c>
      <c r="D182" s="138">
        <f>SUM(H182:BI182)</f>
        <v>381</v>
      </c>
      <c r="E182" s="172">
        <f>SUMIF($H$1:$BI$1,1,$H182:$BI182)</f>
        <v>49</v>
      </c>
      <c r="F182" s="169">
        <f>SUMIF($H$1:$BI$1,2,$H182:$BI182)</f>
        <v>199</v>
      </c>
      <c r="G182" s="138">
        <f>SUMIF($H$1:$BI$1,3,$H182:$BI182)</f>
        <v>133</v>
      </c>
      <c r="H182" s="171">
        <v>0</v>
      </c>
      <c r="I182" s="169">
        <v>11</v>
      </c>
      <c r="J182" s="169">
        <v>0</v>
      </c>
      <c r="K182" s="169">
        <v>0</v>
      </c>
      <c r="L182" s="169">
        <v>0</v>
      </c>
      <c r="M182" s="169">
        <v>4</v>
      </c>
      <c r="N182" s="169">
        <v>0</v>
      </c>
      <c r="O182" s="169">
        <v>0</v>
      </c>
      <c r="P182" s="169">
        <v>123</v>
      </c>
      <c r="Q182" s="169">
        <v>0</v>
      </c>
      <c r="R182" s="169">
        <v>0</v>
      </c>
      <c r="S182" s="169">
        <v>0</v>
      </c>
      <c r="T182" s="169">
        <v>0</v>
      </c>
      <c r="U182" s="169">
        <v>0</v>
      </c>
      <c r="V182" s="169">
        <v>0</v>
      </c>
      <c r="W182" s="169">
        <v>0</v>
      </c>
      <c r="X182" s="169">
        <v>24</v>
      </c>
      <c r="Y182" s="169">
        <v>2</v>
      </c>
      <c r="Z182" s="169">
        <v>0</v>
      </c>
      <c r="AA182" s="169">
        <v>0</v>
      </c>
      <c r="AB182" s="169">
        <v>0</v>
      </c>
      <c r="AC182" s="169">
        <v>0</v>
      </c>
      <c r="AD182" s="169">
        <v>0</v>
      </c>
      <c r="AE182" s="169">
        <v>0</v>
      </c>
      <c r="AF182" s="169">
        <v>0</v>
      </c>
      <c r="AG182" s="169">
        <v>10</v>
      </c>
      <c r="AH182" s="169">
        <v>4</v>
      </c>
      <c r="AI182" s="169">
        <v>6</v>
      </c>
      <c r="AJ182" s="169">
        <v>4</v>
      </c>
      <c r="AK182" s="169">
        <v>0</v>
      </c>
      <c r="AL182" s="169">
        <v>0</v>
      </c>
      <c r="AM182" s="169">
        <v>2</v>
      </c>
      <c r="AN182" s="170">
        <v>0</v>
      </c>
      <c r="AO182" s="169">
        <v>24</v>
      </c>
      <c r="AP182" s="169">
        <v>0</v>
      </c>
      <c r="AQ182" s="169">
        <v>8</v>
      </c>
      <c r="AR182" s="169">
        <v>0</v>
      </c>
      <c r="AS182" s="169">
        <v>5</v>
      </c>
      <c r="AT182" s="170">
        <v>1</v>
      </c>
      <c r="AU182" s="169">
        <v>0</v>
      </c>
      <c r="AV182" s="169">
        <v>2</v>
      </c>
      <c r="AW182" s="169">
        <v>0</v>
      </c>
      <c r="AX182" s="169">
        <v>0</v>
      </c>
      <c r="AY182" s="169">
        <v>1</v>
      </c>
      <c r="AZ182" s="169">
        <v>0</v>
      </c>
      <c r="BA182" s="169">
        <v>12</v>
      </c>
      <c r="BB182" s="169">
        <v>0</v>
      </c>
      <c r="BC182" s="169">
        <v>0</v>
      </c>
      <c r="BD182" s="169">
        <v>0</v>
      </c>
      <c r="BE182" s="169">
        <v>133</v>
      </c>
      <c r="BF182" s="169">
        <v>0</v>
      </c>
      <c r="BG182" s="169">
        <v>0</v>
      </c>
      <c r="BH182" s="169">
        <v>5</v>
      </c>
      <c r="BI182" s="138">
        <v>0</v>
      </c>
    </row>
    <row r="183" spans="1:61">
      <c r="A183" s="172" t="s">
        <v>741</v>
      </c>
      <c r="B183" s="169">
        <v>178</v>
      </c>
      <c r="C183" s="169">
        <v>389</v>
      </c>
      <c r="D183" s="138">
        <f>SUM(H183:BI183)</f>
        <v>1</v>
      </c>
      <c r="E183" s="172">
        <f>SUMIF($H$1:$BI$1,1,$H183:$BI183)</f>
        <v>0</v>
      </c>
      <c r="F183" s="169">
        <f>SUMIF($H$1:$BI$1,2,$H183:$BI183)</f>
        <v>1</v>
      </c>
      <c r="G183" s="138">
        <f>SUMIF($H$1:$BI$1,3,$H183:$BI183)</f>
        <v>0</v>
      </c>
      <c r="H183" s="171">
        <v>0</v>
      </c>
      <c r="I183" s="169">
        <v>0</v>
      </c>
      <c r="J183" s="169">
        <v>0</v>
      </c>
      <c r="K183" s="169">
        <v>0</v>
      </c>
      <c r="L183" s="169">
        <v>0</v>
      </c>
      <c r="M183" s="169">
        <v>0</v>
      </c>
      <c r="N183" s="169">
        <v>0</v>
      </c>
      <c r="O183" s="169">
        <v>0</v>
      </c>
      <c r="P183" s="169">
        <v>0</v>
      </c>
      <c r="Q183" s="169">
        <v>0</v>
      </c>
      <c r="R183" s="169">
        <v>0</v>
      </c>
      <c r="S183" s="169">
        <v>0</v>
      </c>
      <c r="T183" s="169">
        <v>0</v>
      </c>
      <c r="U183" s="169">
        <v>0</v>
      </c>
      <c r="V183" s="169">
        <v>0</v>
      </c>
      <c r="W183" s="169">
        <v>0</v>
      </c>
      <c r="X183" s="169">
        <v>0</v>
      </c>
      <c r="Y183" s="169">
        <v>0</v>
      </c>
      <c r="Z183" s="169">
        <v>0</v>
      </c>
      <c r="AA183" s="169">
        <v>0</v>
      </c>
      <c r="AB183" s="169">
        <v>0</v>
      </c>
      <c r="AC183" s="169">
        <v>0</v>
      </c>
      <c r="AD183" s="169">
        <v>0</v>
      </c>
      <c r="AE183" s="169">
        <v>0</v>
      </c>
      <c r="AF183" s="169">
        <v>0</v>
      </c>
      <c r="AG183" s="169">
        <v>0</v>
      </c>
      <c r="AH183" s="169">
        <v>0</v>
      </c>
      <c r="AI183" s="169">
        <v>0</v>
      </c>
      <c r="AJ183" s="169">
        <v>0</v>
      </c>
      <c r="AK183" s="169">
        <v>0</v>
      </c>
      <c r="AL183" s="169">
        <v>0</v>
      </c>
      <c r="AM183" s="169">
        <v>0</v>
      </c>
      <c r="AN183" s="170">
        <v>0</v>
      </c>
      <c r="AO183" s="169">
        <v>0</v>
      </c>
      <c r="AP183" s="169">
        <v>0</v>
      </c>
      <c r="AQ183" s="169">
        <v>0</v>
      </c>
      <c r="AR183" s="169">
        <v>0</v>
      </c>
      <c r="AS183" s="169">
        <v>0</v>
      </c>
      <c r="AT183" s="170">
        <v>0</v>
      </c>
      <c r="AU183" s="169">
        <v>0</v>
      </c>
      <c r="AV183" s="169">
        <v>0</v>
      </c>
      <c r="AW183" s="169">
        <v>0</v>
      </c>
      <c r="AX183" s="169">
        <v>0</v>
      </c>
      <c r="AY183" s="169">
        <v>0</v>
      </c>
      <c r="AZ183" s="169">
        <v>0</v>
      </c>
      <c r="BA183" s="169">
        <v>0</v>
      </c>
      <c r="BB183" s="169">
        <v>0</v>
      </c>
      <c r="BC183" s="169">
        <v>0</v>
      </c>
      <c r="BD183" s="169">
        <v>0</v>
      </c>
      <c r="BE183" s="169">
        <v>1</v>
      </c>
      <c r="BF183" s="169">
        <v>0</v>
      </c>
      <c r="BG183" s="169">
        <v>0</v>
      </c>
      <c r="BH183" s="169">
        <v>0</v>
      </c>
      <c r="BI183" s="138">
        <v>0</v>
      </c>
    </row>
    <row r="184" spans="1:61">
      <c r="A184" s="172" t="s">
        <v>739</v>
      </c>
      <c r="B184" s="169">
        <v>179</v>
      </c>
      <c r="C184" s="169">
        <v>452</v>
      </c>
      <c r="D184" s="138">
        <f>SUM(H184:BI184)</f>
        <v>5</v>
      </c>
      <c r="E184" s="172">
        <f>SUMIF($H$1:$BI$1,1,$H184:$BI184)</f>
        <v>0</v>
      </c>
      <c r="F184" s="169">
        <f>SUMIF($H$1:$BI$1,2,$H184:$BI184)</f>
        <v>0</v>
      </c>
      <c r="G184" s="138">
        <f>SUMIF($H$1:$BI$1,3,$H184:$BI184)</f>
        <v>5</v>
      </c>
      <c r="H184" s="171">
        <v>0</v>
      </c>
      <c r="I184" s="169">
        <v>0</v>
      </c>
      <c r="J184" s="169">
        <v>0</v>
      </c>
      <c r="K184" s="169">
        <v>0</v>
      </c>
      <c r="L184" s="169">
        <v>0</v>
      </c>
      <c r="M184" s="169">
        <v>0</v>
      </c>
      <c r="N184" s="169">
        <v>0</v>
      </c>
      <c r="O184" s="169">
        <v>0</v>
      </c>
      <c r="P184" s="169">
        <v>5</v>
      </c>
      <c r="Q184" s="169">
        <v>0</v>
      </c>
      <c r="R184" s="169">
        <v>0</v>
      </c>
      <c r="S184" s="169">
        <v>0</v>
      </c>
      <c r="T184" s="169">
        <v>0</v>
      </c>
      <c r="U184" s="169">
        <v>0</v>
      </c>
      <c r="V184" s="169">
        <v>0</v>
      </c>
      <c r="W184" s="169">
        <v>0</v>
      </c>
      <c r="X184" s="169">
        <v>0</v>
      </c>
      <c r="Y184" s="169">
        <v>0</v>
      </c>
      <c r="Z184" s="169">
        <v>0</v>
      </c>
      <c r="AA184" s="169">
        <v>0</v>
      </c>
      <c r="AB184" s="169">
        <v>0</v>
      </c>
      <c r="AC184" s="169">
        <v>0</v>
      </c>
      <c r="AD184" s="169">
        <v>0</v>
      </c>
      <c r="AE184" s="169">
        <v>0</v>
      </c>
      <c r="AF184" s="169">
        <v>0</v>
      </c>
      <c r="AG184" s="169">
        <v>0</v>
      </c>
      <c r="AH184" s="169">
        <v>0</v>
      </c>
      <c r="AI184" s="169">
        <v>0</v>
      </c>
      <c r="AJ184" s="169">
        <v>0</v>
      </c>
      <c r="AK184" s="169">
        <v>0</v>
      </c>
      <c r="AL184" s="169">
        <v>0</v>
      </c>
      <c r="AM184" s="169">
        <v>0</v>
      </c>
      <c r="AN184" s="170">
        <v>0</v>
      </c>
      <c r="AO184" s="169">
        <v>0</v>
      </c>
      <c r="AP184" s="169">
        <v>0</v>
      </c>
      <c r="AQ184" s="169">
        <v>0</v>
      </c>
      <c r="AR184" s="169">
        <v>0</v>
      </c>
      <c r="AS184" s="169">
        <v>0</v>
      </c>
      <c r="AT184" s="170">
        <v>0</v>
      </c>
      <c r="AU184" s="169">
        <v>0</v>
      </c>
      <c r="AV184" s="169">
        <v>0</v>
      </c>
      <c r="AW184" s="169">
        <v>0</v>
      </c>
      <c r="AX184" s="169">
        <v>0</v>
      </c>
      <c r="AY184" s="169">
        <v>0</v>
      </c>
      <c r="AZ184" s="169">
        <v>0</v>
      </c>
      <c r="BA184" s="169">
        <v>0</v>
      </c>
      <c r="BB184" s="169">
        <v>0</v>
      </c>
      <c r="BC184" s="169">
        <v>0</v>
      </c>
      <c r="BD184" s="169">
        <v>0</v>
      </c>
      <c r="BE184" s="169">
        <v>0</v>
      </c>
      <c r="BF184" s="169">
        <v>0</v>
      </c>
      <c r="BG184" s="169">
        <v>0</v>
      </c>
      <c r="BH184" s="169">
        <v>0</v>
      </c>
      <c r="BI184" s="138">
        <v>0</v>
      </c>
    </row>
    <row r="185" spans="1:61">
      <c r="A185" s="172" t="s">
        <v>737</v>
      </c>
      <c r="B185" s="169">
        <v>180</v>
      </c>
      <c r="C185" s="169">
        <v>1338</v>
      </c>
      <c r="D185" s="138">
        <f>SUM(H185:BI185)</f>
        <v>0</v>
      </c>
      <c r="E185" s="172">
        <f>SUMIF($H$1:$BI$1,1,$H185:$BI185)</f>
        <v>0</v>
      </c>
      <c r="F185" s="169">
        <f>SUMIF($H$1:$BI$1,2,$H185:$BI185)</f>
        <v>0</v>
      </c>
      <c r="G185" s="138">
        <f>SUMIF($H$1:$BI$1,3,$H185:$BI185)</f>
        <v>0</v>
      </c>
      <c r="H185" s="171">
        <v>0</v>
      </c>
      <c r="I185" s="169">
        <v>0</v>
      </c>
      <c r="J185" s="169">
        <v>0</v>
      </c>
      <c r="K185" s="169">
        <v>0</v>
      </c>
      <c r="L185" s="169">
        <v>0</v>
      </c>
      <c r="M185" s="169">
        <v>0</v>
      </c>
      <c r="N185" s="169">
        <v>0</v>
      </c>
      <c r="O185" s="169">
        <v>0</v>
      </c>
      <c r="P185" s="169">
        <v>0</v>
      </c>
      <c r="Q185" s="169">
        <v>0</v>
      </c>
      <c r="R185" s="169">
        <v>0</v>
      </c>
      <c r="S185" s="169">
        <v>0</v>
      </c>
      <c r="T185" s="169">
        <v>0</v>
      </c>
      <c r="U185" s="169">
        <v>0</v>
      </c>
      <c r="V185" s="169">
        <v>0</v>
      </c>
      <c r="W185" s="169">
        <v>0</v>
      </c>
      <c r="X185" s="169">
        <v>0</v>
      </c>
      <c r="Y185" s="169">
        <v>0</v>
      </c>
      <c r="Z185" s="169">
        <v>0</v>
      </c>
      <c r="AA185" s="169">
        <v>0</v>
      </c>
      <c r="AB185" s="169">
        <v>0</v>
      </c>
      <c r="AC185" s="169">
        <v>0</v>
      </c>
      <c r="AD185" s="169">
        <v>0</v>
      </c>
      <c r="AE185" s="169">
        <v>0</v>
      </c>
      <c r="AF185" s="169">
        <v>0</v>
      </c>
      <c r="AG185" s="169">
        <v>0</v>
      </c>
      <c r="AH185" s="169">
        <v>0</v>
      </c>
      <c r="AI185" s="169">
        <v>0</v>
      </c>
      <c r="AJ185" s="169">
        <v>0</v>
      </c>
      <c r="AK185" s="169">
        <v>0</v>
      </c>
      <c r="AL185" s="169">
        <v>0</v>
      </c>
      <c r="AM185" s="169">
        <v>0</v>
      </c>
      <c r="AN185" s="170">
        <v>0</v>
      </c>
      <c r="AO185" s="169">
        <v>0</v>
      </c>
      <c r="AP185" s="169">
        <v>0</v>
      </c>
      <c r="AQ185" s="169">
        <v>0</v>
      </c>
      <c r="AR185" s="169">
        <v>0</v>
      </c>
      <c r="AS185" s="169">
        <v>0</v>
      </c>
      <c r="AT185" s="170">
        <v>0</v>
      </c>
      <c r="AU185" s="169">
        <v>0</v>
      </c>
      <c r="AV185" s="169">
        <v>0</v>
      </c>
      <c r="AW185" s="169">
        <v>0</v>
      </c>
      <c r="AX185" s="169">
        <v>0</v>
      </c>
      <c r="AY185" s="169">
        <v>0</v>
      </c>
      <c r="AZ185" s="169">
        <v>0</v>
      </c>
      <c r="BA185" s="169">
        <v>0</v>
      </c>
      <c r="BB185" s="169">
        <v>0</v>
      </c>
      <c r="BC185" s="169">
        <v>0</v>
      </c>
      <c r="BD185" s="169">
        <v>0</v>
      </c>
      <c r="BE185" s="169">
        <v>0</v>
      </c>
      <c r="BF185" s="169">
        <v>0</v>
      </c>
      <c r="BG185" s="169">
        <v>0</v>
      </c>
      <c r="BH185" s="169">
        <v>0</v>
      </c>
      <c r="BI185" s="138">
        <v>0</v>
      </c>
    </row>
    <row r="186" spans="1:61">
      <c r="A186" s="172" t="s">
        <v>736</v>
      </c>
      <c r="B186" s="169">
        <v>181</v>
      </c>
      <c r="C186" s="169">
        <v>48</v>
      </c>
      <c r="D186" s="138">
        <f>SUM(H186:BI186)</f>
        <v>6</v>
      </c>
      <c r="E186" s="172">
        <f>SUMIF($H$1:$BI$1,1,$H186:$BI186)</f>
        <v>0</v>
      </c>
      <c r="F186" s="169">
        <f>SUMIF($H$1:$BI$1,2,$H186:$BI186)</f>
        <v>6</v>
      </c>
      <c r="G186" s="138">
        <f>SUMIF($H$1:$BI$1,3,$H186:$BI186)</f>
        <v>0</v>
      </c>
      <c r="H186" s="171">
        <v>0</v>
      </c>
      <c r="I186" s="169">
        <v>0</v>
      </c>
      <c r="J186" s="169">
        <v>0</v>
      </c>
      <c r="K186" s="169">
        <v>0</v>
      </c>
      <c r="L186" s="169">
        <v>0</v>
      </c>
      <c r="M186" s="169">
        <v>0</v>
      </c>
      <c r="N186" s="169">
        <v>0</v>
      </c>
      <c r="O186" s="169">
        <v>0</v>
      </c>
      <c r="P186" s="169">
        <v>0</v>
      </c>
      <c r="Q186" s="169">
        <v>0</v>
      </c>
      <c r="R186" s="169">
        <v>0</v>
      </c>
      <c r="S186" s="169">
        <v>0</v>
      </c>
      <c r="T186" s="169">
        <v>0</v>
      </c>
      <c r="U186" s="169">
        <v>0</v>
      </c>
      <c r="V186" s="169">
        <v>0</v>
      </c>
      <c r="W186" s="169">
        <v>0</v>
      </c>
      <c r="X186" s="169">
        <v>0</v>
      </c>
      <c r="Y186" s="169">
        <v>6</v>
      </c>
      <c r="Z186" s="169">
        <v>0</v>
      </c>
      <c r="AA186" s="169">
        <v>0</v>
      </c>
      <c r="AB186" s="169">
        <v>0</v>
      </c>
      <c r="AC186" s="169">
        <v>0</v>
      </c>
      <c r="AD186" s="169">
        <v>0</v>
      </c>
      <c r="AE186" s="169">
        <v>0</v>
      </c>
      <c r="AF186" s="169">
        <v>0</v>
      </c>
      <c r="AG186" s="169">
        <v>0</v>
      </c>
      <c r="AH186" s="169">
        <v>0</v>
      </c>
      <c r="AI186" s="169">
        <v>0</v>
      </c>
      <c r="AJ186" s="169">
        <v>0</v>
      </c>
      <c r="AK186" s="169">
        <v>0</v>
      </c>
      <c r="AL186" s="169">
        <v>0</v>
      </c>
      <c r="AM186" s="169">
        <v>0</v>
      </c>
      <c r="AN186" s="170">
        <v>0</v>
      </c>
      <c r="AO186" s="169">
        <v>0</v>
      </c>
      <c r="AP186" s="169">
        <v>0</v>
      </c>
      <c r="AQ186" s="169">
        <v>0</v>
      </c>
      <c r="AR186" s="169">
        <v>0</v>
      </c>
      <c r="AS186" s="169">
        <v>0</v>
      </c>
      <c r="AT186" s="170">
        <v>0</v>
      </c>
      <c r="AU186" s="169">
        <v>0</v>
      </c>
      <c r="AV186" s="169">
        <v>0</v>
      </c>
      <c r="AW186" s="169">
        <v>0</v>
      </c>
      <c r="AX186" s="169">
        <v>0</v>
      </c>
      <c r="AY186" s="169">
        <v>0</v>
      </c>
      <c r="AZ186" s="169">
        <v>0</v>
      </c>
      <c r="BA186" s="169">
        <v>0</v>
      </c>
      <c r="BB186" s="169">
        <v>0</v>
      </c>
      <c r="BC186" s="169">
        <v>0</v>
      </c>
      <c r="BD186" s="169">
        <v>0</v>
      </c>
      <c r="BE186" s="169">
        <v>0</v>
      </c>
      <c r="BF186" s="169">
        <v>0</v>
      </c>
      <c r="BG186" s="169">
        <v>0</v>
      </c>
      <c r="BH186" s="169">
        <v>0</v>
      </c>
      <c r="BI186" s="138">
        <v>0</v>
      </c>
    </row>
    <row r="187" spans="1:61">
      <c r="A187" s="172" t="s">
        <v>734</v>
      </c>
      <c r="B187" s="169">
        <v>182</v>
      </c>
      <c r="C187" s="169">
        <v>210</v>
      </c>
      <c r="D187" s="138">
        <f>SUM(H187:BI187)</f>
        <v>6</v>
      </c>
      <c r="E187" s="172">
        <f>SUMIF($H$1:$BI$1,1,$H187:$BI187)</f>
        <v>3</v>
      </c>
      <c r="F187" s="169">
        <f>SUMIF($H$1:$BI$1,2,$H187:$BI187)</f>
        <v>0</v>
      </c>
      <c r="G187" s="138">
        <f>SUMIF($H$1:$BI$1,3,$H187:$BI187)</f>
        <v>3</v>
      </c>
      <c r="H187" s="171">
        <v>0</v>
      </c>
      <c r="I187" s="169">
        <v>0</v>
      </c>
      <c r="J187" s="169">
        <v>0</v>
      </c>
      <c r="K187" s="169">
        <v>0</v>
      </c>
      <c r="L187" s="169">
        <v>0</v>
      </c>
      <c r="M187" s="169">
        <v>0</v>
      </c>
      <c r="N187" s="169">
        <v>0</v>
      </c>
      <c r="O187" s="169">
        <v>0</v>
      </c>
      <c r="P187" s="169">
        <v>3</v>
      </c>
      <c r="Q187" s="169">
        <v>0</v>
      </c>
      <c r="R187" s="169">
        <v>0</v>
      </c>
      <c r="S187" s="169">
        <v>0</v>
      </c>
      <c r="T187" s="169">
        <v>0</v>
      </c>
      <c r="U187" s="169">
        <v>0</v>
      </c>
      <c r="V187" s="169">
        <v>0</v>
      </c>
      <c r="W187" s="169">
        <v>0</v>
      </c>
      <c r="X187" s="169">
        <v>0</v>
      </c>
      <c r="Y187" s="169">
        <v>0</v>
      </c>
      <c r="Z187" s="169">
        <v>0</v>
      </c>
      <c r="AA187" s="169">
        <v>0</v>
      </c>
      <c r="AB187" s="169">
        <v>0</v>
      </c>
      <c r="AC187" s="169">
        <v>0</v>
      </c>
      <c r="AD187" s="169">
        <v>0</v>
      </c>
      <c r="AE187" s="169">
        <v>0</v>
      </c>
      <c r="AF187" s="169">
        <v>0</v>
      </c>
      <c r="AG187" s="169">
        <v>0</v>
      </c>
      <c r="AH187" s="169">
        <v>0</v>
      </c>
      <c r="AI187" s="169">
        <v>0</v>
      </c>
      <c r="AJ187" s="169">
        <v>3</v>
      </c>
      <c r="AK187" s="169">
        <v>0</v>
      </c>
      <c r="AL187" s="169">
        <v>0</v>
      </c>
      <c r="AM187" s="169">
        <v>0</v>
      </c>
      <c r="AN187" s="170">
        <v>0</v>
      </c>
      <c r="AO187" s="169">
        <v>0</v>
      </c>
      <c r="AP187" s="169">
        <v>0</v>
      </c>
      <c r="AQ187" s="169">
        <v>0</v>
      </c>
      <c r="AR187" s="169">
        <v>0</v>
      </c>
      <c r="AS187" s="169">
        <v>0</v>
      </c>
      <c r="AT187" s="170">
        <v>0</v>
      </c>
      <c r="AU187" s="169">
        <v>0</v>
      </c>
      <c r="AV187" s="169">
        <v>0</v>
      </c>
      <c r="AW187" s="169">
        <v>0</v>
      </c>
      <c r="AX187" s="169">
        <v>0</v>
      </c>
      <c r="AY187" s="169">
        <v>0</v>
      </c>
      <c r="AZ187" s="169">
        <v>0</v>
      </c>
      <c r="BA187" s="169">
        <v>0</v>
      </c>
      <c r="BB187" s="169">
        <v>0</v>
      </c>
      <c r="BC187" s="169">
        <v>0</v>
      </c>
      <c r="BD187" s="169">
        <v>0</v>
      </c>
      <c r="BE187" s="169">
        <v>0</v>
      </c>
      <c r="BF187" s="169">
        <v>0</v>
      </c>
      <c r="BG187" s="169">
        <v>0</v>
      </c>
      <c r="BH187" s="169">
        <v>0</v>
      </c>
      <c r="BI187" s="138">
        <v>0</v>
      </c>
    </row>
    <row r="188" spans="1:61">
      <c r="A188" s="172" t="s">
        <v>732</v>
      </c>
      <c r="B188" s="169">
        <v>183</v>
      </c>
      <c r="C188" s="169">
        <v>393</v>
      </c>
      <c r="D188" s="138">
        <f>SUM(H188:BI188)</f>
        <v>4</v>
      </c>
      <c r="E188" s="172">
        <f>SUMIF($H$1:$BI$1,1,$H188:$BI188)</f>
        <v>4</v>
      </c>
      <c r="F188" s="169">
        <f>SUMIF($H$1:$BI$1,2,$H188:$BI188)</f>
        <v>0</v>
      </c>
      <c r="G188" s="138">
        <f>SUMIF($H$1:$BI$1,3,$H188:$BI188)</f>
        <v>0</v>
      </c>
      <c r="H188" s="171">
        <v>0</v>
      </c>
      <c r="I188" s="169">
        <v>0</v>
      </c>
      <c r="J188" s="169">
        <v>0</v>
      </c>
      <c r="K188" s="169">
        <v>0</v>
      </c>
      <c r="L188" s="169">
        <v>0</v>
      </c>
      <c r="M188" s="169">
        <v>0</v>
      </c>
      <c r="N188" s="169">
        <v>0</v>
      </c>
      <c r="O188" s="169">
        <v>0</v>
      </c>
      <c r="P188" s="169">
        <v>0</v>
      </c>
      <c r="Q188" s="169">
        <v>0</v>
      </c>
      <c r="R188" s="169">
        <v>0</v>
      </c>
      <c r="S188" s="169">
        <v>0</v>
      </c>
      <c r="T188" s="169">
        <v>0</v>
      </c>
      <c r="U188" s="169">
        <v>0</v>
      </c>
      <c r="V188" s="169">
        <v>0</v>
      </c>
      <c r="W188" s="169">
        <v>0</v>
      </c>
      <c r="X188" s="169">
        <v>4</v>
      </c>
      <c r="Y188" s="169">
        <v>0</v>
      </c>
      <c r="Z188" s="169">
        <v>0</v>
      </c>
      <c r="AA188" s="169">
        <v>0</v>
      </c>
      <c r="AB188" s="169">
        <v>0</v>
      </c>
      <c r="AC188" s="169">
        <v>0</v>
      </c>
      <c r="AD188" s="169">
        <v>0</v>
      </c>
      <c r="AE188" s="169">
        <v>0</v>
      </c>
      <c r="AF188" s="169">
        <v>0</v>
      </c>
      <c r="AG188" s="169">
        <v>0</v>
      </c>
      <c r="AH188" s="169">
        <v>0</v>
      </c>
      <c r="AI188" s="169">
        <v>0</v>
      </c>
      <c r="AJ188" s="169">
        <v>0</v>
      </c>
      <c r="AK188" s="169">
        <v>0</v>
      </c>
      <c r="AL188" s="169">
        <v>0</v>
      </c>
      <c r="AM188" s="169">
        <v>0</v>
      </c>
      <c r="AN188" s="170">
        <v>0</v>
      </c>
      <c r="AO188" s="169">
        <v>0</v>
      </c>
      <c r="AP188" s="169">
        <v>0</v>
      </c>
      <c r="AQ188" s="169">
        <v>0</v>
      </c>
      <c r="AR188" s="169">
        <v>0</v>
      </c>
      <c r="AS188" s="169">
        <v>0</v>
      </c>
      <c r="AT188" s="170">
        <v>0</v>
      </c>
      <c r="AU188" s="169">
        <v>0</v>
      </c>
      <c r="AV188" s="169">
        <v>0</v>
      </c>
      <c r="AW188" s="169">
        <v>0</v>
      </c>
      <c r="AX188" s="169">
        <v>0</v>
      </c>
      <c r="AY188" s="169">
        <v>0</v>
      </c>
      <c r="AZ188" s="169">
        <v>0</v>
      </c>
      <c r="BA188" s="169">
        <v>0</v>
      </c>
      <c r="BB188" s="169">
        <v>0</v>
      </c>
      <c r="BC188" s="169">
        <v>0</v>
      </c>
      <c r="BD188" s="169">
        <v>0</v>
      </c>
      <c r="BE188" s="169">
        <v>0</v>
      </c>
      <c r="BF188" s="169">
        <v>0</v>
      </c>
      <c r="BG188" s="169">
        <v>0</v>
      </c>
      <c r="BH188" s="169">
        <v>0</v>
      </c>
      <c r="BI188" s="138">
        <v>0</v>
      </c>
    </row>
    <row r="189" spans="1:61">
      <c r="A189" s="172" t="s">
        <v>730</v>
      </c>
      <c r="B189" s="169">
        <v>184</v>
      </c>
      <c r="C189" s="169">
        <v>37</v>
      </c>
      <c r="D189" s="138">
        <f>SUM(H189:BI189)</f>
        <v>0</v>
      </c>
      <c r="E189" s="172">
        <f>SUMIF($H$1:$BI$1,1,$H189:$BI189)</f>
        <v>0</v>
      </c>
      <c r="F189" s="169">
        <f>SUMIF($H$1:$BI$1,2,$H189:$BI189)</f>
        <v>0</v>
      </c>
      <c r="G189" s="138">
        <f>SUMIF($H$1:$BI$1,3,$H189:$BI189)</f>
        <v>0</v>
      </c>
      <c r="H189" s="171">
        <v>0</v>
      </c>
      <c r="I189" s="169">
        <v>0</v>
      </c>
      <c r="J189" s="169">
        <v>0</v>
      </c>
      <c r="K189" s="169">
        <v>0</v>
      </c>
      <c r="L189" s="169">
        <v>0</v>
      </c>
      <c r="M189" s="169">
        <v>0</v>
      </c>
      <c r="N189" s="169">
        <v>0</v>
      </c>
      <c r="O189" s="169">
        <v>0</v>
      </c>
      <c r="P189" s="169">
        <v>0</v>
      </c>
      <c r="Q189" s="169">
        <v>0</v>
      </c>
      <c r="R189" s="169">
        <v>0</v>
      </c>
      <c r="S189" s="169">
        <v>0</v>
      </c>
      <c r="T189" s="169">
        <v>0</v>
      </c>
      <c r="U189" s="169">
        <v>0</v>
      </c>
      <c r="V189" s="169">
        <v>0</v>
      </c>
      <c r="W189" s="169">
        <v>0</v>
      </c>
      <c r="X189" s="169">
        <v>0</v>
      </c>
      <c r="Y189" s="169">
        <v>0</v>
      </c>
      <c r="Z189" s="169">
        <v>0</v>
      </c>
      <c r="AA189" s="169">
        <v>0</v>
      </c>
      <c r="AB189" s="169">
        <v>0</v>
      </c>
      <c r="AC189" s="169">
        <v>0</v>
      </c>
      <c r="AD189" s="169">
        <v>0</v>
      </c>
      <c r="AE189" s="169">
        <v>0</v>
      </c>
      <c r="AF189" s="169">
        <v>0</v>
      </c>
      <c r="AG189" s="169">
        <v>0</v>
      </c>
      <c r="AH189" s="169">
        <v>0</v>
      </c>
      <c r="AI189" s="169">
        <v>0</v>
      </c>
      <c r="AJ189" s="169">
        <v>0</v>
      </c>
      <c r="AK189" s="169">
        <v>0</v>
      </c>
      <c r="AL189" s="169">
        <v>0</v>
      </c>
      <c r="AM189" s="169">
        <v>0</v>
      </c>
      <c r="AN189" s="170">
        <v>0</v>
      </c>
      <c r="AO189" s="169">
        <v>0</v>
      </c>
      <c r="AP189" s="169">
        <v>0</v>
      </c>
      <c r="AQ189" s="169">
        <v>0</v>
      </c>
      <c r="AR189" s="169">
        <v>0</v>
      </c>
      <c r="AS189" s="169">
        <v>0</v>
      </c>
      <c r="AT189" s="170">
        <v>0</v>
      </c>
      <c r="AU189" s="169">
        <v>0</v>
      </c>
      <c r="AV189" s="169">
        <v>0</v>
      </c>
      <c r="AW189" s="169">
        <v>0</v>
      </c>
      <c r="AX189" s="169">
        <v>0</v>
      </c>
      <c r="AY189" s="169">
        <v>0</v>
      </c>
      <c r="AZ189" s="169">
        <v>0</v>
      </c>
      <c r="BA189" s="169">
        <v>0</v>
      </c>
      <c r="BB189" s="169">
        <v>0</v>
      </c>
      <c r="BC189" s="169">
        <v>0</v>
      </c>
      <c r="BD189" s="169">
        <v>0</v>
      </c>
      <c r="BE189" s="169">
        <v>0</v>
      </c>
      <c r="BF189" s="169">
        <v>0</v>
      </c>
      <c r="BG189" s="169">
        <v>0</v>
      </c>
      <c r="BH189" s="169">
        <v>0</v>
      </c>
      <c r="BI189" s="138">
        <v>0</v>
      </c>
    </row>
    <row r="190" spans="1:61">
      <c r="A190" s="172" t="s">
        <v>729</v>
      </c>
      <c r="B190" s="169">
        <v>185</v>
      </c>
      <c r="C190" s="169">
        <v>1926</v>
      </c>
      <c r="D190" s="138">
        <f>SUM(H190:BI190)</f>
        <v>18</v>
      </c>
      <c r="E190" s="172">
        <f>SUMIF($H$1:$BI$1,1,$H190:$BI190)</f>
        <v>2</v>
      </c>
      <c r="F190" s="169">
        <f>SUMIF($H$1:$BI$1,2,$H190:$BI190)</f>
        <v>0</v>
      </c>
      <c r="G190" s="138">
        <f>SUMIF($H$1:$BI$1,3,$H190:$BI190)</f>
        <v>16</v>
      </c>
      <c r="H190" s="171">
        <v>0</v>
      </c>
      <c r="I190" s="169">
        <v>0</v>
      </c>
      <c r="J190" s="169">
        <v>0</v>
      </c>
      <c r="K190" s="169">
        <v>0</v>
      </c>
      <c r="L190" s="169">
        <v>0</v>
      </c>
      <c r="M190" s="169">
        <v>0</v>
      </c>
      <c r="N190" s="169">
        <v>0</v>
      </c>
      <c r="O190" s="169">
        <v>0</v>
      </c>
      <c r="P190" s="169">
        <v>15</v>
      </c>
      <c r="Q190" s="169">
        <v>0</v>
      </c>
      <c r="R190" s="169">
        <v>0</v>
      </c>
      <c r="S190" s="169">
        <v>0</v>
      </c>
      <c r="T190" s="169">
        <v>0</v>
      </c>
      <c r="U190" s="169">
        <v>0</v>
      </c>
      <c r="V190" s="169">
        <v>0</v>
      </c>
      <c r="W190" s="169">
        <v>0</v>
      </c>
      <c r="X190" s="169">
        <v>2</v>
      </c>
      <c r="Y190" s="169">
        <v>0</v>
      </c>
      <c r="Z190" s="169">
        <v>1</v>
      </c>
      <c r="AA190" s="169">
        <v>0</v>
      </c>
      <c r="AB190" s="169">
        <v>0</v>
      </c>
      <c r="AC190" s="169">
        <v>0</v>
      </c>
      <c r="AD190" s="169">
        <v>0</v>
      </c>
      <c r="AE190" s="169">
        <v>0</v>
      </c>
      <c r="AF190" s="169">
        <v>0</v>
      </c>
      <c r="AG190" s="169">
        <v>0</v>
      </c>
      <c r="AH190" s="169">
        <v>0</v>
      </c>
      <c r="AI190" s="169">
        <v>0</v>
      </c>
      <c r="AJ190" s="169">
        <v>0</v>
      </c>
      <c r="AK190" s="169">
        <v>0</v>
      </c>
      <c r="AL190" s="169">
        <v>0</v>
      </c>
      <c r="AM190" s="169">
        <v>0</v>
      </c>
      <c r="AN190" s="170">
        <v>0</v>
      </c>
      <c r="AO190" s="169">
        <v>0</v>
      </c>
      <c r="AP190" s="169">
        <v>0</v>
      </c>
      <c r="AQ190" s="169">
        <v>0</v>
      </c>
      <c r="AR190" s="169">
        <v>0</v>
      </c>
      <c r="AS190" s="169">
        <v>0</v>
      </c>
      <c r="AT190" s="170">
        <v>0</v>
      </c>
      <c r="AU190" s="169">
        <v>0</v>
      </c>
      <c r="AV190" s="169">
        <v>0</v>
      </c>
      <c r="AW190" s="169">
        <v>0</v>
      </c>
      <c r="AX190" s="169">
        <v>0</v>
      </c>
      <c r="AY190" s="169">
        <v>0</v>
      </c>
      <c r="AZ190" s="169">
        <v>0</v>
      </c>
      <c r="BA190" s="169">
        <v>0</v>
      </c>
      <c r="BB190" s="169">
        <v>0</v>
      </c>
      <c r="BC190" s="169">
        <v>0</v>
      </c>
      <c r="BD190" s="169">
        <v>0</v>
      </c>
      <c r="BE190" s="169">
        <v>0</v>
      </c>
      <c r="BF190" s="169">
        <v>0</v>
      </c>
      <c r="BG190" s="169">
        <v>0</v>
      </c>
      <c r="BH190" s="169">
        <v>0</v>
      </c>
      <c r="BI190" s="138">
        <v>0</v>
      </c>
    </row>
    <row r="191" spans="1:61">
      <c r="A191" s="172" t="s">
        <v>727</v>
      </c>
      <c r="B191" s="169">
        <v>186</v>
      </c>
      <c r="C191" s="169">
        <v>3157</v>
      </c>
      <c r="D191" s="138">
        <f>SUM(H191:BI191)</f>
        <v>394</v>
      </c>
      <c r="E191" s="172">
        <f>SUMIF($H$1:$BI$1,1,$H191:$BI191)</f>
        <v>49</v>
      </c>
      <c r="F191" s="169">
        <f>SUMIF($H$1:$BI$1,2,$H191:$BI191)</f>
        <v>260</v>
      </c>
      <c r="G191" s="138">
        <f>SUMIF($H$1:$BI$1,3,$H191:$BI191)</f>
        <v>85</v>
      </c>
      <c r="H191" s="171">
        <v>0</v>
      </c>
      <c r="I191" s="169">
        <v>0</v>
      </c>
      <c r="J191" s="169">
        <v>0</v>
      </c>
      <c r="K191" s="169">
        <v>0</v>
      </c>
      <c r="L191" s="169">
        <v>0</v>
      </c>
      <c r="M191" s="169">
        <v>0</v>
      </c>
      <c r="N191" s="169">
        <v>0</v>
      </c>
      <c r="O191" s="169">
        <v>6</v>
      </c>
      <c r="P191" s="169">
        <v>24</v>
      </c>
      <c r="Q191" s="169">
        <v>0</v>
      </c>
      <c r="R191" s="169">
        <v>0</v>
      </c>
      <c r="S191" s="169">
        <v>2</v>
      </c>
      <c r="T191" s="169">
        <v>0</v>
      </c>
      <c r="U191" s="169">
        <v>0</v>
      </c>
      <c r="V191" s="169">
        <v>0</v>
      </c>
      <c r="W191" s="169">
        <v>0</v>
      </c>
      <c r="X191" s="169">
        <v>21</v>
      </c>
      <c r="Y191" s="169">
        <v>0</v>
      </c>
      <c r="Z191" s="169">
        <v>0</v>
      </c>
      <c r="AA191" s="169">
        <v>0</v>
      </c>
      <c r="AB191" s="169">
        <v>0</v>
      </c>
      <c r="AC191" s="169">
        <v>0</v>
      </c>
      <c r="AD191" s="169">
        <v>0</v>
      </c>
      <c r="AE191" s="169">
        <v>0</v>
      </c>
      <c r="AF191" s="169">
        <v>0</v>
      </c>
      <c r="AG191" s="169">
        <v>32</v>
      </c>
      <c r="AH191" s="169">
        <v>0</v>
      </c>
      <c r="AI191" s="169">
        <v>0</v>
      </c>
      <c r="AJ191" s="169">
        <v>0</v>
      </c>
      <c r="AK191" s="169">
        <v>0</v>
      </c>
      <c r="AL191" s="169">
        <v>12</v>
      </c>
      <c r="AM191" s="169">
        <v>0</v>
      </c>
      <c r="AN191" s="170">
        <v>0</v>
      </c>
      <c r="AO191" s="169">
        <v>188</v>
      </c>
      <c r="AP191" s="169">
        <v>0</v>
      </c>
      <c r="AQ191" s="169">
        <v>3</v>
      </c>
      <c r="AR191" s="169">
        <v>0</v>
      </c>
      <c r="AS191" s="169">
        <v>0</v>
      </c>
      <c r="AT191" s="170">
        <v>0</v>
      </c>
      <c r="AU191" s="169">
        <v>0</v>
      </c>
      <c r="AV191" s="169">
        <v>0</v>
      </c>
      <c r="AW191" s="169">
        <v>0</v>
      </c>
      <c r="AX191" s="169">
        <v>53</v>
      </c>
      <c r="AY191" s="169">
        <v>16</v>
      </c>
      <c r="AZ191" s="169">
        <v>0</v>
      </c>
      <c r="BA191" s="169">
        <v>0</v>
      </c>
      <c r="BB191" s="169">
        <v>0</v>
      </c>
      <c r="BC191" s="169">
        <v>0</v>
      </c>
      <c r="BD191" s="169">
        <v>4</v>
      </c>
      <c r="BE191" s="169">
        <v>33</v>
      </c>
      <c r="BF191" s="169">
        <v>0</v>
      </c>
      <c r="BG191" s="169">
        <v>0</v>
      </c>
      <c r="BH191" s="169">
        <v>0</v>
      </c>
      <c r="BI191" s="138">
        <v>0</v>
      </c>
    </row>
    <row r="192" spans="1:61">
      <c r="A192" s="172" t="s">
        <v>723</v>
      </c>
      <c r="B192" s="169">
        <v>187</v>
      </c>
      <c r="C192" s="169">
        <v>523</v>
      </c>
      <c r="D192" s="138">
        <f>SUM(H192:BI192)</f>
        <v>32</v>
      </c>
      <c r="E192" s="172">
        <f>SUMIF($H$1:$BI$1,1,$H192:$BI192)</f>
        <v>0</v>
      </c>
      <c r="F192" s="169">
        <f>SUMIF($H$1:$BI$1,2,$H192:$BI192)</f>
        <v>32</v>
      </c>
      <c r="G192" s="138">
        <f>SUMIF($H$1:$BI$1,3,$H192:$BI192)</f>
        <v>0</v>
      </c>
      <c r="H192" s="171">
        <v>0</v>
      </c>
      <c r="I192" s="169">
        <v>0</v>
      </c>
      <c r="J192" s="169">
        <v>0</v>
      </c>
      <c r="K192" s="169">
        <v>0</v>
      </c>
      <c r="L192" s="169">
        <v>0</v>
      </c>
      <c r="M192" s="169">
        <v>0</v>
      </c>
      <c r="N192" s="169">
        <v>0</v>
      </c>
      <c r="O192" s="169">
        <v>0</v>
      </c>
      <c r="P192" s="169">
        <v>0</v>
      </c>
      <c r="Q192" s="169">
        <v>0</v>
      </c>
      <c r="R192" s="169">
        <v>0</v>
      </c>
      <c r="S192" s="169">
        <v>0</v>
      </c>
      <c r="T192" s="169">
        <v>0</v>
      </c>
      <c r="U192" s="169">
        <v>0</v>
      </c>
      <c r="V192" s="169">
        <v>0</v>
      </c>
      <c r="W192" s="169">
        <v>0</v>
      </c>
      <c r="X192" s="169">
        <v>0</v>
      </c>
      <c r="Y192" s="169">
        <v>0</v>
      </c>
      <c r="Z192" s="169">
        <v>0</v>
      </c>
      <c r="AA192" s="169">
        <v>0</v>
      </c>
      <c r="AB192" s="169">
        <v>0</v>
      </c>
      <c r="AC192" s="169">
        <v>0</v>
      </c>
      <c r="AD192" s="169">
        <v>0</v>
      </c>
      <c r="AE192" s="169">
        <v>0</v>
      </c>
      <c r="AF192" s="169">
        <v>0</v>
      </c>
      <c r="AG192" s="169">
        <v>0</v>
      </c>
      <c r="AH192" s="169">
        <v>0</v>
      </c>
      <c r="AI192" s="169">
        <v>0</v>
      </c>
      <c r="AJ192" s="169">
        <v>0</v>
      </c>
      <c r="AK192" s="169">
        <v>0</v>
      </c>
      <c r="AL192" s="169">
        <v>0</v>
      </c>
      <c r="AM192" s="169">
        <v>0</v>
      </c>
      <c r="AN192" s="170">
        <v>0</v>
      </c>
      <c r="AO192" s="169">
        <v>0</v>
      </c>
      <c r="AP192" s="169">
        <v>0</v>
      </c>
      <c r="AQ192" s="169">
        <v>32</v>
      </c>
      <c r="AR192" s="169">
        <v>0</v>
      </c>
      <c r="AS192" s="169">
        <v>0</v>
      </c>
      <c r="AT192" s="170">
        <v>0</v>
      </c>
      <c r="AU192" s="169">
        <v>0</v>
      </c>
      <c r="AV192" s="169">
        <v>0</v>
      </c>
      <c r="AW192" s="169">
        <v>0</v>
      </c>
      <c r="AX192" s="169">
        <v>0</v>
      </c>
      <c r="AY192" s="169">
        <v>0</v>
      </c>
      <c r="AZ192" s="169">
        <v>0</v>
      </c>
      <c r="BA192" s="169">
        <v>0</v>
      </c>
      <c r="BB192" s="169">
        <v>0</v>
      </c>
      <c r="BC192" s="169">
        <v>0</v>
      </c>
      <c r="BD192" s="169">
        <v>0</v>
      </c>
      <c r="BE192" s="169">
        <v>0</v>
      </c>
      <c r="BF192" s="169">
        <v>0</v>
      </c>
      <c r="BG192" s="169">
        <v>0</v>
      </c>
      <c r="BH192" s="169">
        <v>0</v>
      </c>
      <c r="BI192" s="138">
        <v>0</v>
      </c>
    </row>
    <row r="193" spans="1:61">
      <c r="A193" s="172" t="s">
        <v>721</v>
      </c>
      <c r="B193" s="169">
        <v>188</v>
      </c>
      <c r="C193" s="169">
        <v>4547</v>
      </c>
      <c r="D193" s="138">
        <f>SUM(H193:BI193)</f>
        <v>281</v>
      </c>
      <c r="E193" s="172">
        <f>SUMIF($H$1:$BI$1,1,$H193:$BI193)</f>
        <v>95</v>
      </c>
      <c r="F193" s="169">
        <f>SUMIF($H$1:$BI$1,2,$H193:$BI193)</f>
        <v>92</v>
      </c>
      <c r="G193" s="138">
        <f>SUMIF($H$1:$BI$1,3,$H193:$BI193)</f>
        <v>94</v>
      </c>
      <c r="H193" s="171">
        <v>0</v>
      </c>
      <c r="I193" s="169">
        <v>0</v>
      </c>
      <c r="J193" s="169">
        <v>0</v>
      </c>
      <c r="K193" s="169">
        <v>0</v>
      </c>
      <c r="L193" s="169">
        <v>0</v>
      </c>
      <c r="M193" s="169">
        <v>0</v>
      </c>
      <c r="N193" s="169">
        <v>0</v>
      </c>
      <c r="O193" s="169">
        <v>0</v>
      </c>
      <c r="P193" s="169">
        <v>74</v>
      </c>
      <c r="Q193" s="169">
        <v>0</v>
      </c>
      <c r="R193" s="169">
        <v>0</v>
      </c>
      <c r="S193" s="169">
        <v>0</v>
      </c>
      <c r="T193" s="169">
        <v>0</v>
      </c>
      <c r="U193" s="169">
        <v>0</v>
      </c>
      <c r="V193" s="169">
        <v>38</v>
      </c>
      <c r="W193" s="169">
        <v>0</v>
      </c>
      <c r="X193" s="169">
        <v>0</v>
      </c>
      <c r="Y193" s="169">
        <v>0</v>
      </c>
      <c r="Z193" s="169">
        <v>0</v>
      </c>
      <c r="AA193" s="169">
        <v>0</v>
      </c>
      <c r="AB193" s="169">
        <v>0</v>
      </c>
      <c r="AC193" s="169">
        <v>0</v>
      </c>
      <c r="AD193" s="169">
        <v>0</v>
      </c>
      <c r="AE193" s="169">
        <v>0</v>
      </c>
      <c r="AF193" s="169">
        <v>0</v>
      </c>
      <c r="AG193" s="169">
        <v>0</v>
      </c>
      <c r="AH193" s="169">
        <v>0</v>
      </c>
      <c r="AI193" s="169">
        <v>23</v>
      </c>
      <c r="AJ193" s="169">
        <v>0</v>
      </c>
      <c r="AK193" s="169">
        <v>0</v>
      </c>
      <c r="AL193" s="169">
        <v>0</v>
      </c>
      <c r="AM193" s="169">
        <v>0</v>
      </c>
      <c r="AN193" s="170">
        <v>0</v>
      </c>
      <c r="AO193" s="169">
        <v>9</v>
      </c>
      <c r="AP193" s="169">
        <v>0</v>
      </c>
      <c r="AQ193" s="169">
        <v>0</v>
      </c>
      <c r="AR193" s="169">
        <v>0</v>
      </c>
      <c r="AS193" s="169">
        <v>0</v>
      </c>
      <c r="AT193" s="170">
        <v>0</v>
      </c>
      <c r="AU193" s="169">
        <v>0</v>
      </c>
      <c r="AV193" s="169">
        <v>2</v>
      </c>
      <c r="AW193" s="169">
        <v>0</v>
      </c>
      <c r="AX193" s="169">
        <v>20</v>
      </c>
      <c r="AY193" s="169">
        <v>64</v>
      </c>
      <c r="AZ193" s="169">
        <v>0</v>
      </c>
      <c r="BA193" s="169">
        <v>6</v>
      </c>
      <c r="BB193" s="169">
        <v>0</v>
      </c>
      <c r="BC193" s="169">
        <v>0</v>
      </c>
      <c r="BD193" s="169">
        <v>0</v>
      </c>
      <c r="BE193" s="169">
        <v>45</v>
      </c>
      <c r="BF193" s="169">
        <v>0</v>
      </c>
      <c r="BG193" s="169">
        <v>0</v>
      </c>
      <c r="BH193" s="169">
        <v>0</v>
      </c>
      <c r="BI193" s="138">
        <v>0</v>
      </c>
    </row>
    <row r="194" spans="1:61">
      <c r="A194" s="172" t="s">
        <v>719</v>
      </c>
      <c r="B194" s="169">
        <v>189</v>
      </c>
      <c r="C194" s="169">
        <v>4875</v>
      </c>
      <c r="D194" s="138">
        <f>SUM(H194:BI194)</f>
        <v>1804</v>
      </c>
      <c r="E194" s="172">
        <f>SUMIF($H$1:$BI$1,1,$H194:$BI194)</f>
        <v>136</v>
      </c>
      <c r="F194" s="169">
        <f>SUMIF($H$1:$BI$1,2,$H194:$BI194)</f>
        <v>355</v>
      </c>
      <c r="G194" s="138">
        <f>SUMIF($H$1:$BI$1,3,$H194:$BI194)</f>
        <v>1313</v>
      </c>
      <c r="H194" s="171">
        <v>0</v>
      </c>
      <c r="I194" s="169">
        <v>53</v>
      </c>
      <c r="J194" s="169">
        <v>0</v>
      </c>
      <c r="K194" s="169">
        <v>0</v>
      </c>
      <c r="L194" s="169">
        <v>0</v>
      </c>
      <c r="M194" s="169">
        <v>0</v>
      </c>
      <c r="N194" s="169">
        <v>0</v>
      </c>
      <c r="O194" s="169">
        <v>0</v>
      </c>
      <c r="P194" s="169">
        <v>1232</v>
      </c>
      <c r="Q194" s="169">
        <v>0</v>
      </c>
      <c r="R194" s="169">
        <v>50</v>
      </c>
      <c r="S194" s="169">
        <v>0</v>
      </c>
      <c r="T194" s="169">
        <v>0</v>
      </c>
      <c r="U194" s="169">
        <v>0</v>
      </c>
      <c r="V194" s="169">
        <v>0</v>
      </c>
      <c r="W194" s="169">
        <v>0</v>
      </c>
      <c r="X194" s="169">
        <v>0</v>
      </c>
      <c r="Y194" s="169">
        <v>0</v>
      </c>
      <c r="Z194" s="169">
        <v>0</v>
      </c>
      <c r="AA194" s="169">
        <v>0</v>
      </c>
      <c r="AB194" s="169">
        <v>3</v>
      </c>
      <c r="AC194" s="169">
        <v>8</v>
      </c>
      <c r="AD194" s="169">
        <v>0</v>
      </c>
      <c r="AE194" s="169">
        <v>1</v>
      </c>
      <c r="AF194" s="169">
        <v>0</v>
      </c>
      <c r="AG194" s="169">
        <v>9</v>
      </c>
      <c r="AH194" s="169">
        <v>6</v>
      </c>
      <c r="AI194" s="169">
        <v>61</v>
      </c>
      <c r="AJ194" s="169">
        <v>7</v>
      </c>
      <c r="AK194" s="169">
        <v>0</v>
      </c>
      <c r="AL194" s="169">
        <v>38</v>
      </c>
      <c r="AM194" s="169">
        <v>0</v>
      </c>
      <c r="AN194" s="170">
        <v>0</v>
      </c>
      <c r="AO194" s="169">
        <v>1</v>
      </c>
      <c r="AP194" s="169">
        <v>0</v>
      </c>
      <c r="AQ194" s="169">
        <v>105</v>
      </c>
      <c r="AR194" s="169">
        <v>31</v>
      </c>
      <c r="AS194" s="169">
        <v>0</v>
      </c>
      <c r="AT194" s="170">
        <v>0</v>
      </c>
      <c r="AU194" s="169">
        <v>0</v>
      </c>
      <c r="AV194" s="169">
        <v>0</v>
      </c>
      <c r="AW194" s="169">
        <v>0</v>
      </c>
      <c r="AX194" s="169">
        <v>28</v>
      </c>
      <c r="AY194" s="169">
        <v>3</v>
      </c>
      <c r="AZ194" s="169">
        <v>0</v>
      </c>
      <c r="BA194" s="169">
        <v>27</v>
      </c>
      <c r="BB194" s="169">
        <v>0</v>
      </c>
      <c r="BC194" s="169">
        <v>0</v>
      </c>
      <c r="BD194" s="169">
        <v>0</v>
      </c>
      <c r="BE194" s="169">
        <v>141</v>
      </c>
      <c r="BF194" s="169">
        <v>0</v>
      </c>
      <c r="BG194" s="169">
        <v>0</v>
      </c>
      <c r="BH194" s="169">
        <v>0</v>
      </c>
      <c r="BI194" s="138">
        <v>0</v>
      </c>
    </row>
    <row r="195" spans="1:61">
      <c r="A195" s="172" t="s">
        <v>717</v>
      </c>
      <c r="B195" s="169">
        <v>190</v>
      </c>
      <c r="C195" s="169">
        <v>2364</v>
      </c>
      <c r="D195" s="138">
        <f>SUM(H195:BI195)</f>
        <v>33</v>
      </c>
      <c r="E195" s="172">
        <f>SUMIF($H$1:$BI$1,1,$H195:$BI195)</f>
        <v>0</v>
      </c>
      <c r="F195" s="169">
        <f>SUMIF($H$1:$BI$1,2,$H195:$BI195)</f>
        <v>33</v>
      </c>
      <c r="G195" s="138">
        <f>SUMIF($H$1:$BI$1,3,$H195:$BI195)</f>
        <v>0</v>
      </c>
      <c r="H195" s="171">
        <v>0</v>
      </c>
      <c r="I195" s="169">
        <v>0</v>
      </c>
      <c r="J195" s="169">
        <v>0</v>
      </c>
      <c r="K195" s="169">
        <v>0</v>
      </c>
      <c r="L195" s="169">
        <v>0</v>
      </c>
      <c r="M195" s="169">
        <v>0</v>
      </c>
      <c r="N195" s="169">
        <v>0</v>
      </c>
      <c r="O195" s="169">
        <v>0</v>
      </c>
      <c r="P195" s="169">
        <v>0</v>
      </c>
      <c r="Q195" s="169">
        <v>0</v>
      </c>
      <c r="R195" s="169">
        <v>0</v>
      </c>
      <c r="S195" s="169">
        <v>0</v>
      </c>
      <c r="T195" s="169">
        <v>0</v>
      </c>
      <c r="U195" s="169">
        <v>0</v>
      </c>
      <c r="V195" s="169">
        <v>0</v>
      </c>
      <c r="W195" s="169">
        <v>0</v>
      </c>
      <c r="X195" s="169">
        <v>0</v>
      </c>
      <c r="Y195" s="169">
        <v>0</v>
      </c>
      <c r="Z195" s="169">
        <v>0</v>
      </c>
      <c r="AA195" s="169">
        <v>0</v>
      </c>
      <c r="AB195" s="169">
        <v>0</v>
      </c>
      <c r="AC195" s="169">
        <v>0</v>
      </c>
      <c r="AD195" s="169">
        <v>0</v>
      </c>
      <c r="AE195" s="169">
        <v>0</v>
      </c>
      <c r="AF195" s="169">
        <v>0</v>
      </c>
      <c r="AG195" s="169">
        <v>0</v>
      </c>
      <c r="AH195" s="169">
        <v>33</v>
      </c>
      <c r="AI195" s="169">
        <v>0</v>
      </c>
      <c r="AJ195" s="169">
        <v>0</v>
      </c>
      <c r="AK195" s="169">
        <v>0</v>
      </c>
      <c r="AL195" s="169">
        <v>0</v>
      </c>
      <c r="AM195" s="169">
        <v>0</v>
      </c>
      <c r="AN195" s="170">
        <v>0</v>
      </c>
      <c r="AO195" s="169">
        <v>0</v>
      </c>
      <c r="AP195" s="169">
        <v>0</v>
      </c>
      <c r="AQ195" s="169">
        <v>0</v>
      </c>
      <c r="AR195" s="169">
        <v>0</v>
      </c>
      <c r="AS195" s="169">
        <v>0</v>
      </c>
      <c r="AT195" s="170">
        <v>0</v>
      </c>
      <c r="AU195" s="169">
        <v>0</v>
      </c>
      <c r="AV195" s="169">
        <v>0</v>
      </c>
      <c r="AW195" s="169">
        <v>0</v>
      </c>
      <c r="AX195" s="169">
        <v>0</v>
      </c>
      <c r="AY195" s="169">
        <v>0</v>
      </c>
      <c r="AZ195" s="169">
        <v>0</v>
      </c>
      <c r="BA195" s="169">
        <v>0</v>
      </c>
      <c r="BB195" s="169">
        <v>0</v>
      </c>
      <c r="BC195" s="169">
        <v>0</v>
      </c>
      <c r="BD195" s="169">
        <v>0</v>
      </c>
      <c r="BE195" s="169">
        <v>0</v>
      </c>
      <c r="BF195" s="169">
        <v>0</v>
      </c>
      <c r="BG195" s="169">
        <v>0</v>
      </c>
      <c r="BH195" s="169">
        <v>0</v>
      </c>
      <c r="BI195" s="138">
        <v>0</v>
      </c>
    </row>
    <row r="196" spans="1:61">
      <c r="A196" s="172" t="s">
        <v>715</v>
      </c>
      <c r="B196" s="169">
        <v>191</v>
      </c>
      <c r="C196" s="169">
        <v>1109</v>
      </c>
      <c r="D196" s="138">
        <f>SUM(H196:BI196)</f>
        <v>26</v>
      </c>
      <c r="E196" s="172">
        <f>SUMIF($H$1:$BI$1,1,$H196:$BI196)</f>
        <v>0</v>
      </c>
      <c r="F196" s="169">
        <f>SUMIF($H$1:$BI$1,2,$H196:$BI196)</f>
        <v>14</v>
      </c>
      <c r="G196" s="138">
        <f>SUMIF($H$1:$BI$1,3,$H196:$BI196)</f>
        <v>12</v>
      </c>
      <c r="H196" s="171">
        <v>0</v>
      </c>
      <c r="I196" s="169">
        <v>0</v>
      </c>
      <c r="J196" s="169">
        <v>0</v>
      </c>
      <c r="K196" s="169">
        <v>0</v>
      </c>
      <c r="L196" s="169">
        <v>0</v>
      </c>
      <c r="M196" s="169">
        <v>0</v>
      </c>
      <c r="N196" s="169">
        <v>0</v>
      </c>
      <c r="O196" s="169">
        <v>0</v>
      </c>
      <c r="P196" s="169">
        <v>7</v>
      </c>
      <c r="Q196" s="169">
        <v>0</v>
      </c>
      <c r="R196" s="169">
        <v>0</v>
      </c>
      <c r="S196" s="169">
        <v>0</v>
      </c>
      <c r="T196" s="169">
        <v>0</v>
      </c>
      <c r="U196" s="169">
        <v>0</v>
      </c>
      <c r="V196" s="169">
        <v>0</v>
      </c>
      <c r="W196" s="169">
        <v>0</v>
      </c>
      <c r="X196" s="169">
        <v>0</v>
      </c>
      <c r="Y196" s="169">
        <v>0</v>
      </c>
      <c r="Z196" s="169">
        <v>0</v>
      </c>
      <c r="AA196" s="169">
        <v>0</v>
      </c>
      <c r="AB196" s="169">
        <v>0</v>
      </c>
      <c r="AC196" s="169">
        <v>0</v>
      </c>
      <c r="AD196" s="169">
        <v>0</v>
      </c>
      <c r="AE196" s="169">
        <v>0</v>
      </c>
      <c r="AF196" s="169">
        <v>0</v>
      </c>
      <c r="AG196" s="169">
        <v>2</v>
      </c>
      <c r="AH196" s="169">
        <v>0</v>
      </c>
      <c r="AI196" s="169">
        <v>0</v>
      </c>
      <c r="AJ196" s="169">
        <v>0</v>
      </c>
      <c r="AK196" s="169">
        <v>0</v>
      </c>
      <c r="AL196" s="169">
        <v>0</v>
      </c>
      <c r="AM196" s="169">
        <v>0</v>
      </c>
      <c r="AN196" s="170">
        <v>0</v>
      </c>
      <c r="AO196" s="169">
        <v>0</v>
      </c>
      <c r="AP196" s="169">
        <v>0</v>
      </c>
      <c r="AQ196" s="169">
        <v>0</v>
      </c>
      <c r="AR196" s="169">
        <v>0</v>
      </c>
      <c r="AS196" s="169">
        <v>0</v>
      </c>
      <c r="AT196" s="170">
        <v>0</v>
      </c>
      <c r="AU196" s="169">
        <v>0</v>
      </c>
      <c r="AV196" s="169">
        <v>0</v>
      </c>
      <c r="AW196" s="169">
        <v>0</v>
      </c>
      <c r="AX196" s="169">
        <v>5</v>
      </c>
      <c r="AY196" s="169">
        <v>0</v>
      </c>
      <c r="AZ196" s="169">
        <v>0</v>
      </c>
      <c r="BA196" s="169">
        <v>0</v>
      </c>
      <c r="BB196" s="169">
        <v>0</v>
      </c>
      <c r="BC196" s="169">
        <v>0</v>
      </c>
      <c r="BD196" s="169">
        <v>12</v>
      </c>
      <c r="BE196" s="169">
        <v>0</v>
      </c>
      <c r="BF196" s="169">
        <v>0</v>
      </c>
      <c r="BG196" s="169">
        <v>0</v>
      </c>
      <c r="BH196" s="169">
        <v>0</v>
      </c>
      <c r="BI196" s="138">
        <v>0</v>
      </c>
    </row>
    <row r="197" spans="1:61">
      <c r="A197" s="172" t="s">
        <v>713</v>
      </c>
      <c r="B197" s="169">
        <v>192</v>
      </c>
      <c r="C197" s="169">
        <v>782</v>
      </c>
      <c r="D197" s="138">
        <f>SUM(H197:BI197)</f>
        <v>0</v>
      </c>
      <c r="E197" s="172">
        <f>SUMIF($H$1:$BI$1,1,$H197:$BI197)</f>
        <v>0</v>
      </c>
      <c r="F197" s="169">
        <f>SUMIF($H$1:$BI$1,2,$H197:$BI197)</f>
        <v>0</v>
      </c>
      <c r="G197" s="138">
        <f>SUMIF($H$1:$BI$1,3,$H197:$BI197)</f>
        <v>0</v>
      </c>
      <c r="H197" s="171">
        <v>0</v>
      </c>
      <c r="I197" s="169">
        <v>0</v>
      </c>
      <c r="J197" s="169">
        <v>0</v>
      </c>
      <c r="K197" s="169">
        <v>0</v>
      </c>
      <c r="L197" s="169">
        <v>0</v>
      </c>
      <c r="M197" s="169">
        <v>0</v>
      </c>
      <c r="N197" s="169">
        <v>0</v>
      </c>
      <c r="O197" s="169">
        <v>0</v>
      </c>
      <c r="P197" s="169">
        <v>0</v>
      </c>
      <c r="Q197" s="169">
        <v>0</v>
      </c>
      <c r="R197" s="169">
        <v>0</v>
      </c>
      <c r="S197" s="169">
        <v>0</v>
      </c>
      <c r="T197" s="169">
        <v>0</v>
      </c>
      <c r="U197" s="169">
        <v>0</v>
      </c>
      <c r="V197" s="169">
        <v>0</v>
      </c>
      <c r="W197" s="169">
        <v>0</v>
      </c>
      <c r="X197" s="169">
        <v>0</v>
      </c>
      <c r="Y197" s="169">
        <v>0</v>
      </c>
      <c r="Z197" s="169">
        <v>0</v>
      </c>
      <c r="AA197" s="169">
        <v>0</v>
      </c>
      <c r="AB197" s="169">
        <v>0</v>
      </c>
      <c r="AC197" s="169">
        <v>0</v>
      </c>
      <c r="AD197" s="169">
        <v>0</v>
      </c>
      <c r="AE197" s="169">
        <v>0</v>
      </c>
      <c r="AF197" s="169">
        <v>0</v>
      </c>
      <c r="AG197" s="169">
        <v>0</v>
      </c>
      <c r="AH197" s="169">
        <v>0</v>
      </c>
      <c r="AI197" s="169">
        <v>0</v>
      </c>
      <c r="AJ197" s="169">
        <v>0</v>
      </c>
      <c r="AK197" s="169">
        <v>0</v>
      </c>
      <c r="AL197" s="169">
        <v>0</v>
      </c>
      <c r="AM197" s="169">
        <v>0</v>
      </c>
      <c r="AN197" s="170">
        <v>0</v>
      </c>
      <c r="AO197" s="169">
        <v>0</v>
      </c>
      <c r="AP197" s="169">
        <v>0</v>
      </c>
      <c r="AQ197" s="169">
        <v>0</v>
      </c>
      <c r="AR197" s="169">
        <v>0</v>
      </c>
      <c r="AS197" s="169">
        <v>0</v>
      </c>
      <c r="AT197" s="170">
        <v>0</v>
      </c>
      <c r="AU197" s="169">
        <v>0</v>
      </c>
      <c r="AV197" s="169">
        <v>0</v>
      </c>
      <c r="AW197" s="169">
        <v>0</v>
      </c>
      <c r="AX197" s="169">
        <v>0</v>
      </c>
      <c r="AY197" s="169">
        <v>0</v>
      </c>
      <c r="AZ197" s="169">
        <v>0</v>
      </c>
      <c r="BA197" s="169">
        <v>0</v>
      </c>
      <c r="BB197" s="169">
        <v>0</v>
      </c>
      <c r="BC197" s="169">
        <v>0</v>
      </c>
      <c r="BD197" s="169">
        <v>0</v>
      </c>
      <c r="BE197" s="169">
        <v>0</v>
      </c>
      <c r="BF197" s="169">
        <v>0</v>
      </c>
      <c r="BG197" s="169">
        <v>0</v>
      </c>
      <c r="BH197" s="169">
        <v>0</v>
      </c>
      <c r="BI197" s="138">
        <v>0</v>
      </c>
    </row>
    <row r="198" spans="1:61">
      <c r="A198" s="172" t="s">
        <v>712</v>
      </c>
      <c r="B198" s="169">
        <v>193</v>
      </c>
      <c r="C198" s="169">
        <v>314</v>
      </c>
      <c r="D198" s="138">
        <f>SUM(H198:BI198)</f>
        <v>0</v>
      </c>
      <c r="E198" s="172">
        <f>SUMIF($H$1:$BI$1,1,$H198:$BI198)</f>
        <v>0</v>
      </c>
      <c r="F198" s="169">
        <f>SUMIF($H$1:$BI$1,2,$H198:$BI198)</f>
        <v>0</v>
      </c>
      <c r="G198" s="138">
        <f>SUMIF($H$1:$BI$1,3,$H198:$BI198)</f>
        <v>0</v>
      </c>
      <c r="H198" s="171">
        <v>0</v>
      </c>
      <c r="I198" s="169">
        <v>0</v>
      </c>
      <c r="J198" s="169">
        <v>0</v>
      </c>
      <c r="K198" s="169">
        <v>0</v>
      </c>
      <c r="L198" s="169">
        <v>0</v>
      </c>
      <c r="M198" s="169">
        <v>0</v>
      </c>
      <c r="N198" s="169">
        <v>0</v>
      </c>
      <c r="O198" s="169">
        <v>0</v>
      </c>
      <c r="P198" s="169">
        <v>0</v>
      </c>
      <c r="Q198" s="169">
        <v>0</v>
      </c>
      <c r="R198" s="169">
        <v>0</v>
      </c>
      <c r="S198" s="169">
        <v>0</v>
      </c>
      <c r="T198" s="169">
        <v>0</v>
      </c>
      <c r="U198" s="169">
        <v>0</v>
      </c>
      <c r="V198" s="169">
        <v>0</v>
      </c>
      <c r="W198" s="169">
        <v>0</v>
      </c>
      <c r="X198" s="169">
        <v>0</v>
      </c>
      <c r="Y198" s="169">
        <v>0</v>
      </c>
      <c r="Z198" s="169">
        <v>0</v>
      </c>
      <c r="AA198" s="169">
        <v>0</v>
      </c>
      <c r="AB198" s="169">
        <v>0</v>
      </c>
      <c r="AC198" s="169">
        <v>0</v>
      </c>
      <c r="AD198" s="169">
        <v>0</v>
      </c>
      <c r="AE198" s="169">
        <v>0</v>
      </c>
      <c r="AF198" s="169">
        <v>0</v>
      </c>
      <c r="AG198" s="169">
        <v>0</v>
      </c>
      <c r="AH198" s="169">
        <v>0</v>
      </c>
      <c r="AI198" s="169">
        <v>0</v>
      </c>
      <c r="AJ198" s="169">
        <v>0</v>
      </c>
      <c r="AK198" s="169">
        <v>0</v>
      </c>
      <c r="AL198" s="169">
        <v>0</v>
      </c>
      <c r="AM198" s="169">
        <v>0</v>
      </c>
      <c r="AN198" s="170">
        <v>0</v>
      </c>
      <c r="AO198" s="169">
        <v>0</v>
      </c>
      <c r="AP198" s="169">
        <v>0</v>
      </c>
      <c r="AQ198" s="169">
        <v>0</v>
      </c>
      <c r="AR198" s="169">
        <v>0</v>
      </c>
      <c r="AS198" s="169">
        <v>0</v>
      </c>
      <c r="AT198" s="170">
        <v>0</v>
      </c>
      <c r="AU198" s="169">
        <v>0</v>
      </c>
      <c r="AV198" s="169">
        <v>0</v>
      </c>
      <c r="AW198" s="169">
        <v>0</v>
      </c>
      <c r="AX198" s="169">
        <v>0</v>
      </c>
      <c r="AY198" s="169">
        <v>0</v>
      </c>
      <c r="AZ198" s="169">
        <v>0</v>
      </c>
      <c r="BA198" s="169">
        <v>0</v>
      </c>
      <c r="BB198" s="169">
        <v>0</v>
      </c>
      <c r="BC198" s="169">
        <v>0</v>
      </c>
      <c r="BD198" s="169">
        <v>0</v>
      </c>
      <c r="BE198" s="169">
        <v>0</v>
      </c>
      <c r="BF198" s="169">
        <v>0</v>
      </c>
      <c r="BG198" s="169">
        <v>0</v>
      </c>
      <c r="BH198" s="169">
        <v>0</v>
      </c>
      <c r="BI198" s="138">
        <v>0</v>
      </c>
    </row>
    <row r="199" spans="1:61">
      <c r="A199" s="172" t="s">
        <v>711</v>
      </c>
      <c r="B199" s="169">
        <v>194</v>
      </c>
      <c r="C199" s="169">
        <v>304</v>
      </c>
      <c r="D199" s="138">
        <f>SUM(H199:BI199)</f>
        <v>0</v>
      </c>
      <c r="E199" s="172">
        <f>SUMIF($H$1:$BI$1,1,$H199:$BI199)</f>
        <v>0</v>
      </c>
      <c r="F199" s="169">
        <f>SUMIF($H$1:$BI$1,2,$H199:$BI199)</f>
        <v>0</v>
      </c>
      <c r="G199" s="138">
        <f>SUMIF($H$1:$BI$1,3,$H199:$BI199)</f>
        <v>0</v>
      </c>
      <c r="H199" s="171">
        <v>0</v>
      </c>
      <c r="I199" s="169">
        <v>0</v>
      </c>
      <c r="J199" s="169">
        <v>0</v>
      </c>
      <c r="K199" s="169">
        <v>0</v>
      </c>
      <c r="L199" s="169">
        <v>0</v>
      </c>
      <c r="M199" s="169">
        <v>0</v>
      </c>
      <c r="N199" s="169">
        <v>0</v>
      </c>
      <c r="O199" s="169">
        <v>0</v>
      </c>
      <c r="P199" s="169">
        <v>0</v>
      </c>
      <c r="Q199" s="169">
        <v>0</v>
      </c>
      <c r="R199" s="169">
        <v>0</v>
      </c>
      <c r="S199" s="169">
        <v>0</v>
      </c>
      <c r="T199" s="169">
        <v>0</v>
      </c>
      <c r="U199" s="169">
        <v>0</v>
      </c>
      <c r="V199" s="169">
        <v>0</v>
      </c>
      <c r="W199" s="169">
        <v>0</v>
      </c>
      <c r="X199" s="169">
        <v>0</v>
      </c>
      <c r="Y199" s="169">
        <v>0</v>
      </c>
      <c r="Z199" s="169">
        <v>0</v>
      </c>
      <c r="AA199" s="169">
        <v>0</v>
      </c>
      <c r="AB199" s="169">
        <v>0</v>
      </c>
      <c r="AC199" s="169">
        <v>0</v>
      </c>
      <c r="AD199" s="169">
        <v>0</v>
      </c>
      <c r="AE199" s="169">
        <v>0</v>
      </c>
      <c r="AF199" s="169">
        <v>0</v>
      </c>
      <c r="AG199" s="169">
        <v>0</v>
      </c>
      <c r="AH199" s="169">
        <v>0</v>
      </c>
      <c r="AI199" s="169">
        <v>0</v>
      </c>
      <c r="AJ199" s="169">
        <v>0</v>
      </c>
      <c r="AK199" s="169">
        <v>0</v>
      </c>
      <c r="AL199" s="169">
        <v>0</v>
      </c>
      <c r="AM199" s="169">
        <v>0</v>
      </c>
      <c r="AN199" s="170">
        <v>0</v>
      </c>
      <c r="AO199" s="169">
        <v>0</v>
      </c>
      <c r="AP199" s="169">
        <v>0</v>
      </c>
      <c r="AQ199" s="169">
        <v>0</v>
      </c>
      <c r="AR199" s="169">
        <v>0</v>
      </c>
      <c r="AS199" s="169">
        <v>0</v>
      </c>
      <c r="AT199" s="170">
        <v>0</v>
      </c>
      <c r="AU199" s="169">
        <v>0</v>
      </c>
      <c r="AV199" s="169">
        <v>0</v>
      </c>
      <c r="AW199" s="169">
        <v>0</v>
      </c>
      <c r="AX199" s="169">
        <v>0</v>
      </c>
      <c r="AY199" s="169">
        <v>0</v>
      </c>
      <c r="AZ199" s="169">
        <v>0</v>
      </c>
      <c r="BA199" s="169">
        <v>0</v>
      </c>
      <c r="BB199" s="169">
        <v>0</v>
      </c>
      <c r="BC199" s="169">
        <v>0</v>
      </c>
      <c r="BD199" s="169">
        <v>0</v>
      </c>
      <c r="BE199" s="169">
        <v>0</v>
      </c>
      <c r="BF199" s="169">
        <v>0</v>
      </c>
      <c r="BG199" s="169">
        <v>0</v>
      </c>
      <c r="BH199" s="169">
        <v>0</v>
      </c>
      <c r="BI199" s="138">
        <v>0</v>
      </c>
    </row>
    <row r="200" spans="1:61">
      <c r="A200" s="172" t="s">
        <v>710</v>
      </c>
      <c r="B200" s="169">
        <v>195</v>
      </c>
      <c r="C200" s="169">
        <v>299</v>
      </c>
      <c r="D200" s="138">
        <f>SUM(H200:BI200)</f>
        <v>1</v>
      </c>
      <c r="E200" s="172">
        <f>SUMIF($H$1:$BI$1,1,$H200:$BI200)</f>
        <v>0</v>
      </c>
      <c r="F200" s="169">
        <f>SUMIF($H$1:$BI$1,2,$H200:$BI200)</f>
        <v>0</v>
      </c>
      <c r="G200" s="138">
        <f>SUMIF($H$1:$BI$1,3,$H200:$BI200)</f>
        <v>1</v>
      </c>
      <c r="H200" s="171">
        <v>0</v>
      </c>
      <c r="I200" s="169">
        <v>0</v>
      </c>
      <c r="J200" s="169">
        <v>1</v>
      </c>
      <c r="K200" s="169">
        <v>0</v>
      </c>
      <c r="L200" s="169">
        <v>0</v>
      </c>
      <c r="M200" s="169">
        <v>0</v>
      </c>
      <c r="N200" s="169">
        <v>0</v>
      </c>
      <c r="O200" s="169">
        <v>0</v>
      </c>
      <c r="P200" s="169">
        <v>0</v>
      </c>
      <c r="Q200" s="169">
        <v>0</v>
      </c>
      <c r="R200" s="169">
        <v>0</v>
      </c>
      <c r="S200" s="169">
        <v>0</v>
      </c>
      <c r="T200" s="169">
        <v>0</v>
      </c>
      <c r="U200" s="169">
        <v>0</v>
      </c>
      <c r="V200" s="169">
        <v>0</v>
      </c>
      <c r="W200" s="169">
        <v>0</v>
      </c>
      <c r="X200" s="169">
        <v>0</v>
      </c>
      <c r="Y200" s="169">
        <v>0</v>
      </c>
      <c r="Z200" s="169">
        <v>0</v>
      </c>
      <c r="AA200" s="169">
        <v>0</v>
      </c>
      <c r="AB200" s="169">
        <v>0</v>
      </c>
      <c r="AC200" s="169">
        <v>0</v>
      </c>
      <c r="AD200" s="169">
        <v>0</v>
      </c>
      <c r="AE200" s="169">
        <v>0</v>
      </c>
      <c r="AF200" s="169">
        <v>0</v>
      </c>
      <c r="AG200" s="169">
        <v>0</v>
      </c>
      <c r="AH200" s="169">
        <v>0</v>
      </c>
      <c r="AI200" s="169">
        <v>0</v>
      </c>
      <c r="AJ200" s="169">
        <v>0</v>
      </c>
      <c r="AK200" s="169">
        <v>0</v>
      </c>
      <c r="AL200" s="169">
        <v>0</v>
      </c>
      <c r="AM200" s="169">
        <v>0</v>
      </c>
      <c r="AN200" s="170">
        <v>0</v>
      </c>
      <c r="AO200" s="169">
        <v>0</v>
      </c>
      <c r="AP200" s="169">
        <v>0</v>
      </c>
      <c r="AQ200" s="169">
        <v>0</v>
      </c>
      <c r="AR200" s="169">
        <v>0</v>
      </c>
      <c r="AS200" s="169">
        <v>0</v>
      </c>
      <c r="AT200" s="170">
        <v>0</v>
      </c>
      <c r="AU200" s="169">
        <v>0</v>
      </c>
      <c r="AV200" s="169">
        <v>0</v>
      </c>
      <c r="AW200" s="169">
        <v>0</v>
      </c>
      <c r="AX200" s="169">
        <v>0</v>
      </c>
      <c r="AY200" s="169">
        <v>0</v>
      </c>
      <c r="AZ200" s="169">
        <v>0</v>
      </c>
      <c r="BA200" s="169">
        <v>0</v>
      </c>
      <c r="BB200" s="169">
        <v>0</v>
      </c>
      <c r="BC200" s="169">
        <v>0</v>
      </c>
      <c r="BD200" s="169">
        <v>0</v>
      </c>
      <c r="BE200" s="169">
        <v>0</v>
      </c>
      <c r="BF200" s="169">
        <v>0</v>
      </c>
      <c r="BG200" s="169">
        <v>0</v>
      </c>
      <c r="BH200" s="169">
        <v>0</v>
      </c>
      <c r="BI200" s="138">
        <v>0</v>
      </c>
    </row>
    <row r="201" spans="1:61">
      <c r="A201" s="172" t="s">
        <v>708</v>
      </c>
      <c r="B201" s="169">
        <v>196</v>
      </c>
      <c r="C201" s="169">
        <v>713</v>
      </c>
      <c r="D201" s="138">
        <f>SUM(H201:BI201)</f>
        <v>96</v>
      </c>
      <c r="E201" s="172">
        <f>SUMIF($H$1:$BI$1,1,$H201:$BI201)</f>
        <v>1</v>
      </c>
      <c r="F201" s="169">
        <f>SUMIF($H$1:$BI$1,2,$H201:$BI201)</f>
        <v>45</v>
      </c>
      <c r="G201" s="138">
        <f>SUMIF($H$1:$BI$1,3,$H201:$BI201)</f>
        <v>50</v>
      </c>
      <c r="H201" s="171">
        <v>0</v>
      </c>
      <c r="I201" s="169">
        <v>0</v>
      </c>
      <c r="J201" s="169">
        <v>0</v>
      </c>
      <c r="K201" s="169">
        <v>0</v>
      </c>
      <c r="L201" s="169">
        <v>0</v>
      </c>
      <c r="M201" s="169">
        <v>0</v>
      </c>
      <c r="N201" s="169">
        <v>0</v>
      </c>
      <c r="O201" s="169">
        <v>0</v>
      </c>
      <c r="P201" s="169">
        <v>47</v>
      </c>
      <c r="Q201" s="169">
        <v>0</v>
      </c>
      <c r="R201" s="169">
        <v>0</v>
      </c>
      <c r="S201" s="169">
        <v>3</v>
      </c>
      <c r="T201" s="169">
        <v>0</v>
      </c>
      <c r="U201" s="169">
        <v>0</v>
      </c>
      <c r="V201" s="169">
        <v>0</v>
      </c>
      <c r="W201" s="169">
        <v>0</v>
      </c>
      <c r="X201" s="169">
        <v>1</v>
      </c>
      <c r="Y201" s="169">
        <v>0</v>
      </c>
      <c r="Z201" s="169">
        <v>0</v>
      </c>
      <c r="AA201" s="169">
        <v>0</v>
      </c>
      <c r="AB201" s="169">
        <v>0</v>
      </c>
      <c r="AC201" s="169">
        <v>0</v>
      </c>
      <c r="AD201" s="169">
        <v>0</v>
      </c>
      <c r="AE201" s="169">
        <v>0</v>
      </c>
      <c r="AF201" s="169">
        <v>0</v>
      </c>
      <c r="AG201" s="169">
        <v>16</v>
      </c>
      <c r="AH201" s="169">
        <v>0</v>
      </c>
      <c r="AI201" s="169">
        <v>0</v>
      </c>
      <c r="AJ201" s="169">
        <v>0</v>
      </c>
      <c r="AK201" s="169">
        <v>0</v>
      </c>
      <c r="AL201" s="169">
        <v>0</v>
      </c>
      <c r="AM201" s="169">
        <v>0</v>
      </c>
      <c r="AN201" s="170">
        <v>0</v>
      </c>
      <c r="AO201" s="169">
        <v>0</v>
      </c>
      <c r="AP201" s="169">
        <v>0</v>
      </c>
      <c r="AQ201" s="169">
        <v>0</v>
      </c>
      <c r="AR201" s="169">
        <v>0</v>
      </c>
      <c r="AS201" s="169">
        <v>5</v>
      </c>
      <c r="AT201" s="170">
        <v>0</v>
      </c>
      <c r="AU201" s="169">
        <v>0</v>
      </c>
      <c r="AV201" s="169">
        <v>0</v>
      </c>
      <c r="AW201" s="169">
        <v>0</v>
      </c>
      <c r="AX201" s="169">
        <v>0</v>
      </c>
      <c r="AY201" s="169">
        <v>0</v>
      </c>
      <c r="AZ201" s="169">
        <v>0</v>
      </c>
      <c r="BA201" s="169">
        <v>0</v>
      </c>
      <c r="BB201" s="169">
        <v>0</v>
      </c>
      <c r="BC201" s="169">
        <v>0</v>
      </c>
      <c r="BD201" s="169">
        <v>0</v>
      </c>
      <c r="BE201" s="169">
        <v>24</v>
      </c>
      <c r="BF201" s="169">
        <v>0</v>
      </c>
      <c r="BG201" s="169">
        <v>0</v>
      </c>
      <c r="BH201" s="169">
        <v>0</v>
      </c>
      <c r="BI201" s="138">
        <v>0</v>
      </c>
    </row>
    <row r="202" spans="1:61">
      <c r="A202" s="172" t="s">
        <v>706</v>
      </c>
      <c r="B202" s="169">
        <v>197</v>
      </c>
      <c r="C202" s="169">
        <v>1628</v>
      </c>
      <c r="D202" s="138">
        <f>SUM(H202:BI202)</f>
        <v>507</v>
      </c>
      <c r="E202" s="172">
        <f>SUMIF($H$1:$BI$1,1,$H202:$BI202)</f>
        <v>31</v>
      </c>
      <c r="F202" s="169">
        <f>SUMIF($H$1:$BI$1,2,$H202:$BI202)</f>
        <v>449</v>
      </c>
      <c r="G202" s="138">
        <f>SUMIF($H$1:$BI$1,3,$H202:$BI202)</f>
        <v>27</v>
      </c>
      <c r="H202" s="171">
        <v>0</v>
      </c>
      <c r="I202" s="169">
        <v>0</v>
      </c>
      <c r="J202" s="169">
        <v>0</v>
      </c>
      <c r="K202" s="169">
        <v>0</v>
      </c>
      <c r="L202" s="169">
        <v>0</v>
      </c>
      <c r="M202" s="169">
        <v>0</v>
      </c>
      <c r="N202" s="169">
        <v>0</v>
      </c>
      <c r="O202" s="169">
        <v>0</v>
      </c>
      <c r="P202" s="169">
        <v>5</v>
      </c>
      <c r="Q202" s="169">
        <v>0</v>
      </c>
      <c r="R202" s="169">
        <v>22</v>
      </c>
      <c r="S202" s="169">
        <v>0</v>
      </c>
      <c r="T202" s="169">
        <v>0</v>
      </c>
      <c r="U202" s="169">
        <v>0</v>
      </c>
      <c r="V202" s="169">
        <v>0</v>
      </c>
      <c r="W202" s="169">
        <v>0</v>
      </c>
      <c r="X202" s="169">
        <v>0</v>
      </c>
      <c r="Y202" s="169">
        <v>0</v>
      </c>
      <c r="Z202" s="169">
        <v>0</v>
      </c>
      <c r="AA202" s="169">
        <v>0</v>
      </c>
      <c r="AB202" s="169">
        <v>0</v>
      </c>
      <c r="AC202" s="169">
        <v>0</v>
      </c>
      <c r="AD202" s="169">
        <v>0</v>
      </c>
      <c r="AE202" s="169">
        <v>0</v>
      </c>
      <c r="AF202" s="169">
        <v>0</v>
      </c>
      <c r="AG202" s="169">
        <v>40</v>
      </c>
      <c r="AH202" s="169">
        <v>0</v>
      </c>
      <c r="AI202" s="169">
        <v>17</v>
      </c>
      <c r="AJ202" s="169">
        <v>14</v>
      </c>
      <c r="AK202" s="169">
        <v>0</v>
      </c>
      <c r="AL202" s="169">
        <v>0</v>
      </c>
      <c r="AM202" s="169">
        <v>0</v>
      </c>
      <c r="AN202" s="170">
        <v>0</v>
      </c>
      <c r="AO202" s="169">
        <v>0</v>
      </c>
      <c r="AP202" s="169">
        <v>0</v>
      </c>
      <c r="AQ202" s="169">
        <v>0</v>
      </c>
      <c r="AR202" s="169">
        <v>0</v>
      </c>
      <c r="AS202" s="169">
        <v>104</v>
      </c>
      <c r="AT202" s="170">
        <v>0</v>
      </c>
      <c r="AU202" s="169">
        <v>0</v>
      </c>
      <c r="AV202" s="169">
        <v>0</v>
      </c>
      <c r="AW202" s="169">
        <v>0</v>
      </c>
      <c r="AX202" s="169">
        <v>0</v>
      </c>
      <c r="AY202" s="169">
        <v>0</v>
      </c>
      <c r="AZ202" s="169">
        <v>0</v>
      </c>
      <c r="BA202" s="169">
        <v>0</v>
      </c>
      <c r="BB202" s="169">
        <v>3</v>
      </c>
      <c r="BC202" s="169">
        <v>0</v>
      </c>
      <c r="BD202" s="169">
        <v>0</v>
      </c>
      <c r="BE202" s="169">
        <v>302</v>
      </c>
      <c r="BF202" s="169">
        <v>0</v>
      </c>
      <c r="BG202" s="169">
        <v>0</v>
      </c>
      <c r="BH202" s="169">
        <v>0</v>
      </c>
      <c r="BI202" s="138">
        <v>0</v>
      </c>
    </row>
    <row r="203" spans="1:61">
      <c r="A203" s="172" t="s">
        <v>704</v>
      </c>
      <c r="B203" s="169">
        <v>198</v>
      </c>
      <c r="C203" s="169">
        <v>259</v>
      </c>
      <c r="D203" s="138">
        <f>SUM(H203:BI203)</f>
        <v>0</v>
      </c>
      <c r="E203" s="172">
        <f>SUMIF($H$1:$BI$1,1,$H203:$BI203)</f>
        <v>0</v>
      </c>
      <c r="F203" s="169">
        <f>SUMIF($H$1:$BI$1,2,$H203:$BI203)</f>
        <v>0</v>
      </c>
      <c r="G203" s="138">
        <f>SUMIF($H$1:$BI$1,3,$H203:$BI203)</f>
        <v>0</v>
      </c>
      <c r="H203" s="171">
        <v>0</v>
      </c>
      <c r="I203" s="169">
        <v>0</v>
      </c>
      <c r="J203" s="169">
        <v>0</v>
      </c>
      <c r="K203" s="169">
        <v>0</v>
      </c>
      <c r="L203" s="169">
        <v>0</v>
      </c>
      <c r="M203" s="169">
        <v>0</v>
      </c>
      <c r="N203" s="169">
        <v>0</v>
      </c>
      <c r="O203" s="169">
        <v>0</v>
      </c>
      <c r="P203" s="169">
        <v>0</v>
      </c>
      <c r="Q203" s="169">
        <v>0</v>
      </c>
      <c r="R203" s="169">
        <v>0</v>
      </c>
      <c r="S203" s="169">
        <v>0</v>
      </c>
      <c r="T203" s="169">
        <v>0</v>
      </c>
      <c r="U203" s="169">
        <v>0</v>
      </c>
      <c r="V203" s="169">
        <v>0</v>
      </c>
      <c r="W203" s="169">
        <v>0</v>
      </c>
      <c r="X203" s="169">
        <v>0</v>
      </c>
      <c r="Y203" s="169">
        <v>0</v>
      </c>
      <c r="Z203" s="169">
        <v>0</v>
      </c>
      <c r="AA203" s="169">
        <v>0</v>
      </c>
      <c r="AB203" s="169">
        <v>0</v>
      </c>
      <c r="AC203" s="169">
        <v>0</v>
      </c>
      <c r="AD203" s="169">
        <v>0</v>
      </c>
      <c r="AE203" s="169">
        <v>0</v>
      </c>
      <c r="AF203" s="169">
        <v>0</v>
      </c>
      <c r="AG203" s="169">
        <v>0</v>
      </c>
      <c r="AH203" s="169">
        <v>0</v>
      </c>
      <c r="AI203" s="169">
        <v>0</v>
      </c>
      <c r="AJ203" s="169">
        <v>0</v>
      </c>
      <c r="AK203" s="169">
        <v>0</v>
      </c>
      <c r="AL203" s="169">
        <v>0</v>
      </c>
      <c r="AM203" s="169">
        <v>0</v>
      </c>
      <c r="AN203" s="170">
        <v>0</v>
      </c>
      <c r="AO203" s="169">
        <v>0</v>
      </c>
      <c r="AP203" s="169">
        <v>0</v>
      </c>
      <c r="AQ203" s="169">
        <v>0</v>
      </c>
      <c r="AR203" s="169">
        <v>0</v>
      </c>
      <c r="AS203" s="169">
        <v>0</v>
      </c>
      <c r="AT203" s="170">
        <v>0</v>
      </c>
      <c r="AU203" s="169">
        <v>0</v>
      </c>
      <c r="AV203" s="169">
        <v>0</v>
      </c>
      <c r="AW203" s="169">
        <v>0</v>
      </c>
      <c r="AX203" s="169">
        <v>0</v>
      </c>
      <c r="AY203" s="169">
        <v>0</v>
      </c>
      <c r="AZ203" s="169">
        <v>0</v>
      </c>
      <c r="BA203" s="169">
        <v>0</v>
      </c>
      <c r="BB203" s="169">
        <v>0</v>
      </c>
      <c r="BC203" s="169">
        <v>0</v>
      </c>
      <c r="BD203" s="169">
        <v>0</v>
      </c>
      <c r="BE203" s="169">
        <v>0</v>
      </c>
      <c r="BF203" s="169">
        <v>0</v>
      </c>
      <c r="BG203" s="169">
        <v>0</v>
      </c>
      <c r="BH203" s="169">
        <v>0</v>
      </c>
      <c r="BI203" s="138">
        <v>0</v>
      </c>
    </row>
    <row r="204" spans="1:61">
      <c r="A204" s="172" t="s">
        <v>703</v>
      </c>
      <c r="B204" s="169">
        <v>199</v>
      </c>
      <c r="C204" s="169">
        <v>8</v>
      </c>
      <c r="D204" s="138">
        <f>SUM(H204:BI204)</f>
        <v>0</v>
      </c>
      <c r="E204" s="172">
        <f>SUMIF($H$1:$BI$1,1,$H204:$BI204)</f>
        <v>0</v>
      </c>
      <c r="F204" s="169">
        <f>SUMIF($H$1:$BI$1,2,$H204:$BI204)</f>
        <v>0</v>
      </c>
      <c r="G204" s="138">
        <f>SUMIF($H$1:$BI$1,3,$H204:$BI204)</f>
        <v>0</v>
      </c>
      <c r="H204" s="171">
        <v>0</v>
      </c>
      <c r="I204" s="169">
        <v>0</v>
      </c>
      <c r="J204" s="169">
        <v>0</v>
      </c>
      <c r="K204" s="169">
        <v>0</v>
      </c>
      <c r="L204" s="169">
        <v>0</v>
      </c>
      <c r="M204" s="169">
        <v>0</v>
      </c>
      <c r="N204" s="169">
        <v>0</v>
      </c>
      <c r="O204" s="169">
        <v>0</v>
      </c>
      <c r="P204" s="169">
        <v>0</v>
      </c>
      <c r="Q204" s="169">
        <v>0</v>
      </c>
      <c r="R204" s="169">
        <v>0</v>
      </c>
      <c r="S204" s="169">
        <v>0</v>
      </c>
      <c r="T204" s="169">
        <v>0</v>
      </c>
      <c r="U204" s="169">
        <v>0</v>
      </c>
      <c r="V204" s="169">
        <v>0</v>
      </c>
      <c r="W204" s="169">
        <v>0</v>
      </c>
      <c r="X204" s="169">
        <v>0</v>
      </c>
      <c r="Y204" s="169">
        <v>0</v>
      </c>
      <c r="Z204" s="169">
        <v>0</v>
      </c>
      <c r="AA204" s="169">
        <v>0</v>
      </c>
      <c r="AB204" s="169">
        <v>0</v>
      </c>
      <c r="AC204" s="169">
        <v>0</v>
      </c>
      <c r="AD204" s="169">
        <v>0</v>
      </c>
      <c r="AE204" s="169">
        <v>0</v>
      </c>
      <c r="AF204" s="169">
        <v>0</v>
      </c>
      <c r="AG204" s="169">
        <v>0</v>
      </c>
      <c r="AH204" s="169">
        <v>0</v>
      </c>
      <c r="AI204" s="169">
        <v>0</v>
      </c>
      <c r="AJ204" s="169">
        <v>0</v>
      </c>
      <c r="AK204" s="169">
        <v>0</v>
      </c>
      <c r="AL204" s="169">
        <v>0</v>
      </c>
      <c r="AM204" s="169">
        <v>0</v>
      </c>
      <c r="AN204" s="170">
        <v>0</v>
      </c>
      <c r="AO204" s="169">
        <v>0</v>
      </c>
      <c r="AP204" s="169">
        <v>0</v>
      </c>
      <c r="AQ204" s="169">
        <v>0</v>
      </c>
      <c r="AR204" s="169">
        <v>0</v>
      </c>
      <c r="AS204" s="169">
        <v>0</v>
      </c>
      <c r="AT204" s="170">
        <v>0</v>
      </c>
      <c r="AU204" s="169">
        <v>0</v>
      </c>
      <c r="AV204" s="169">
        <v>0</v>
      </c>
      <c r="AW204" s="169">
        <v>0</v>
      </c>
      <c r="AX204" s="169">
        <v>0</v>
      </c>
      <c r="AY204" s="169">
        <v>0</v>
      </c>
      <c r="AZ204" s="169">
        <v>0</v>
      </c>
      <c r="BA204" s="169">
        <v>0</v>
      </c>
      <c r="BB204" s="169">
        <v>0</v>
      </c>
      <c r="BC204" s="169">
        <v>0</v>
      </c>
      <c r="BD204" s="169">
        <v>0</v>
      </c>
      <c r="BE204" s="169">
        <v>0</v>
      </c>
      <c r="BF204" s="169">
        <v>0</v>
      </c>
      <c r="BG204" s="169">
        <v>0</v>
      </c>
      <c r="BH204" s="169">
        <v>0</v>
      </c>
      <c r="BI204" s="138">
        <v>0</v>
      </c>
    </row>
    <row r="205" spans="1:61">
      <c r="A205" s="172" t="s">
        <v>702</v>
      </c>
      <c r="B205" s="169">
        <v>200</v>
      </c>
      <c r="C205" s="169">
        <v>589</v>
      </c>
      <c r="D205" s="138">
        <f>SUM(H205:BI205)</f>
        <v>7</v>
      </c>
      <c r="E205" s="172">
        <f>SUMIF($H$1:$BI$1,1,$H205:$BI205)</f>
        <v>0</v>
      </c>
      <c r="F205" s="169">
        <f>SUMIF($H$1:$BI$1,2,$H205:$BI205)</f>
        <v>0</v>
      </c>
      <c r="G205" s="138">
        <f>SUMIF($H$1:$BI$1,3,$H205:$BI205)</f>
        <v>7</v>
      </c>
      <c r="H205" s="171">
        <v>0</v>
      </c>
      <c r="I205" s="169">
        <v>0</v>
      </c>
      <c r="J205" s="169">
        <v>0</v>
      </c>
      <c r="K205" s="169">
        <v>0</v>
      </c>
      <c r="L205" s="169">
        <v>0</v>
      </c>
      <c r="M205" s="169">
        <v>0</v>
      </c>
      <c r="N205" s="169">
        <v>0</v>
      </c>
      <c r="O205" s="169">
        <v>0</v>
      </c>
      <c r="P205" s="169">
        <v>7</v>
      </c>
      <c r="Q205" s="169">
        <v>0</v>
      </c>
      <c r="R205" s="169">
        <v>0</v>
      </c>
      <c r="S205" s="169">
        <v>0</v>
      </c>
      <c r="T205" s="169">
        <v>0</v>
      </c>
      <c r="U205" s="169">
        <v>0</v>
      </c>
      <c r="V205" s="169">
        <v>0</v>
      </c>
      <c r="W205" s="169">
        <v>0</v>
      </c>
      <c r="X205" s="169">
        <v>0</v>
      </c>
      <c r="Y205" s="169">
        <v>0</v>
      </c>
      <c r="Z205" s="169">
        <v>0</v>
      </c>
      <c r="AA205" s="169">
        <v>0</v>
      </c>
      <c r="AB205" s="169">
        <v>0</v>
      </c>
      <c r="AC205" s="169">
        <v>0</v>
      </c>
      <c r="AD205" s="169">
        <v>0</v>
      </c>
      <c r="AE205" s="169">
        <v>0</v>
      </c>
      <c r="AF205" s="169">
        <v>0</v>
      </c>
      <c r="AG205" s="169">
        <v>0</v>
      </c>
      <c r="AH205" s="169">
        <v>0</v>
      </c>
      <c r="AI205" s="169">
        <v>0</v>
      </c>
      <c r="AJ205" s="169">
        <v>0</v>
      </c>
      <c r="AK205" s="169">
        <v>0</v>
      </c>
      <c r="AL205" s="169">
        <v>0</v>
      </c>
      <c r="AM205" s="169">
        <v>0</v>
      </c>
      <c r="AN205" s="170">
        <v>0</v>
      </c>
      <c r="AO205" s="169">
        <v>0</v>
      </c>
      <c r="AP205" s="169">
        <v>0</v>
      </c>
      <c r="AQ205" s="169">
        <v>0</v>
      </c>
      <c r="AR205" s="169">
        <v>0</v>
      </c>
      <c r="AS205" s="169">
        <v>0</v>
      </c>
      <c r="AT205" s="170">
        <v>0</v>
      </c>
      <c r="AU205" s="169">
        <v>0</v>
      </c>
      <c r="AV205" s="169">
        <v>0</v>
      </c>
      <c r="AW205" s="169">
        <v>0</v>
      </c>
      <c r="AX205" s="169">
        <v>0</v>
      </c>
      <c r="AY205" s="169">
        <v>0</v>
      </c>
      <c r="AZ205" s="169">
        <v>0</v>
      </c>
      <c r="BA205" s="169">
        <v>0</v>
      </c>
      <c r="BB205" s="169">
        <v>0</v>
      </c>
      <c r="BC205" s="169">
        <v>0</v>
      </c>
      <c r="BD205" s="169">
        <v>0</v>
      </c>
      <c r="BE205" s="169">
        <v>0</v>
      </c>
      <c r="BF205" s="169">
        <v>0</v>
      </c>
      <c r="BG205" s="169">
        <v>0</v>
      </c>
      <c r="BH205" s="169">
        <v>0</v>
      </c>
      <c r="BI205" s="138">
        <v>0</v>
      </c>
    </row>
    <row r="206" spans="1:61">
      <c r="A206" s="172" t="s">
        <v>700</v>
      </c>
      <c r="B206" s="169">
        <v>201</v>
      </c>
      <c r="C206" s="169">
        <v>5461</v>
      </c>
      <c r="D206" s="138">
        <f>SUM(H206:BI206)</f>
        <v>281</v>
      </c>
      <c r="E206" s="172">
        <f>SUMIF($H$1:$BI$1,1,$H206:$BI206)</f>
        <v>16</v>
      </c>
      <c r="F206" s="169">
        <f>SUMIF($H$1:$BI$1,2,$H206:$BI206)</f>
        <v>86</v>
      </c>
      <c r="G206" s="138">
        <f>SUMIF($H$1:$BI$1,3,$H206:$BI206)</f>
        <v>179</v>
      </c>
      <c r="H206" s="171">
        <v>0</v>
      </c>
      <c r="I206" s="169">
        <v>0</v>
      </c>
      <c r="J206" s="169">
        <v>0</v>
      </c>
      <c r="K206" s="169">
        <v>0</v>
      </c>
      <c r="L206" s="169">
        <v>0</v>
      </c>
      <c r="M206" s="169">
        <v>28</v>
      </c>
      <c r="N206" s="169">
        <v>0</v>
      </c>
      <c r="O206" s="169">
        <v>0</v>
      </c>
      <c r="P206" s="169">
        <v>146</v>
      </c>
      <c r="Q206" s="169">
        <v>0</v>
      </c>
      <c r="R206" s="169">
        <v>0</v>
      </c>
      <c r="S206" s="169">
        <v>0</v>
      </c>
      <c r="T206" s="169">
        <v>0</v>
      </c>
      <c r="U206" s="169">
        <v>0</v>
      </c>
      <c r="V206" s="169">
        <v>0</v>
      </c>
      <c r="W206" s="169">
        <v>0</v>
      </c>
      <c r="X206" s="169">
        <v>2</v>
      </c>
      <c r="Y206" s="169">
        <v>0</v>
      </c>
      <c r="Z206" s="169">
        <v>0</v>
      </c>
      <c r="AA206" s="169">
        <v>0</v>
      </c>
      <c r="AB206" s="169">
        <v>0</v>
      </c>
      <c r="AC206" s="169">
        <v>0</v>
      </c>
      <c r="AD206" s="169">
        <v>0</v>
      </c>
      <c r="AE206" s="169">
        <v>0</v>
      </c>
      <c r="AF206" s="169">
        <v>0</v>
      </c>
      <c r="AG206" s="169">
        <v>4</v>
      </c>
      <c r="AH206" s="169">
        <v>0</v>
      </c>
      <c r="AI206" s="169">
        <v>5</v>
      </c>
      <c r="AJ206" s="169">
        <v>9</v>
      </c>
      <c r="AK206" s="169">
        <v>0</v>
      </c>
      <c r="AL206" s="169">
        <v>0</v>
      </c>
      <c r="AM206" s="169">
        <v>0</v>
      </c>
      <c r="AN206" s="170">
        <v>0</v>
      </c>
      <c r="AO206" s="169">
        <v>0</v>
      </c>
      <c r="AP206" s="169">
        <v>0</v>
      </c>
      <c r="AQ206" s="169">
        <v>6</v>
      </c>
      <c r="AR206" s="169">
        <v>0</v>
      </c>
      <c r="AS206" s="169">
        <v>0</v>
      </c>
      <c r="AT206" s="170">
        <v>0</v>
      </c>
      <c r="AU206" s="169">
        <v>0</v>
      </c>
      <c r="AV206" s="169">
        <v>0</v>
      </c>
      <c r="AW206" s="169">
        <v>0</v>
      </c>
      <c r="AX206" s="169">
        <v>5</v>
      </c>
      <c r="AY206" s="169">
        <v>0</v>
      </c>
      <c r="AZ206" s="169">
        <v>0</v>
      </c>
      <c r="BA206" s="169">
        <v>0</v>
      </c>
      <c r="BB206" s="169">
        <v>0</v>
      </c>
      <c r="BC206" s="169">
        <v>0</v>
      </c>
      <c r="BD206" s="169">
        <v>0</v>
      </c>
      <c r="BE206" s="169">
        <v>76</v>
      </c>
      <c r="BF206" s="169">
        <v>0</v>
      </c>
      <c r="BG206" s="169">
        <v>0</v>
      </c>
      <c r="BH206" s="169">
        <v>0</v>
      </c>
      <c r="BI206" s="138">
        <v>0</v>
      </c>
    </row>
    <row r="207" spans="1:61">
      <c r="A207" s="172" t="s">
        <v>698</v>
      </c>
      <c r="B207" s="169">
        <v>202</v>
      </c>
      <c r="C207" s="169">
        <v>1</v>
      </c>
      <c r="D207" s="138">
        <f>SUM(H207:BI207)</f>
        <v>0</v>
      </c>
      <c r="E207" s="172">
        <f>SUMIF($H$1:$BI$1,1,$H207:$BI207)</f>
        <v>0</v>
      </c>
      <c r="F207" s="169">
        <f>SUMIF($H$1:$BI$1,2,$H207:$BI207)</f>
        <v>0</v>
      </c>
      <c r="G207" s="138">
        <f>SUMIF($H$1:$BI$1,3,$H207:$BI207)</f>
        <v>0</v>
      </c>
      <c r="H207" s="171">
        <v>0</v>
      </c>
      <c r="I207" s="169">
        <v>0</v>
      </c>
      <c r="J207" s="169">
        <v>0</v>
      </c>
      <c r="K207" s="169">
        <v>0</v>
      </c>
      <c r="L207" s="169">
        <v>0</v>
      </c>
      <c r="M207" s="169">
        <v>0</v>
      </c>
      <c r="N207" s="169">
        <v>0</v>
      </c>
      <c r="O207" s="169">
        <v>0</v>
      </c>
      <c r="P207" s="169">
        <v>0</v>
      </c>
      <c r="Q207" s="169">
        <v>0</v>
      </c>
      <c r="R207" s="169">
        <v>0</v>
      </c>
      <c r="S207" s="169">
        <v>0</v>
      </c>
      <c r="T207" s="169">
        <v>0</v>
      </c>
      <c r="U207" s="169">
        <v>0</v>
      </c>
      <c r="V207" s="169">
        <v>0</v>
      </c>
      <c r="W207" s="169">
        <v>0</v>
      </c>
      <c r="X207" s="169">
        <v>0</v>
      </c>
      <c r="Y207" s="169">
        <v>0</v>
      </c>
      <c r="Z207" s="169">
        <v>0</v>
      </c>
      <c r="AA207" s="169">
        <v>0</v>
      </c>
      <c r="AB207" s="169">
        <v>0</v>
      </c>
      <c r="AC207" s="169">
        <v>0</v>
      </c>
      <c r="AD207" s="169">
        <v>0</v>
      </c>
      <c r="AE207" s="169">
        <v>0</v>
      </c>
      <c r="AF207" s="169">
        <v>0</v>
      </c>
      <c r="AG207" s="169">
        <v>0</v>
      </c>
      <c r="AH207" s="169">
        <v>0</v>
      </c>
      <c r="AI207" s="169">
        <v>0</v>
      </c>
      <c r="AJ207" s="169">
        <v>0</v>
      </c>
      <c r="AK207" s="169">
        <v>0</v>
      </c>
      <c r="AL207" s="169">
        <v>0</v>
      </c>
      <c r="AM207" s="169">
        <v>0</v>
      </c>
      <c r="AN207" s="170">
        <v>0</v>
      </c>
      <c r="AO207" s="169">
        <v>0</v>
      </c>
      <c r="AP207" s="169">
        <v>0</v>
      </c>
      <c r="AQ207" s="169">
        <v>0</v>
      </c>
      <c r="AR207" s="169">
        <v>0</v>
      </c>
      <c r="AS207" s="169">
        <v>0</v>
      </c>
      <c r="AT207" s="170">
        <v>0</v>
      </c>
      <c r="AU207" s="169">
        <v>0</v>
      </c>
      <c r="AV207" s="169">
        <v>0</v>
      </c>
      <c r="AW207" s="169">
        <v>0</v>
      </c>
      <c r="AX207" s="169">
        <v>0</v>
      </c>
      <c r="AY207" s="169">
        <v>0</v>
      </c>
      <c r="AZ207" s="169">
        <v>0</v>
      </c>
      <c r="BA207" s="169">
        <v>0</v>
      </c>
      <c r="BB207" s="169">
        <v>0</v>
      </c>
      <c r="BC207" s="169">
        <v>0</v>
      </c>
      <c r="BD207" s="169">
        <v>0</v>
      </c>
      <c r="BE207" s="169">
        <v>0</v>
      </c>
      <c r="BF207" s="169">
        <v>0</v>
      </c>
      <c r="BG207" s="169">
        <v>0</v>
      </c>
      <c r="BH207" s="169">
        <v>0</v>
      </c>
      <c r="BI207" s="138">
        <v>0</v>
      </c>
    </row>
    <row r="208" spans="1:61">
      <c r="A208" s="172" t="s">
        <v>697</v>
      </c>
      <c r="B208" s="169">
        <v>203</v>
      </c>
      <c r="C208" s="169">
        <v>5888</v>
      </c>
      <c r="D208" s="138">
        <f>SUM(H208:BI208)</f>
        <v>33</v>
      </c>
      <c r="E208" s="172">
        <f>SUMIF($H$1:$BI$1,1,$H208:$BI208)</f>
        <v>0</v>
      </c>
      <c r="F208" s="169">
        <f>SUMIF($H$1:$BI$1,2,$H208:$BI208)</f>
        <v>2</v>
      </c>
      <c r="G208" s="138">
        <f>SUMIF($H$1:$BI$1,3,$H208:$BI208)</f>
        <v>31</v>
      </c>
      <c r="H208" s="171">
        <v>0</v>
      </c>
      <c r="I208" s="169">
        <v>0</v>
      </c>
      <c r="J208" s="169">
        <v>0</v>
      </c>
      <c r="K208" s="169">
        <v>0</v>
      </c>
      <c r="L208" s="169">
        <v>0</v>
      </c>
      <c r="M208" s="169">
        <v>0</v>
      </c>
      <c r="N208" s="169">
        <v>0</v>
      </c>
      <c r="O208" s="169">
        <v>0</v>
      </c>
      <c r="P208" s="169">
        <v>31</v>
      </c>
      <c r="Q208" s="169">
        <v>0</v>
      </c>
      <c r="R208" s="169">
        <v>0</v>
      </c>
      <c r="S208" s="169">
        <v>0</v>
      </c>
      <c r="T208" s="169">
        <v>0</v>
      </c>
      <c r="U208" s="169">
        <v>0</v>
      </c>
      <c r="V208" s="169">
        <v>0</v>
      </c>
      <c r="W208" s="169">
        <v>0</v>
      </c>
      <c r="X208" s="169">
        <v>0</v>
      </c>
      <c r="Y208" s="169">
        <v>0</v>
      </c>
      <c r="Z208" s="169">
        <v>0</v>
      </c>
      <c r="AA208" s="169">
        <v>0</v>
      </c>
      <c r="AB208" s="169">
        <v>0</v>
      </c>
      <c r="AC208" s="169">
        <v>0</v>
      </c>
      <c r="AD208" s="169">
        <v>0</v>
      </c>
      <c r="AE208" s="169">
        <v>0</v>
      </c>
      <c r="AF208" s="169">
        <v>0</v>
      </c>
      <c r="AG208" s="169">
        <v>2</v>
      </c>
      <c r="AH208" s="169">
        <v>0</v>
      </c>
      <c r="AI208" s="169">
        <v>0</v>
      </c>
      <c r="AJ208" s="169">
        <v>0</v>
      </c>
      <c r="AK208" s="169">
        <v>0</v>
      </c>
      <c r="AL208" s="169">
        <v>0</v>
      </c>
      <c r="AM208" s="169">
        <v>0</v>
      </c>
      <c r="AN208" s="170">
        <v>0</v>
      </c>
      <c r="AO208" s="169">
        <v>0</v>
      </c>
      <c r="AP208" s="169">
        <v>0</v>
      </c>
      <c r="AQ208" s="169">
        <v>0</v>
      </c>
      <c r="AR208" s="169">
        <v>0</v>
      </c>
      <c r="AS208" s="169">
        <v>0</v>
      </c>
      <c r="AT208" s="170">
        <v>0</v>
      </c>
      <c r="AU208" s="169">
        <v>0</v>
      </c>
      <c r="AV208" s="169">
        <v>0</v>
      </c>
      <c r="AW208" s="169">
        <v>0</v>
      </c>
      <c r="AX208" s="169">
        <v>0</v>
      </c>
      <c r="AY208" s="169">
        <v>0</v>
      </c>
      <c r="AZ208" s="169">
        <v>0</v>
      </c>
      <c r="BA208" s="169">
        <v>0</v>
      </c>
      <c r="BB208" s="169">
        <v>0</v>
      </c>
      <c r="BC208" s="169">
        <v>0</v>
      </c>
      <c r="BD208" s="169">
        <v>0</v>
      </c>
      <c r="BE208" s="169">
        <v>0</v>
      </c>
      <c r="BF208" s="169">
        <v>0</v>
      </c>
      <c r="BG208" s="169">
        <v>0</v>
      </c>
      <c r="BH208" s="169">
        <v>0</v>
      </c>
      <c r="BI208" s="138">
        <v>0</v>
      </c>
    </row>
    <row r="209" spans="1:61">
      <c r="A209" s="172" t="s">
        <v>695</v>
      </c>
      <c r="B209" s="169">
        <v>204</v>
      </c>
      <c r="C209" s="169">
        <v>447</v>
      </c>
      <c r="D209" s="138">
        <f>SUM(H209:BI209)</f>
        <v>11</v>
      </c>
      <c r="E209" s="172">
        <f>SUMIF($H$1:$BI$1,1,$H209:$BI209)</f>
        <v>10</v>
      </c>
      <c r="F209" s="169">
        <f>SUMIF($H$1:$BI$1,2,$H209:$BI209)</f>
        <v>0</v>
      </c>
      <c r="G209" s="138">
        <f>SUMIF($H$1:$BI$1,3,$H209:$BI209)</f>
        <v>1</v>
      </c>
      <c r="H209" s="171">
        <v>0</v>
      </c>
      <c r="I209" s="169">
        <v>0</v>
      </c>
      <c r="J209" s="169">
        <v>0</v>
      </c>
      <c r="K209" s="169">
        <v>0</v>
      </c>
      <c r="L209" s="169">
        <v>0</v>
      </c>
      <c r="M209" s="169">
        <v>0</v>
      </c>
      <c r="N209" s="169">
        <v>0</v>
      </c>
      <c r="O209" s="169">
        <v>0</v>
      </c>
      <c r="P209" s="169">
        <v>1</v>
      </c>
      <c r="Q209" s="169">
        <v>0</v>
      </c>
      <c r="R209" s="169">
        <v>0</v>
      </c>
      <c r="S209" s="169">
        <v>0</v>
      </c>
      <c r="T209" s="169">
        <v>0</v>
      </c>
      <c r="U209" s="169">
        <v>0</v>
      </c>
      <c r="V209" s="169">
        <v>0</v>
      </c>
      <c r="W209" s="169">
        <v>0</v>
      </c>
      <c r="X209" s="169">
        <v>2</v>
      </c>
      <c r="Y209" s="169">
        <v>0</v>
      </c>
      <c r="Z209" s="169">
        <v>0</v>
      </c>
      <c r="AA209" s="169">
        <v>0</v>
      </c>
      <c r="AB209" s="169">
        <v>0</v>
      </c>
      <c r="AC209" s="169">
        <v>0</v>
      </c>
      <c r="AD209" s="169">
        <v>0</v>
      </c>
      <c r="AE209" s="169">
        <v>0</v>
      </c>
      <c r="AF209" s="169">
        <v>0</v>
      </c>
      <c r="AG209" s="169">
        <v>0</v>
      </c>
      <c r="AH209" s="169">
        <v>0</v>
      </c>
      <c r="AI209" s="169">
        <v>0</v>
      </c>
      <c r="AJ209" s="169">
        <v>8</v>
      </c>
      <c r="AK209" s="169">
        <v>0</v>
      </c>
      <c r="AL209" s="169">
        <v>0</v>
      </c>
      <c r="AM209" s="169">
        <v>0</v>
      </c>
      <c r="AN209" s="170">
        <v>0</v>
      </c>
      <c r="AO209" s="169">
        <v>0</v>
      </c>
      <c r="AP209" s="169">
        <v>0</v>
      </c>
      <c r="AQ209" s="169">
        <v>0</v>
      </c>
      <c r="AR209" s="169">
        <v>0</v>
      </c>
      <c r="AS209" s="169">
        <v>0</v>
      </c>
      <c r="AT209" s="170">
        <v>0</v>
      </c>
      <c r="AU209" s="169">
        <v>0</v>
      </c>
      <c r="AV209" s="169">
        <v>0</v>
      </c>
      <c r="AW209" s="169">
        <v>0</v>
      </c>
      <c r="AX209" s="169">
        <v>0</v>
      </c>
      <c r="AY209" s="169">
        <v>0</v>
      </c>
      <c r="AZ209" s="169">
        <v>0</v>
      </c>
      <c r="BA209" s="169">
        <v>0</v>
      </c>
      <c r="BB209" s="169">
        <v>0</v>
      </c>
      <c r="BC209" s="169">
        <v>0</v>
      </c>
      <c r="BD209" s="169">
        <v>0</v>
      </c>
      <c r="BE209" s="169">
        <v>0</v>
      </c>
      <c r="BF209" s="169">
        <v>0</v>
      </c>
      <c r="BG209" s="169">
        <v>0</v>
      </c>
      <c r="BH209" s="169">
        <v>0</v>
      </c>
      <c r="BI209" s="138">
        <v>0</v>
      </c>
    </row>
    <row r="210" spans="1:61">
      <c r="A210" s="172" t="s">
        <v>693</v>
      </c>
      <c r="B210" s="169">
        <v>205</v>
      </c>
      <c r="C210" s="169">
        <v>305</v>
      </c>
      <c r="D210" s="138">
        <f>SUM(H210:BI210)</f>
        <v>27</v>
      </c>
      <c r="E210" s="172">
        <f>SUMIF($H$1:$BI$1,1,$H210:$BI210)</f>
        <v>0</v>
      </c>
      <c r="F210" s="169">
        <f>SUMIF($H$1:$BI$1,2,$H210:$BI210)</f>
        <v>27</v>
      </c>
      <c r="G210" s="138">
        <f>SUMIF($H$1:$BI$1,3,$H210:$BI210)</f>
        <v>0</v>
      </c>
      <c r="H210" s="171">
        <v>0</v>
      </c>
      <c r="I210" s="169">
        <v>0</v>
      </c>
      <c r="J210" s="169">
        <v>0</v>
      </c>
      <c r="K210" s="169">
        <v>0</v>
      </c>
      <c r="L210" s="169">
        <v>0</v>
      </c>
      <c r="M210" s="169">
        <v>0</v>
      </c>
      <c r="N210" s="169">
        <v>0</v>
      </c>
      <c r="O210" s="169">
        <v>0</v>
      </c>
      <c r="P210" s="169">
        <v>0</v>
      </c>
      <c r="Q210" s="169">
        <v>0</v>
      </c>
      <c r="R210" s="169">
        <v>0</v>
      </c>
      <c r="S210" s="169">
        <v>0</v>
      </c>
      <c r="T210" s="169">
        <v>0</v>
      </c>
      <c r="U210" s="169">
        <v>0</v>
      </c>
      <c r="V210" s="169">
        <v>0</v>
      </c>
      <c r="W210" s="169">
        <v>0</v>
      </c>
      <c r="X210" s="169">
        <v>0</v>
      </c>
      <c r="Y210" s="169">
        <v>0</v>
      </c>
      <c r="Z210" s="169">
        <v>0</v>
      </c>
      <c r="AA210" s="169">
        <v>0</v>
      </c>
      <c r="AB210" s="169">
        <v>0</v>
      </c>
      <c r="AC210" s="169">
        <v>0</v>
      </c>
      <c r="AD210" s="169">
        <v>0</v>
      </c>
      <c r="AE210" s="169">
        <v>0</v>
      </c>
      <c r="AF210" s="169">
        <v>0</v>
      </c>
      <c r="AG210" s="169">
        <v>27</v>
      </c>
      <c r="AH210" s="169">
        <v>0</v>
      </c>
      <c r="AI210" s="169">
        <v>0</v>
      </c>
      <c r="AJ210" s="169">
        <v>0</v>
      </c>
      <c r="AK210" s="169">
        <v>0</v>
      </c>
      <c r="AL210" s="169">
        <v>0</v>
      </c>
      <c r="AM210" s="169">
        <v>0</v>
      </c>
      <c r="AN210" s="170">
        <v>0</v>
      </c>
      <c r="AO210" s="169">
        <v>0</v>
      </c>
      <c r="AP210" s="169">
        <v>0</v>
      </c>
      <c r="AQ210" s="169">
        <v>0</v>
      </c>
      <c r="AR210" s="169">
        <v>0</v>
      </c>
      <c r="AS210" s="169">
        <v>0</v>
      </c>
      <c r="AT210" s="170">
        <v>0</v>
      </c>
      <c r="AU210" s="169">
        <v>0</v>
      </c>
      <c r="AV210" s="169">
        <v>0</v>
      </c>
      <c r="AW210" s="169">
        <v>0</v>
      </c>
      <c r="AX210" s="169">
        <v>0</v>
      </c>
      <c r="AY210" s="169">
        <v>0</v>
      </c>
      <c r="AZ210" s="169">
        <v>0</v>
      </c>
      <c r="BA210" s="169">
        <v>0</v>
      </c>
      <c r="BB210" s="169">
        <v>0</v>
      </c>
      <c r="BC210" s="169">
        <v>0</v>
      </c>
      <c r="BD210" s="169">
        <v>0</v>
      </c>
      <c r="BE210" s="169">
        <v>0</v>
      </c>
      <c r="BF210" s="169">
        <v>0</v>
      </c>
      <c r="BG210" s="169">
        <v>0</v>
      </c>
      <c r="BH210" s="169">
        <v>0</v>
      </c>
      <c r="BI210" s="138">
        <v>0</v>
      </c>
    </row>
    <row r="211" spans="1:61">
      <c r="A211" s="172" t="s">
        <v>691</v>
      </c>
      <c r="B211" s="169">
        <v>206</v>
      </c>
      <c r="C211" s="169">
        <v>1672</v>
      </c>
      <c r="D211" s="138">
        <f>SUM(H211:BI211)</f>
        <v>42</v>
      </c>
      <c r="E211" s="172">
        <f>SUMIF($H$1:$BI$1,1,$H211:$BI211)</f>
        <v>11</v>
      </c>
      <c r="F211" s="169">
        <f>SUMIF($H$1:$BI$1,2,$H211:$BI211)</f>
        <v>17</v>
      </c>
      <c r="G211" s="138">
        <f>SUMIF($H$1:$BI$1,3,$H211:$BI211)</f>
        <v>14</v>
      </c>
      <c r="H211" s="171">
        <v>0</v>
      </c>
      <c r="I211" s="169">
        <v>0</v>
      </c>
      <c r="J211" s="169">
        <v>0</v>
      </c>
      <c r="K211" s="169">
        <v>0</v>
      </c>
      <c r="L211" s="169">
        <v>0</v>
      </c>
      <c r="M211" s="169">
        <v>0</v>
      </c>
      <c r="N211" s="169">
        <v>0</v>
      </c>
      <c r="O211" s="169">
        <v>0</v>
      </c>
      <c r="P211" s="169">
        <v>14</v>
      </c>
      <c r="Q211" s="169">
        <v>0</v>
      </c>
      <c r="R211" s="169">
        <v>0</v>
      </c>
      <c r="S211" s="169">
        <v>0</v>
      </c>
      <c r="T211" s="169">
        <v>0</v>
      </c>
      <c r="U211" s="169">
        <v>0</v>
      </c>
      <c r="V211" s="169">
        <v>0</v>
      </c>
      <c r="W211" s="169">
        <v>0</v>
      </c>
      <c r="X211" s="169">
        <v>1</v>
      </c>
      <c r="Y211" s="169">
        <v>3</v>
      </c>
      <c r="Z211" s="169">
        <v>0</v>
      </c>
      <c r="AA211" s="169">
        <v>0</v>
      </c>
      <c r="AB211" s="169">
        <v>0</v>
      </c>
      <c r="AC211" s="169">
        <v>0</v>
      </c>
      <c r="AD211" s="169">
        <v>0</v>
      </c>
      <c r="AE211" s="169">
        <v>0</v>
      </c>
      <c r="AF211" s="169">
        <v>0</v>
      </c>
      <c r="AG211" s="169">
        <v>1</v>
      </c>
      <c r="AH211" s="169">
        <v>0</v>
      </c>
      <c r="AI211" s="169">
        <v>0</v>
      </c>
      <c r="AJ211" s="169">
        <v>7</v>
      </c>
      <c r="AK211" s="169">
        <v>0</v>
      </c>
      <c r="AL211" s="169">
        <v>3</v>
      </c>
      <c r="AM211" s="169">
        <v>0</v>
      </c>
      <c r="AN211" s="170">
        <v>0</v>
      </c>
      <c r="AO211" s="169">
        <v>0</v>
      </c>
      <c r="AP211" s="169">
        <v>0</v>
      </c>
      <c r="AQ211" s="169">
        <v>0</v>
      </c>
      <c r="AR211" s="169">
        <v>0</v>
      </c>
      <c r="AS211" s="169">
        <v>0</v>
      </c>
      <c r="AT211" s="170">
        <v>0</v>
      </c>
      <c r="AU211" s="169">
        <v>0</v>
      </c>
      <c r="AV211" s="169">
        <v>0</v>
      </c>
      <c r="AW211" s="169">
        <v>0</v>
      </c>
      <c r="AX211" s="169">
        <v>0</v>
      </c>
      <c r="AY211" s="169">
        <v>0</v>
      </c>
      <c r="AZ211" s="169">
        <v>0</v>
      </c>
      <c r="BA211" s="169">
        <v>0</v>
      </c>
      <c r="BB211" s="169">
        <v>0</v>
      </c>
      <c r="BC211" s="169">
        <v>0</v>
      </c>
      <c r="BD211" s="169">
        <v>0</v>
      </c>
      <c r="BE211" s="169">
        <v>13</v>
      </c>
      <c r="BF211" s="169">
        <v>0</v>
      </c>
      <c r="BG211" s="169">
        <v>0</v>
      </c>
      <c r="BH211" s="169">
        <v>0</v>
      </c>
      <c r="BI211" s="138">
        <v>0</v>
      </c>
    </row>
    <row r="212" spans="1:61">
      <c r="A212" s="172" t="s">
        <v>689</v>
      </c>
      <c r="B212" s="169">
        <v>207</v>
      </c>
      <c r="C212" s="169">
        <v>517</v>
      </c>
      <c r="D212" s="138">
        <f>SUM(H212:BI212)</f>
        <v>72</v>
      </c>
      <c r="E212" s="172">
        <f>SUMIF($H$1:$BI$1,1,$H212:$BI212)</f>
        <v>1</v>
      </c>
      <c r="F212" s="169">
        <f>SUMIF($H$1:$BI$1,2,$H212:$BI212)</f>
        <v>52</v>
      </c>
      <c r="G212" s="138">
        <f>SUMIF($H$1:$BI$1,3,$H212:$BI212)</f>
        <v>19</v>
      </c>
      <c r="H212" s="171">
        <v>0</v>
      </c>
      <c r="I212" s="169">
        <v>6</v>
      </c>
      <c r="J212" s="169">
        <v>0</v>
      </c>
      <c r="K212" s="169">
        <v>0</v>
      </c>
      <c r="L212" s="169">
        <v>0</v>
      </c>
      <c r="M212" s="169">
        <v>0</v>
      </c>
      <c r="N212" s="169">
        <v>0</v>
      </c>
      <c r="O212" s="169">
        <v>0</v>
      </c>
      <c r="P212" s="169">
        <v>8</v>
      </c>
      <c r="Q212" s="169">
        <v>0</v>
      </c>
      <c r="R212" s="169">
        <v>1</v>
      </c>
      <c r="S212" s="169">
        <v>8</v>
      </c>
      <c r="T212" s="169">
        <v>0</v>
      </c>
      <c r="U212" s="169">
        <v>0</v>
      </c>
      <c r="V212" s="169">
        <v>0</v>
      </c>
      <c r="W212" s="169">
        <v>0</v>
      </c>
      <c r="X212" s="169">
        <v>0</v>
      </c>
      <c r="Y212" s="169">
        <v>0</v>
      </c>
      <c r="Z212" s="169">
        <v>0</v>
      </c>
      <c r="AA212" s="169">
        <v>0</v>
      </c>
      <c r="AB212" s="169">
        <v>0</v>
      </c>
      <c r="AC212" s="169">
        <v>0</v>
      </c>
      <c r="AD212" s="169">
        <v>0</v>
      </c>
      <c r="AE212" s="169">
        <v>3</v>
      </c>
      <c r="AF212" s="169">
        <v>0</v>
      </c>
      <c r="AG212" s="169">
        <v>5</v>
      </c>
      <c r="AH212" s="169">
        <v>0</v>
      </c>
      <c r="AI212" s="169">
        <v>0</v>
      </c>
      <c r="AJ212" s="169">
        <v>0</v>
      </c>
      <c r="AK212" s="169">
        <v>3</v>
      </c>
      <c r="AL212" s="169">
        <v>0</v>
      </c>
      <c r="AM212" s="169">
        <v>0</v>
      </c>
      <c r="AN212" s="170">
        <v>0</v>
      </c>
      <c r="AO212" s="169">
        <v>0</v>
      </c>
      <c r="AP212" s="169">
        <v>0</v>
      </c>
      <c r="AQ212" s="169">
        <v>6</v>
      </c>
      <c r="AR212" s="169">
        <v>0</v>
      </c>
      <c r="AS212" s="169">
        <v>0</v>
      </c>
      <c r="AT212" s="170">
        <v>0</v>
      </c>
      <c r="AU212" s="169">
        <v>0</v>
      </c>
      <c r="AV212" s="169">
        <v>0</v>
      </c>
      <c r="AW212" s="169">
        <v>0</v>
      </c>
      <c r="AX212" s="169">
        <v>2</v>
      </c>
      <c r="AY212" s="169">
        <v>0</v>
      </c>
      <c r="AZ212" s="169">
        <v>0</v>
      </c>
      <c r="BA212" s="169">
        <v>1</v>
      </c>
      <c r="BB212" s="169">
        <v>0</v>
      </c>
      <c r="BC212" s="169">
        <v>0</v>
      </c>
      <c r="BD212" s="169">
        <v>9</v>
      </c>
      <c r="BE212" s="169">
        <v>15</v>
      </c>
      <c r="BF212" s="169">
        <v>0</v>
      </c>
      <c r="BG212" s="169">
        <v>5</v>
      </c>
      <c r="BH212" s="169">
        <v>0</v>
      </c>
      <c r="BI212" s="138">
        <v>0</v>
      </c>
    </row>
    <row r="213" spans="1:61">
      <c r="A213" s="172" t="s">
        <v>687</v>
      </c>
      <c r="B213" s="169">
        <v>208</v>
      </c>
      <c r="C213" s="169">
        <v>72</v>
      </c>
      <c r="D213" s="138">
        <f>SUM(H213:BI213)</f>
        <v>1</v>
      </c>
      <c r="E213" s="172">
        <f>SUMIF($H$1:$BI$1,1,$H213:$BI213)</f>
        <v>1</v>
      </c>
      <c r="F213" s="169">
        <f>SUMIF($H$1:$BI$1,2,$H213:$BI213)</f>
        <v>0</v>
      </c>
      <c r="G213" s="138">
        <f>SUMIF($H$1:$BI$1,3,$H213:$BI213)</f>
        <v>0</v>
      </c>
      <c r="H213" s="171">
        <v>0</v>
      </c>
      <c r="I213" s="169">
        <v>0</v>
      </c>
      <c r="J213" s="169">
        <v>0</v>
      </c>
      <c r="K213" s="169">
        <v>0</v>
      </c>
      <c r="L213" s="169">
        <v>0</v>
      </c>
      <c r="M213" s="169">
        <v>0</v>
      </c>
      <c r="N213" s="169">
        <v>0</v>
      </c>
      <c r="O213" s="169">
        <v>0</v>
      </c>
      <c r="P213" s="169">
        <v>0</v>
      </c>
      <c r="Q213" s="169">
        <v>0</v>
      </c>
      <c r="R213" s="169">
        <v>0</v>
      </c>
      <c r="S213" s="169">
        <v>0</v>
      </c>
      <c r="T213" s="169">
        <v>0</v>
      </c>
      <c r="U213" s="169">
        <v>0</v>
      </c>
      <c r="V213" s="169">
        <v>0</v>
      </c>
      <c r="W213" s="169">
        <v>0</v>
      </c>
      <c r="X213" s="169">
        <v>1</v>
      </c>
      <c r="Y213" s="169">
        <v>0</v>
      </c>
      <c r="Z213" s="169">
        <v>0</v>
      </c>
      <c r="AA213" s="169">
        <v>0</v>
      </c>
      <c r="AB213" s="169">
        <v>0</v>
      </c>
      <c r="AC213" s="169">
        <v>0</v>
      </c>
      <c r="AD213" s="169">
        <v>0</v>
      </c>
      <c r="AE213" s="169">
        <v>0</v>
      </c>
      <c r="AF213" s="169">
        <v>0</v>
      </c>
      <c r="AG213" s="169">
        <v>0</v>
      </c>
      <c r="AH213" s="169">
        <v>0</v>
      </c>
      <c r="AI213" s="169">
        <v>0</v>
      </c>
      <c r="AJ213" s="169">
        <v>0</v>
      </c>
      <c r="AK213" s="169">
        <v>0</v>
      </c>
      <c r="AL213" s="169">
        <v>0</v>
      </c>
      <c r="AM213" s="169">
        <v>0</v>
      </c>
      <c r="AN213" s="170">
        <v>0</v>
      </c>
      <c r="AO213" s="169">
        <v>0</v>
      </c>
      <c r="AP213" s="169">
        <v>0</v>
      </c>
      <c r="AQ213" s="169">
        <v>0</v>
      </c>
      <c r="AR213" s="169">
        <v>0</v>
      </c>
      <c r="AS213" s="169">
        <v>0</v>
      </c>
      <c r="AT213" s="170">
        <v>0</v>
      </c>
      <c r="AU213" s="169">
        <v>0</v>
      </c>
      <c r="AV213" s="169">
        <v>0</v>
      </c>
      <c r="AW213" s="169">
        <v>0</v>
      </c>
      <c r="AX213" s="169">
        <v>0</v>
      </c>
      <c r="AY213" s="169">
        <v>0</v>
      </c>
      <c r="AZ213" s="169">
        <v>0</v>
      </c>
      <c r="BA213" s="169">
        <v>0</v>
      </c>
      <c r="BB213" s="169">
        <v>0</v>
      </c>
      <c r="BC213" s="169">
        <v>0</v>
      </c>
      <c r="BD213" s="169">
        <v>0</v>
      </c>
      <c r="BE213" s="169">
        <v>0</v>
      </c>
      <c r="BF213" s="169">
        <v>0</v>
      </c>
      <c r="BG213" s="169">
        <v>0</v>
      </c>
      <c r="BH213" s="169">
        <v>0</v>
      </c>
      <c r="BI213" s="138">
        <v>0</v>
      </c>
    </row>
    <row r="214" spans="1:61">
      <c r="A214" s="172" t="s">
        <v>685</v>
      </c>
      <c r="B214" s="169">
        <v>209</v>
      </c>
      <c r="C214" s="169">
        <v>79</v>
      </c>
      <c r="D214" s="138">
        <f>SUM(H214:BI214)</f>
        <v>1</v>
      </c>
      <c r="E214" s="172">
        <f>SUMIF($H$1:$BI$1,1,$H214:$BI214)</f>
        <v>0</v>
      </c>
      <c r="F214" s="169">
        <f>SUMIF($H$1:$BI$1,2,$H214:$BI214)</f>
        <v>0</v>
      </c>
      <c r="G214" s="138">
        <f>SUMIF($H$1:$BI$1,3,$H214:$BI214)</f>
        <v>1</v>
      </c>
      <c r="H214" s="171">
        <v>0</v>
      </c>
      <c r="I214" s="169">
        <v>0</v>
      </c>
      <c r="J214" s="169">
        <v>0</v>
      </c>
      <c r="K214" s="169">
        <v>0</v>
      </c>
      <c r="L214" s="169">
        <v>0</v>
      </c>
      <c r="M214" s="169">
        <v>0</v>
      </c>
      <c r="N214" s="169">
        <v>0</v>
      </c>
      <c r="O214" s="169">
        <v>0</v>
      </c>
      <c r="P214" s="169">
        <v>1</v>
      </c>
      <c r="Q214" s="169">
        <v>0</v>
      </c>
      <c r="R214" s="169">
        <v>0</v>
      </c>
      <c r="S214" s="169">
        <v>0</v>
      </c>
      <c r="T214" s="169">
        <v>0</v>
      </c>
      <c r="U214" s="169">
        <v>0</v>
      </c>
      <c r="V214" s="169">
        <v>0</v>
      </c>
      <c r="W214" s="169">
        <v>0</v>
      </c>
      <c r="X214" s="169">
        <v>0</v>
      </c>
      <c r="Y214" s="169">
        <v>0</v>
      </c>
      <c r="Z214" s="169">
        <v>0</v>
      </c>
      <c r="AA214" s="169">
        <v>0</v>
      </c>
      <c r="AB214" s="169">
        <v>0</v>
      </c>
      <c r="AC214" s="169">
        <v>0</v>
      </c>
      <c r="AD214" s="169">
        <v>0</v>
      </c>
      <c r="AE214" s="169">
        <v>0</v>
      </c>
      <c r="AF214" s="169">
        <v>0</v>
      </c>
      <c r="AG214" s="169">
        <v>0</v>
      </c>
      <c r="AH214" s="169">
        <v>0</v>
      </c>
      <c r="AI214" s="169">
        <v>0</v>
      </c>
      <c r="AJ214" s="169">
        <v>0</v>
      </c>
      <c r="AK214" s="169">
        <v>0</v>
      </c>
      <c r="AL214" s="169">
        <v>0</v>
      </c>
      <c r="AM214" s="169">
        <v>0</v>
      </c>
      <c r="AN214" s="170">
        <v>0</v>
      </c>
      <c r="AO214" s="169">
        <v>0</v>
      </c>
      <c r="AP214" s="169">
        <v>0</v>
      </c>
      <c r="AQ214" s="169">
        <v>0</v>
      </c>
      <c r="AR214" s="169">
        <v>0</v>
      </c>
      <c r="AS214" s="169">
        <v>0</v>
      </c>
      <c r="AT214" s="170">
        <v>0</v>
      </c>
      <c r="AU214" s="169">
        <v>0</v>
      </c>
      <c r="AV214" s="169">
        <v>0</v>
      </c>
      <c r="AW214" s="169">
        <v>0</v>
      </c>
      <c r="AX214" s="169">
        <v>0</v>
      </c>
      <c r="AY214" s="169">
        <v>0</v>
      </c>
      <c r="AZ214" s="169">
        <v>0</v>
      </c>
      <c r="BA214" s="169">
        <v>0</v>
      </c>
      <c r="BB214" s="169">
        <v>0</v>
      </c>
      <c r="BC214" s="169">
        <v>0</v>
      </c>
      <c r="BD214" s="169">
        <v>0</v>
      </c>
      <c r="BE214" s="169">
        <v>0</v>
      </c>
      <c r="BF214" s="169">
        <v>0</v>
      </c>
      <c r="BG214" s="169">
        <v>0</v>
      </c>
      <c r="BH214" s="169">
        <v>0</v>
      </c>
      <c r="BI214" s="138">
        <v>0</v>
      </c>
    </row>
    <row r="215" spans="1:61">
      <c r="A215" s="172" t="s">
        <v>683</v>
      </c>
      <c r="B215" s="169">
        <v>210</v>
      </c>
      <c r="C215" s="169">
        <v>1288</v>
      </c>
      <c r="D215" s="138">
        <f>SUM(H215:BI215)</f>
        <v>45</v>
      </c>
      <c r="E215" s="172">
        <f>SUMIF($H$1:$BI$1,1,$H215:$BI215)</f>
        <v>15</v>
      </c>
      <c r="F215" s="169">
        <f>SUMIF($H$1:$BI$1,2,$H215:$BI215)</f>
        <v>20</v>
      </c>
      <c r="G215" s="138">
        <f>SUMIF($H$1:$BI$1,3,$H215:$BI215)</f>
        <v>10</v>
      </c>
      <c r="H215" s="171">
        <v>0</v>
      </c>
      <c r="I215" s="169">
        <v>0</v>
      </c>
      <c r="J215" s="169">
        <v>0</v>
      </c>
      <c r="K215" s="169">
        <v>0</v>
      </c>
      <c r="L215" s="169">
        <v>0</v>
      </c>
      <c r="M215" s="169">
        <v>0</v>
      </c>
      <c r="N215" s="169">
        <v>0</v>
      </c>
      <c r="O215" s="169">
        <v>0</v>
      </c>
      <c r="P215" s="169">
        <v>10</v>
      </c>
      <c r="Q215" s="169">
        <v>0</v>
      </c>
      <c r="R215" s="169">
        <v>0</v>
      </c>
      <c r="S215" s="169">
        <v>0</v>
      </c>
      <c r="T215" s="169">
        <v>0</v>
      </c>
      <c r="U215" s="169">
        <v>0</v>
      </c>
      <c r="V215" s="169">
        <v>0</v>
      </c>
      <c r="W215" s="169">
        <v>0</v>
      </c>
      <c r="X215" s="169">
        <v>0</v>
      </c>
      <c r="Y215" s="169">
        <v>0</v>
      </c>
      <c r="Z215" s="169">
        <v>0</v>
      </c>
      <c r="AA215" s="169">
        <v>0</v>
      </c>
      <c r="AB215" s="169">
        <v>0</v>
      </c>
      <c r="AC215" s="169">
        <v>0</v>
      </c>
      <c r="AD215" s="169">
        <v>0</v>
      </c>
      <c r="AE215" s="169">
        <v>0</v>
      </c>
      <c r="AF215" s="169">
        <v>0</v>
      </c>
      <c r="AG215" s="169">
        <v>3</v>
      </c>
      <c r="AH215" s="169">
        <v>0</v>
      </c>
      <c r="AI215" s="169">
        <v>15</v>
      </c>
      <c r="AJ215" s="169">
        <v>0</v>
      </c>
      <c r="AK215" s="169">
        <v>0</v>
      </c>
      <c r="AL215" s="169">
        <v>0</v>
      </c>
      <c r="AM215" s="169">
        <v>0</v>
      </c>
      <c r="AN215" s="170">
        <v>0</v>
      </c>
      <c r="AO215" s="169">
        <v>0</v>
      </c>
      <c r="AP215" s="169">
        <v>0</v>
      </c>
      <c r="AQ215" s="169">
        <v>9</v>
      </c>
      <c r="AR215" s="169">
        <v>0</v>
      </c>
      <c r="AS215" s="169">
        <v>0</v>
      </c>
      <c r="AT215" s="170">
        <v>0</v>
      </c>
      <c r="AU215" s="169">
        <v>0</v>
      </c>
      <c r="AV215" s="169">
        <v>0</v>
      </c>
      <c r="AW215" s="169">
        <v>0</v>
      </c>
      <c r="AX215" s="169">
        <v>0</v>
      </c>
      <c r="AY215" s="169">
        <v>0</v>
      </c>
      <c r="AZ215" s="169">
        <v>0</v>
      </c>
      <c r="BA215" s="169">
        <v>0</v>
      </c>
      <c r="BB215" s="169">
        <v>0</v>
      </c>
      <c r="BC215" s="169">
        <v>0</v>
      </c>
      <c r="BD215" s="169">
        <v>0</v>
      </c>
      <c r="BE215" s="169">
        <v>7</v>
      </c>
      <c r="BF215" s="169">
        <v>0</v>
      </c>
      <c r="BG215" s="169">
        <v>1</v>
      </c>
      <c r="BH215" s="169">
        <v>0</v>
      </c>
      <c r="BI215" s="138">
        <v>0</v>
      </c>
    </row>
    <row r="216" spans="1:61">
      <c r="A216" s="172" t="s">
        <v>681</v>
      </c>
      <c r="B216" s="169">
        <v>211</v>
      </c>
      <c r="C216" s="169">
        <v>30</v>
      </c>
      <c r="D216" s="138">
        <f>SUM(H216:BI216)</f>
        <v>0</v>
      </c>
      <c r="E216" s="172">
        <f>SUMIF($H$1:$BI$1,1,$H216:$BI216)</f>
        <v>0</v>
      </c>
      <c r="F216" s="169">
        <f>SUMIF($H$1:$BI$1,2,$H216:$BI216)</f>
        <v>0</v>
      </c>
      <c r="G216" s="138">
        <f>SUMIF($H$1:$BI$1,3,$H216:$BI216)</f>
        <v>0</v>
      </c>
      <c r="H216" s="171">
        <v>0</v>
      </c>
      <c r="I216" s="169">
        <v>0</v>
      </c>
      <c r="J216" s="169">
        <v>0</v>
      </c>
      <c r="K216" s="169">
        <v>0</v>
      </c>
      <c r="L216" s="169">
        <v>0</v>
      </c>
      <c r="M216" s="169">
        <v>0</v>
      </c>
      <c r="N216" s="169">
        <v>0</v>
      </c>
      <c r="O216" s="169">
        <v>0</v>
      </c>
      <c r="P216" s="169">
        <v>0</v>
      </c>
      <c r="Q216" s="169">
        <v>0</v>
      </c>
      <c r="R216" s="169">
        <v>0</v>
      </c>
      <c r="S216" s="169">
        <v>0</v>
      </c>
      <c r="T216" s="169">
        <v>0</v>
      </c>
      <c r="U216" s="169">
        <v>0</v>
      </c>
      <c r="V216" s="169">
        <v>0</v>
      </c>
      <c r="W216" s="169">
        <v>0</v>
      </c>
      <c r="X216" s="169">
        <v>0</v>
      </c>
      <c r="Y216" s="169">
        <v>0</v>
      </c>
      <c r="Z216" s="169">
        <v>0</v>
      </c>
      <c r="AA216" s="169">
        <v>0</v>
      </c>
      <c r="AB216" s="169">
        <v>0</v>
      </c>
      <c r="AC216" s="169">
        <v>0</v>
      </c>
      <c r="AD216" s="169">
        <v>0</v>
      </c>
      <c r="AE216" s="169">
        <v>0</v>
      </c>
      <c r="AF216" s="169">
        <v>0</v>
      </c>
      <c r="AG216" s="169">
        <v>0</v>
      </c>
      <c r="AH216" s="169">
        <v>0</v>
      </c>
      <c r="AI216" s="169">
        <v>0</v>
      </c>
      <c r="AJ216" s="169">
        <v>0</v>
      </c>
      <c r="AK216" s="169">
        <v>0</v>
      </c>
      <c r="AL216" s="169">
        <v>0</v>
      </c>
      <c r="AM216" s="169">
        <v>0</v>
      </c>
      <c r="AN216" s="170">
        <v>0</v>
      </c>
      <c r="AO216" s="169">
        <v>0</v>
      </c>
      <c r="AP216" s="169">
        <v>0</v>
      </c>
      <c r="AQ216" s="169">
        <v>0</v>
      </c>
      <c r="AR216" s="169">
        <v>0</v>
      </c>
      <c r="AS216" s="169">
        <v>0</v>
      </c>
      <c r="AT216" s="170">
        <v>0</v>
      </c>
      <c r="AU216" s="169">
        <v>0</v>
      </c>
      <c r="AV216" s="169">
        <v>0</v>
      </c>
      <c r="AW216" s="169">
        <v>0</v>
      </c>
      <c r="AX216" s="169">
        <v>0</v>
      </c>
      <c r="AY216" s="169">
        <v>0</v>
      </c>
      <c r="AZ216" s="169">
        <v>0</v>
      </c>
      <c r="BA216" s="169">
        <v>0</v>
      </c>
      <c r="BB216" s="169">
        <v>0</v>
      </c>
      <c r="BC216" s="169">
        <v>0</v>
      </c>
      <c r="BD216" s="169">
        <v>0</v>
      </c>
      <c r="BE216" s="169">
        <v>0</v>
      </c>
      <c r="BF216" s="169">
        <v>0</v>
      </c>
      <c r="BG216" s="169">
        <v>0</v>
      </c>
      <c r="BH216" s="169">
        <v>0</v>
      </c>
      <c r="BI216" s="138">
        <v>0</v>
      </c>
    </row>
    <row r="217" spans="1:61">
      <c r="A217" s="172" t="s">
        <v>680</v>
      </c>
      <c r="B217" s="169">
        <v>212</v>
      </c>
      <c r="C217" s="169">
        <v>4243</v>
      </c>
      <c r="D217" s="138">
        <f>SUM(H217:BI217)</f>
        <v>2</v>
      </c>
      <c r="E217" s="172">
        <f>SUMIF($H$1:$BI$1,1,$H217:$BI217)</f>
        <v>0</v>
      </c>
      <c r="F217" s="169">
        <f>SUMIF($H$1:$BI$1,2,$H217:$BI217)</f>
        <v>0</v>
      </c>
      <c r="G217" s="138">
        <f>SUMIF($H$1:$BI$1,3,$H217:$BI217)</f>
        <v>2</v>
      </c>
      <c r="H217" s="171">
        <v>0</v>
      </c>
      <c r="I217" s="169">
        <v>0</v>
      </c>
      <c r="J217" s="169">
        <v>0</v>
      </c>
      <c r="K217" s="169">
        <v>0</v>
      </c>
      <c r="L217" s="169">
        <v>0</v>
      </c>
      <c r="M217" s="169">
        <v>0</v>
      </c>
      <c r="N217" s="169">
        <v>0</v>
      </c>
      <c r="O217" s="169">
        <v>0</v>
      </c>
      <c r="P217" s="169">
        <v>2</v>
      </c>
      <c r="Q217" s="169">
        <v>0</v>
      </c>
      <c r="R217" s="169">
        <v>0</v>
      </c>
      <c r="S217" s="169">
        <v>0</v>
      </c>
      <c r="T217" s="169">
        <v>0</v>
      </c>
      <c r="U217" s="169">
        <v>0</v>
      </c>
      <c r="V217" s="169">
        <v>0</v>
      </c>
      <c r="W217" s="169">
        <v>0</v>
      </c>
      <c r="X217" s="169">
        <v>0</v>
      </c>
      <c r="Y217" s="169">
        <v>0</v>
      </c>
      <c r="Z217" s="169">
        <v>0</v>
      </c>
      <c r="AA217" s="169">
        <v>0</v>
      </c>
      <c r="AB217" s="169">
        <v>0</v>
      </c>
      <c r="AC217" s="169">
        <v>0</v>
      </c>
      <c r="AD217" s="169">
        <v>0</v>
      </c>
      <c r="AE217" s="169">
        <v>0</v>
      </c>
      <c r="AF217" s="169">
        <v>0</v>
      </c>
      <c r="AG217" s="169">
        <v>0</v>
      </c>
      <c r="AH217" s="169">
        <v>0</v>
      </c>
      <c r="AI217" s="169">
        <v>0</v>
      </c>
      <c r="AJ217" s="169">
        <v>0</v>
      </c>
      <c r="AK217" s="169">
        <v>0</v>
      </c>
      <c r="AL217" s="169">
        <v>0</v>
      </c>
      <c r="AM217" s="169">
        <v>0</v>
      </c>
      <c r="AN217" s="170">
        <v>0</v>
      </c>
      <c r="AO217" s="169">
        <v>0</v>
      </c>
      <c r="AP217" s="169">
        <v>0</v>
      </c>
      <c r="AQ217" s="169">
        <v>0</v>
      </c>
      <c r="AR217" s="169">
        <v>0</v>
      </c>
      <c r="AS217" s="169">
        <v>0</v>
      </c>
      <c r="AT217" s="170">
        <v>0</v>
      </c>
      <c r="AU217" s="169">
        <v>0</v>
      </c>
      <c r="AV217" s="169">
        <v>0</v>
      </c>
      <c r="AW217" s="169">
        <v>0</v>
      </c>
      <c r="AX217" s="169">
        <v>0</v>
      </c>
      <c r="AY217" s="169">
        <v>0</v>
      </c>
      <c r="AZ217" s="169">
        <v>0</v>
      </c>
      <c r="BA217" s="169">
        <v>0</v>
      </c>
      <c r="BB217" s="169">
        <v>0</v>
      </c>
      <c r="BC217" s="169">
        <v>0</v>
      </c>
      <c r="BD217" s="169">
        <v>0</v>
      </c>
      <c r="BE217" s="169">
        <v>0</v>
      </c>
      <c r="BF217" s="169">
        <v>0</v>
      </c>
      <c r="BG217" s="169">
        <v>0</v>
      </c>
      <c r="BH217" s="169">
        <v>0</v>
      </c>
      <c r="BI217" s="138">
        <v>0</v>
      </c>
    </row>
    <row r="218" spans="1:61">
      <c r="A218" s="172" t="s">
        <v>678</v>
      </c>
      <c r="B218" s="169">
        <v>213</v>
      </c>
      <c r="C218" s="169">
        <v>869</v>
      </c>
      <c r="D218" s="138">
        <f>SUM(H218:BI218)</f>
        <v>1</v>
      </c>
      <c r="E218" s="172">
        <f>SUMIF($H$1:$BI$1,1,$H218:$BI218)</f>
        <v>0</v>
      </c>
      <c r="F218" s="169">
        <f>SUMIF($H$1:$BI$1,2,$H218:$BI218)</f>
        <v>0</v>
      </c>
      <c r="G218" s="138">
        <f>SUMIF($H$1:$BI$1,3,$H218:$BI218)</f>
        <v>1</v>
      </c>
      <c r="H218" s="171">
        <v>0</v>
      </c>
      <c r="I218" s="169">
        <v>0</v>
      </c>
      <c r="J218" s="169">
        <v>0</v>
      </c>
      <c r="K218" s="169">
        <v>0</v>
      </c>
      <c r="L218" s="169">
        <v>0</v>
      </c>
      <c r="M218" s="169">
        <v>0</v>
      </c>
      <c r="N218" s="169">
        <v>0</v>
      </c>
      <c r="O218" s="169">
        <v>0</v>
      </c>
      <c r="P218" s="169">
        <v>1</v>
      </c>
      <c r="Q218" s="169">
        <v>0</v>
      </c>
      <c r="R218" s="169">
        <v>0</v>
      </c>
      <c r="S218" s="169">
        <v>0</v>
      </c>
      <c r="T218" s="169">
        <v>0</v>
      </c>
      <c r="U218" s="169">
        <v>0</v>
      </c>
      <c r="V218" s="169">
        <v>0</v>
      </c>
      <c r="W218" s="169">
        <v>0</v>
      </c>
      <c r="X218" s="169">
        <v>0</v>
      </c>
      <c r="Y218" s="169">
        <v>0</v>
      </c>
      <c r="Z218" s="169">
        <v>0</v>
      </c>
      <c r="AA218" s="169">
        <v>0</v>
      </c>
      <c r="AB218" s="169">
        <v>0</v>
      </c>
      <c r="AC218" s="169">
        <v>0</v>
      </c>
      <c r="AD218" s="169">
        <v>0</v>
      </c>
      <c r="AE218" s="169">
        <v>0</v>
      </c>
      <c r="AF218" s="169">
        <v>0</v>
      </c>
      <c r="AG218" s="169">
        <v>0</v>
      </c>
      <c r="AH218" s="169">
        <v>0</v>
      </c>
      <c r="AI218" s="169">
        <v>0</v>
      </c>
      <c r="AJ218" s="169">
        <v>0</v>
      </c>
      <c r="AK218" s="169">
        <v>0</v>
      </c>
      <c r="AL218" s="169">
        <v>0</v>
      </c>
      <c r="AM218" s="169">
        <v>0</v>
      </c>
      <c r="AN218" s="170">
        <v>0</v>
      </c>
      <c r="AO218" s="169">
        <v>0</v>
      </c>
      <c r="AP218" s="169">
        <v>0</v>
      </c>
      <c r="AQ218" s="169">
        <v>0</v>
      </c>
      <c r="AR218" s="169">
        <v>0</v>
      </c>
      <c r="AS218" s="169">
        <v>0</v>
      </c>
      <c r="AT218" s="170">
        <v>0</v>
      </c>
      <c r="AU218" s="169">
        <v>0</v>
      </c>
      <c r="AV218" s="169">
        <v>0</v>
      </c>
      <c r="AW218" s="169">
        <v>0</v>
      </c>
      <c r="AX218" s="169">
        <v>0</v>
      </c>
      <c r="AY218" s="169">
        <v>0</v>
      </c>
      <c r="AZ218" s="169">
        <v>0</v>
      </c>
      <c r="BA218" s="169">
        <v>0</v>
      </c>
      <c r="BB218" s="169">
        <v>0</v>
      </c>
      <c r="BC218" s="169">
        <v>0</v>
      </c>
      <c r="BD218" s="169">
        <v>0</v>
      </c>
      <c r="BE218" s="169">
        <v>0</v>
      </c>
      <c r="BF218" s="169">
        <v>0</v>
      </c>
      <c r="BG218" s="169">
        <v>0</v>
      </c>
      <c r="BH218" s="169">
        <v>0</v>
      </c>
      <c r="BI218" s="138">
        <v>0</v>
      </c>
    </row>
    <row r="219" spans="1:61">
      <c r="A219" s="172" t="s">
        <v>676</v>
      </c>
      <c r="B219" s="169">
        <v>214</v>
      </c>
      <c r="C219" s="169">
        <v>233</v>
      </c>
      <c r="D219" s="138">
        <f>SUM(H219:BI219)</f>
        <v>1</v>
      </c>
      <c r="E219" s="172">
        <f>SUMIF($H$1:$BI$1,1,$H219:$BI219)</f>
        <v>0</v>
      </c>
      <c r="F219" s="169">
        <f>SUMIF($H$1:$BI$1,2,$H219:$BI219)</f>
        <v>0</v>
      </c>
      <c r="G219" s="138">
        <f>SUMIF($H$1:$BI$1,3,$H219:$BI219)</f>
        <v>1</v>
      </c>
      <c r="H219" s="171">
        <v>0</v>
      </c>
      <c r="I219" s="169">
        <v>0</v>
      </c>
      <c r="J219" s="169">
        <v>0</v>
      </c>
      <c r="K219" s="169">
        <v>0</v>
      </c>
      <c r="L219" s="169">
        <v>0</v>
      </c>
      <c r="M219" s="169">
        <v>0</v>
      </c>
      <c r="N219" s="169">
        <v>0</v>
      </c>
      <c r="O219" s="169">
        <v>0</v>
      </c>
      <c r="P219" s="169">
        <v>1</v>
      </c>
      <c r="Q219" s="169">
        <v>0</v>
      </c>
      <c r="R219" s="169">
        <v>0</v>
      </c>
      <c r="S219" s="169">
        <v>0</v>
      </c>
      <c r="T219" s="169">
        <v>0</v>
      </c>
      <c r="U219" s="169">
        <v>0</v>
      </c>
      <c r="V219" s="169">
        <v>0</v>
      </c>
      <c r="W219" s="169">
        <v>0</v>
      </c>
      <c r="X219" s="169">
        <v>0</v>
      </c>
      <c r="Y219" s="169">
        <v>0</v>
      </c>
      <c r="Z219" s="169">
        <v>0</v>
      </c>
      <c r="AA219" s="169">
        <v>0</v>
      </c>
      <c r="AB219" s="169">
        <v>0</v>
      </c>
      <c r="AC219" s="169">
        <v>0</v>
      </c>
      <c r="AD219" s="169">
        <v>0</v>
      </c>
      <c r="AE219" s="169">
        <v>0</v>
      </c>
      <c r="AF219" s="169">
        <v>0</v>
      </c>
      <c r="AG219" s="169">
        <v>0</v>
      </c>
      <c r="AH219" s="169">
        <v>0</v>
      </c>
      <c r="AI219" s="169">
        <v>0</v>
      </c>
      <c r="AJ219" s="169">
        <v>0</v>
      </c>
      <c r="AK219" s="169">
        <v>0</v>
      </c>
      <c r="AL219" s="169">
        <v>0</v>
      </c>
      <c r="AM219" s="169">
        <v>0</v>
      </c>
      <c r="AN219" s="170">
        <v>0</v>
      </c>
      <c r="AO219" s="169">
        <v>0</v>
      </c>
      <c r="AP219" s="169">
        <v>0</v>
      </c>
      <c r="AQ219" s="169">
        <v>0</v>
      </c>
      <c r="AR219" s="169">
        <v>0</v>
      </c>
      <c r="AS219" s="169">
        <v>0</v>
      </c>
      <c r="AT219" s="170">
        <v>0</v>
      </c>
      <c r="AU219" s="169">
        <v>0</v>
      </c>
      <c r="AV219" s="169">
        <v>0</v>
      </c>
      <c r="AW219" s="169">
        <v>0</v>
      </c>
      <c r="AX219" s="169">
        <v>0</v>
      </c>
      <c r="AY219" s="169">
        <v>0</v>
      </c>
      <c r="AZ219" s="169">
        <v>0</v>
      </c>
      <c r="BA219" s="169">
        <v>0</v>
      </c>
      <c r="BB219" s="169">
        <v>0</v>
      </c>
      <c r="BC219" s="169">
        <v>0</v>
      </c>
      <c r="BD219" s="169">
        <v>0</v>
      </c>
      <c r="BE219" s="169">
        <v>0</v>
      </c>
      <c r="BF219" s="169">
        <v>0</v>
      </c>
      <c r="BG219" s="169">
        <v>0</v>
      </c>
      <c r="BH219" s="169">
        <v>0</v>
      </c>
      <c r="BI219" s="138">
        <v>0</v>
      </c>
    </row>
    <row r="220" spans="1:61">
      <c r="A220" s="172" t="s">
        <v>674</v>
      </c>
      <c r="B220" s="169">
        <v>215</v>
      </c>
      <c r="C220" s="169">
        <v>1707</v>
      </c>
      <c r="D220" s="138">
        <f>SUM(H220:BI220)</f>
        <v>11</v>
      </c>
      <c r="E220" s="172">
        <f>SUMIF($H$1:$BI$1,1,$H220:$BI220)</f>
        <v>0</v>
      </c>
      <c r="F220" s="169">
        <f>SUMIF($H$1:$BI$1,2,$H220:$BI220)</f>
        <v>4</v>
      </c>
      <c r="G220" s="138">
        <f>SUMIF($H$1:$BI$1,3,$H220:$BI220)</f>
        <v>7</v>
      </c>
      <c r="H220" s="171">
        <v>0</v>
      </c>
      <c r="I220" s="169">
        <v>0</v>
      </c>
      <c r="J220" s="169">
        <v>0</v>
      </c>
      <c r="K220" s="169">
        <v>0</v>
      </c>
      <c r="L220" s="169">
        <v>0</v>
      </c>
      <c r="M220" s="169">
        <v>0</v>
      </c>
      <c r="N220" s="169">
        <v>0</v>
      </c>
      <c r="O220" s="169">
        <v>0</v>
      </c>
      <c r="P220" s="169">
        <v>7</v>
      </c>
      <c r="Q220" s="169">
        <v>0</v>
      </c>
      <c r="R220" s="169">
        <v>0</v>
      </c>
      <c r="S220" s="169">
        <v>0</v>
      </c>
      <c r="T220" s="169">
        <v>0</v>
      </c>
      <c r="U220" s="169">
        <v>0</v>
      </c>
      <c r="V220" s="169">
        <v>0</v>
      </c>
      <c r="W220" s="169">
        <v>0</v>
      </c>
      <c r="X220" s="169">
        <v>0</v>
      </c>
      <c r="Y220" s="169">
        <v>0</v>
      </c>
      <c r="Z220" s="169">
        <v>0</v>
      </c>
      <c r="AA220" s="169">
        <v>0</v>
      </c>
      <c r="AB220" s="169">
        <v>0</v>
      </c>
      <c r="AC220" s="169">
        <v>0</v>
      </c>
      <c r="AD220" s="169">
        <v>0</v>
      </c>
      <c r="AE220" s="169">
        <v>0</v>
      </c>
      <c r="AF220" s="169">
        <v>0</v>
      </c>
      <c r="AG220" s="169">
        <v>0</v>
      </c>
      <c r="AH220" s="169">
        <v>0</v>
      </c>
      <c r="AI220" s="169">
        <v>0</v>
      </c>
      <c r="AJ220" s="169">
        <v>0</v>
      </c>
      <c r="AK220" s="169">
        <v>0</v>
      </c>
      <c r="AL220" s="169">
        <v>0</v>
      </c>
      <c r="AM220" s="169">
        <v>0</v>
      </c>
      <c r="AN220" s="170">
        <v>0</v>
      </c>
      <c r="AO220" s="169">
        <v>0</v>
      </c>
      <c r="AP220" s="169">
        <v>0</v>
      </c>
      <c r="AQ220" s="169">
        <v>0</v>
      </c>
      <c r="AR220" s="169">
        <v>0</v>
      </c>
      <c r="AS220" s="169">
        <v>0</v>
      </c>
      <c r="AT220" s="170">
        <v>0</v>
      </c>
      <c r="AU220" s="169">
        <v>0</v>
      </c>
      <c r="AV220" s="169">
        <v>0</v>
      </c>
      <c r="AW220" s="169">
        <v>0</v>
      </c>
      <c r="AX220" s="169">
        <v>0</v>
      </c>
      <c r="AY220" s="169">
        <v>0</v>
      </c>
      <c r="AZ220" s="169">
        <v>0</v>
      </c>
      <c r="BA220" s="169">
        <v>0</v>
      </c>
      <c r="BB220" s="169">
        <v>0</v>
      </c>
      <c r="BC220" s="169">
        <v>0</v>
      </c>
      <c r="BD220" s="169">
        <v>0</v>
      </c>
      <c r="BE220" s="169">
        <v>4</v>
      </c>
      <c r="BF220" s="169">
        <v>0</v>
      </c>
      <c r="BG220" s="169">
        <v>0</v>
      </c>
      <c r="BH220" s="169">
        <v>0</v>
      </c>
      <c r="BI220" s="138">
        <v>0</v>
      </c>
    </row>
    <row r="221" spans="1:61">
      <c r="A221" s="172" t="s">
        <v>672</v>
      </c>
      <c r="B221" s="169">
        <v>216</v>
      </c>
      <c r="C221" s="169">
        <v>20</v>
      </c>
      <c r="D221" s="138">
        <f>SUM(H221:BI221)</f>
        <v>20</v>
      </c>
      <c r="E221" s="172">
        <f>SUMIF($H$1:$BI$1,1,$H221:$BI221)</f>
        <v>0</v>
      </c>
      <c r="F221" s="169">
        <f>SUMIF($H$1:$BI$1,2,$H221:$BI221)</f>
        <v>20</v>
      </c>
      <c r="G221" s="138">
        <f>SUMIF($H$1:$BI$1,3,$H221:$BI221)</f>
        <v>0</v>
      </c>
      <c r="H221" s="171">
        <v>0</v>
      </c>
      <c r="I221" s="169">
        <v>0</v>
      </c>
      <c r="J221" s="169">
        <v>0</v>
      </c>
      <c r="K221" s="169">
        <v>0</v>
      </c>
      <c r="L221" s="169">
        <v>0</v>
      </c>
      <c r="M221" s="169">
        <v>0</v>
      </c>
      <c r="N221" s="169">
        <v>0</v>
      </c>
      <c r="O221" s="169">
        <v>0</v>
      </c>
      <c r="P221" s="169">
        <v>0</v>
      </c>
      <c r="Q221" s="169">
        <v>0</v>
      </c>
      <c r="R221" s="169">
        <v>0</v>
      </c>
      <c r="S221" s="169">
        <v>0</v>
      </c>
      <c r="T221" s="169">
        <v>0</v>
      </c>
      <c r="U221" s="169">
        <v>0</v>
      </c>
      <c r="V221" s="169">
        <v>0</v>
      </c>
      <c r="W221" s="169">
        <v>0</v>
      </c>
      <c r="X221" s="169">
        <v>0</v>
      </c>
      <c r="Y221" s="169">
        <v>0</v>
      </c>
      <c r="Z221" s="169">
        <v>0</v>
      </c>
      <c r="AA221" s="169">
        <v>0</v>
      </c>
      <c r="AB221" s="169">
        <v>0</v>
      </c>
      <c r="AC221" s="169">
        <v>0</v>
      </c>
      <c r="AD221" s="169">
        <v>0</v>
      </c>
      <c r="AE221" s="169">
        <v>0</v>
      </c>
      <c r="AF221" s="169">
        <v>0</v>
      </c>
      <c r="AG221" s="169">
        <v>0</v>
      </c>
      <c r="AH221" s="169">
        <v>0</v>
      </c>
      <c r="AI221" s="169">
        <v>0</v>
      </c>
      <c r="AJ221" s="169">
        <v>0</v>
      </c>
      <c r="AK221" s="169">
        <v>0</v>
      </c>
      <c r="AL221" s="169">
        <v>0</v>
      </c>
      <c r="AM221" s="169">
        <v>0</v>
      </c>
      <c r="AN221" s="170">
        <v>0</v>
      </c>
      <c r="AO221" s="169">
        <v>0</v>
      </c>
      <c r="AP221" s="169">
        <v>0</v>
      </c>
      <c r="AQ221" s="169">
        <v>0</v>
      </c>
      <c r="AR221" s="169">
        <v>0</v>
      </c>
      <c r="AS221" s="169">
        <v>0</v>
      </c>
      <c r="AT221" s="170">
        <v>0</v>
      </c>
      <c r="AU221" s="169">
        <v>0</v>
      </c>
      <c r="AV221" s="169">
        <v>0</v>
      </c>
      <c r="AW221" s="169">
        <v>0</v>
      </c>
      <c r="AX221" s="169">
        <v>0</v>
      </c>
      <c r="AY221" s="169">
        <v>0</v>
      </c>
      <c r="AZ221" s="169">
        <v>0</v>
      </c>
      <c r="BA221" s="169">
        <v>0</v>
      </c>
      <c r="BB221" s="169">
        <v>0</v>
      </c>
      <c r="BC221" s="169">
        <v>0</v>
      </c>
      <c r="BD221" s="169">
        <v>0</v>
      </c>
      <c r="BE221" s="169">
        <v>20</v>
      </c>
      <c r="BF221" s="169">
        <v>0</v>
      </c>
      <c r="BG221" s="169">
        <v>0</v>
      </c>
      <c r="BH221" s="169">
        <v>0</v>
      </c>
      <c r="BI221" s="138">
        <v>0</v>
      </c>
    </row>
    <row r="222" spans="1:61">
      <c r="A222" s="172" t="s">
        <v>670</v>
      </c>
      <c r="B222" s="169">
        <v>217</v>
      </c>
      <c r="C222" s="169">
        <v>5824</v>
      </c>
      <c r="D222" s="138">
        <f>SUM(H222:BI222)</f>
        <v>82</v>
      </c>
      <c r="E222" s="172">
        <f>SUMIF($H$1:$BI$1,1,$H222:$BI222)</f>
        <v>14</v>
      </c>
      <c r="F222" s="169">
        <f>SUMIF($H$1:$BI$1,2,$H222:$BI222)</f>
        <v>34</v>
      </c>
      <c r="G222" s="138">
        <f>SUMIF($H$1:$BI$1,3,$H222:$BI222)</f>
        <v>34</v>
      </c>
      <c r="H222" s="171">
        <v>0</v>
      </c>
      <c r="I222" s="169">
        <v>0</v>
      </c>
      <c r="J222" s="169">
        <v>0</v>
      </c>
      <c r="K222" s="169">
        <v>0</v>
      </c>
      <c r="L222" s="169">
        <v>0</v>
      </c>
      <c r="M222" s="169">
        <v>0</v>
      </c>
      <c r="N222" s="169">
        <v>0</v>
      </c>
      <c r="O222" s="169">
        <v>0</v>
      </c>
      <c r="P222" s="169">
        <v>34</v>
      </c>
      <c r="Q222" s="169">
        <v>0</v>
      </c>
      <c r="R222" s="169">
        <v>0</v>
      </c>
      <c r="S222" s="169">
        <v>0</v>
      </c>
      <c r="T222" s="169">
        <v>0</v>
      </c>
      <c r="U222" s="169">
        <v>0</v>
      </c>
      <c r="V222" s="169">
        <v>0</v>
      </c>
      <c r="W222" s="169">
        <v>0</v>
      </c>
      <c r="X222" s="169">
        <v>0</v>
      </c>
      <c r="Y222" s="169">
        <v>0</v>
      </c>
      <c r="Z222" s="169">
        <v>0</v>
      </c>
      <c r="AA222" s="169">
        <v>0</v>
      </c>
      <c r="AB222" s="169">
        <v>0</v>
      </c>
      <c r="AC222" s="169">
        <v>0</v>
      </c>
      <c r="AD222" s="169">
        <v>0</v>
      </c>
      <c r="AE222" s="169">
        <v>0</v>
      </c>
      <c r="AF222" s="169">
        <v>0</v>
      </c>
      <c r="AG222" s="169">
        <v>0</v>
      </c>
      <c r="AH222" s="169">
        <v>0</v>
      </c>
      <c r="AI222" s="169">
        <v>0</v>
      </c>
      <c r="AJ222" s="169">
        <v>14</v>
      </c>
      <c r="AK222" s="169">
        <v>0</v>
      </c>
      <c r="AL222" s="169">
        <v>0</v>
      </c>
      <c r="AM222" s="169">
        <v>0</v>
      </c>
      <c r="AN222" s="170">
        <v>0</v>
      </c>
      <c r="AO222" s="169">
        <v>0</v>
      </c>
      <c r="AP222" s="169">
        <v>0</v>
      </c>
      <c r="AQ222" s="169">
        <v>0</v>
      </c>
      <c r="AR222" s="169">
        <v>0</v>
      </c>
      <c r="AS222" s="169">
        <v>0</v>
      </c>
      <c r="AT222" s="170">
        <v>0</v>
      </c>
      <c r="AU222" s="169">
        <v>0</v>
      </c>
      <c r="AV222" s="169">
        <v>0</v>
      </c>
      <c r="AW222" s="169">
        <v>0</v>
      </c>
      <c r="AX222" s="169">
        <v>0</v>
      </c>
      <c r="AY222" s="169">
        <v>0</v>
      </c>
      <c r="AZ222" s="169">
        <v>0</v>
      </c>
      <c r="BA222" s="169">
        <v>0</v>
      </c>
      <c r="BB222" s="169">
        <v>0</v>
      </c>
      <c r="BC222" s="169">
        <v>0</v>
      </c>
      <c r="BD222" s="169">
        <v>0</v>
      </c>
      <c r="BE222" s="169">
        <v>34</v>
      </c>
      <c r="BF222" s="169">
        <v>0</v>
      </c>
      <c r="BG222" s="169">
        <v>0</v>
      </c>
      <c r="BH222" s="169">
        <v>0</v>
      </c>
      <c r="BI222" s="138">
        <v>0</v>
      </c>
    </row>
    <row r="223" spans="1:61">
      <c r="A223" s="172" t="s">
        <v>668</v>
      </c>
      <c r="B223" s="169">
        <v>218</v>
      </c>
      <c r="C223" s="169">
        <v>960</v>
      </c>
      <c r="D223" s="138">
        <f>SUM(H223:BI223)</f>
        <v>10</v>
      </c>
      <c r="E223" s="172">
        <f>SUMIF($H$1:$BI$1,1,$H223:$BI223)</f>
        <v>0</v>
      </c>
      <c r="F223" s="169">
        <f>SUMIF($H$1:$BI$1,2,$H223:$BI223)</f>
        <v>10</v>
      </c>
      <c r="G223" s="138">
        <f>SUMIF($H$1:$BI$1,3,$H223:$BI223)</f>
        <v>0</v>
      </c>
      <c r="H223" s="171">
        <v>0</v>
      </c>
      <c r="I223" s="169">
        <v>0</v>
      </c>
      <c r="J223" s="169">
        <v>0</v>
      </c>
      <c r="K223" s="169">
        <v>0</v>
      </c>
      <c r="L223" s="169">
        <v>0</v>
      </c>
      <c r="M223" s="169">
        <v>0</v>
      </c>
      <c r="N223" s="169">
        <v>0</v>
      </c>
      <c r="O223" s="169">
        <v>0</v>
      </c>
      <c r="P223" s="169">
        <v>0</v>
      </c>
      <c r="Q223" s="169">
        <v>0</v>
      </c>
      <c r="R223" s="169">
        <v>0</v>
      </c>
      <c r="S223" s="169">
        <v>0</v>
      </c>
      <c r="T223" s="169">
        <v>0</v>
      </c>
      <c r="U223" s="169">
        <v>0</v>
      </c>
      <c r="V223" s="169">
        <v>0</v>
      </c>
      <c r="W223" s="169">
        <v>0</v>
      </c>
      <c r="X223" s="169">
        <v>0</v>
      </c>
      <c r="Y223" s="169">
        <v>0</v>
      </c>
      <c r="Z223" s="169">
        <v>0</v>
      </c>
      <c r="AA223" s="169">
        <v>0</v>
      </c>
      <c r="AB223" s="169">
        <v>0</v>
      </c>
      <c r="AC223" s="169">
        <v>0</v>
      </c>
      <c r="AD223" s="169">
        <v>0</v>
      </c>
      <c r="AE223" s="169">
        <v>0</v>
      </c>
      <c r="AF223" s="169">
        <v>0</v>
      </c>
      <c r="AG223" s="169">
        <v>0</v>
      </c>
      <c r="AH223" s="169">
        <v>0</v>
      </c>
      <c r="AI223" s="169">
        <v>0</v>
      </c>
      <c r="AJ223" s="169">
        <v>0</v>
      </c>
      <c r="AK223" s="169">
        <v>0</v>
      </c>
      <c r="AL223" s="169">
        <v>0</v>
      </c>
      <c r="AM223" s="169">
        <v>0</v>
      </c>
      <c r="AN223" s="170">
        <v>0</v>
      </c>
      <c r="AO223" s="169">
        <v>0</v>
      </c>
      <c r="AP223" s="169">
        <v>0</v>
      </c>
      <c r="AQ223" s="169">
        <v>10</v>
      </c>
      <c r="AR223" s="169">
        <v>0</v>
      </c>
      <c r="AS223" s="169">
        <v>0</v>
      </c>
      <c r="AT223" s="170">
        <v>0</v>
      </c>
      <c r="AU223" s="169">
        <v>0</v>
      </c>
      <c r="AV223" s="169">
        <v>0</v>
      </c>
      <c r="AW223" s="169">
        <v>0</v>
      </c>
      <c r="AX223" s="169">
        <v>0</v>
      </c>
      <c r="AY223" s="169">
        <v>0</v>
      </c>
      <c r="AZ223" s="169">
        <v>0</v>
      </c>
      <c r="BA223" s="169">
        <v>0</v>
      </c>
      <c r="BB223" s="169">
        <v>0</v>
      </c>
      <c r="BC223" s="169">
        <v>0</v>
      </c>
      <c r="BD223" s="169">
        <v>0</v>
      </c>
      <c r="BE223" s="169">
        <v>0</v>
      </c>
      <c r="BF223" s="169">
        <v>0</v>
      </c>
      <c r="BG223" s="169">
        <v>0</v>
      </c>
      <c r="BH223" s="169">
        <v>0</v>
      </c>
      <c r="BI223" s="138">
        <v>0</v>
      </c>
    </row>
    <row r="224" spans="1:61">
      <c r="A224" s="172" t="s">
        <v>666</v>
      </c>
      <c r="B224" s="169">
        <v>219</v>
      </c>
      <c r="C224" s="169">
        <v>2316</v>
      </c>
      <c r="D224" s="138">
        <f>SUM(H224:BI224)</f>
        <v>23</v>
      </c>
      <c r="E224" s="172">
        <f>SUMIF($H$1:$BI$1,1,$H224:$BI224)</f>
        <v>3</v>
      </c>
      <c r="F224" s="169">
        <f>SUMIF($H$1:$BI$1,2,$H224:$BI224)</f>
        <v>20</v>
      </c>
      <c r="G224" s="138">
        <f>SUMIF($H$1:$BI$1,3,$H224:$BI224)</f>
        <v>0</v>
      </c>
      <c r="H224" s="171">
        <v>0</v>
      </c>
      <c r="I224" s="169">
        <v>0</v>
      </c>
      <c r="J224" s="169">
        <v>0</v>
      </c>
      <c r="K224" s="169">
        <v>0</v>
      </c>
      <c r="L224" s="169">
        <v>0</v>
      </c>
      <c r="M224" s="169">
        <v>0</v>
      </c>
      <c r="N224" s="169">
        <v>0</v>
      </c>
      <c r="O224" s="169">
        <v>0</v>
      </c>
      <c r="P224" s="169">
        <v>0</v>
      </c>
      <c r="Q224" s="169">
        <v>0</v>
      </c>
      <c r="R224" s="169">
        <v>0</v>
      </c>
      <c r="S224" s="169">
        <v>0</v>
      </c>
      <c r="T224" s="169">
        <v>0</v>
      </c>
      <c r="U224" s="169">
        <v>0</v>
      </c>
      <c r="V224" s="169">
        <v>0</v>
      </c>
      <c r="W224" s="169">
        <v>0</v>
      </c>
      <c r="X224" s="169">
        <v>3</v>
      </c>
      <c r="Y224" s="169">
        <v>0</v>
      </c>
      <c r="Z224" s="169">
        <v>0</v>
      </c>
      <c r="AA224" s="169">
        <v>0</v>
      </c>
      <c r="AB224" s="169">
        <v>0</v>
      </c>
      <c r="AC224" s="169">
        <v>0</v>
      </c>
      <c r="AD224" s="169">
        <v>0</v>
      </c>
      <c r="AE224" s="169">
        <v>0</v>
      </c>
      <c r="AF224" s="169">
        <v>0</v>
      </c>
      <c r="AG224" s="169">
        <v>0</v>
      </c>
      <c r="AH224" s="169">
        <v>0</v>
      </c>
      <c r="AI224" s="169">
        <v>0</v>
      </c>
      <c r="AJ224" s="169">
        <v>0</v>
      </c>
      <c r="AK224" s="169">
        <v>0</v>
      </c>
      <c r="AL224" s="169">
        <v>0</v>
      </c>
      <c r="AM224" s="169">
        <v>0</v>
      </c>
      <c r="AN224" s="170">
        <v>0</v>
      </c>
      <c r="AO224" s="169">
        <v>0</v>
      </c>
      <c r="AP224" s="169">
        <v>0</v>
      </c>
      <c r="AQ224" s="169">
        <v>0</v>
      </c>
      <c r="AR224" s="169">
        <v>0</v>
      </c>
      <c r="AS224" s="169">
        <v>0</v>
      </c>
      <c r="AT224" s="170">
        <v>0</v>
      </c>
      <c r="AU224" s="169">
        <v>0</v>
      </c>
      <c r="AV224" s="169">
        <v>0</v>
      </c>
      <c r="AW224" s="169">
        <v>0</v>
      </c>
      <c r="AX224" s="169">
        <v>0</v>
      </c>
      <c r="AY224" s="169">
        <v>0</v>
      </c>
      <c r="AZ224" s="169">
        <v>0</v>
      </c>
      <c r="BA224" s="169">
        <v>0</v>
      </c>
      <c r="BB224" s="169">
        <v>0</v>
      </c>
      <c r="BC224" s="169">
        <v>0</v>
      </c>
      <c r="BD224" s="169">
        <v>0</v>
      </c>
      <c r="BE224" s="169">
        <v>20</v>
      </c>
      <c r="BF224" s="169">
        <v>0</v>
      </c>
      <c r="BG224" s="169">
        <v>0</v>
      </c>
      <c r="BH224" s="169">
        <v>0</v>
      </c>
      <c r="BI224" s="138">
        <v>0</v>
      </c>
    </row>
    <row r="225" spans="1:61">
      <c r="A225" s="172" t="s">
        <v>664</v>
      </c>
      <c r="B225" s="169">
        <v>220</v>
      </c>
      <c r="C225" s="169">
        <v>2</v>
      </c>
      <c r="D225" s="138">
        <f>SUM(H225:BI225)</f>
        <v>0</v>
      </c>
      <c r="E225" s="172">
        <f>SUMIF($H$1:$BI$1,1,$H225:$BI225)</f>
        <v>0</v>
      </c>
      <c r="F225" s="169">
        <f>SUMIF($H$1:$BI$1,2,$H225:$BI225)</f>
        <v>0</v>
      </c>
      <c r="G225" s="138">
        <f>SUMIF($H$1:$BI$1,3,$H225:$BI225)</f>
        <v>0</v>
      </c>
      <c r="H225" s="171">
        <v>0</v>
      </c>
      <c r="I225" s="169">
        <v>0</v>
      </c>
      <c r="J225" s="169">
        <v>0</v>
      </c>
      <c r="K225" s="169">
        <v>0</v>
      </c>
      <c r="L225" s="169">
        <v>0</v>
      </c>
      <c r="M225" s="169">
        <v>0</v>
      </c>
      <c r="N225" s="169">
        <v>0</v>
      </c>
      <c r="O225" s="169">
        <v>0</v>
      </c>
      <c r="P225" s="169">
        <v>0</v>
      </c>
      <c r="Q225" s="169">
        <v>0</v>
      </c>
      <c r="R225" s="169">
        <v>0</v>
      </c>
      <c r="S225" s="169">
        <v>0</v>
      </c>
      <c r="T225" s="169">
        <v>0</v>
      </c>
      <c r="U225" s="169">
        <v>0</v>
      </c>
      <c r="V225" s="169">
        <v>0</v>
      </c>
      <c r="W225" s="169">
        <v>0</v>
      </c>
      <c r="X225" s="169">
        <v>0</v>
      </c>
      <c r="Y225" s="169">
        <v>0</v>
      </c>
      <c r="Z225" s="169">
        <v>0</v>
      </c>
      <c r="AA225" s="169">
        <v>0</v>
      </c>
      <c r="AB225" s="169">
        <v>0</v>
      </c>
      <c r="AC225" s="169">
        <v>0</v>
      </c>
      <c r="AD225" s="169">
        <v>0</v>
      </c>
      <c r="AE225" s="169">
        <v>0</v>
      </c>
      <c r="AF225" s="169">
        <v>0</v>
      </c>
      <c r="AG225" s="169">
        <v>0</v>
      </c>
      <c r="AH225" s="169">
        <v>0</v>
      </c>
      <c r="AI225" s="169">
        <v>0</v>
      </c>
      <c r="AJ225" s="169">
        <v>0</v>
      </c>
      <c r="AK225" s="169">
        <v>0</v>
      </c>
      <c r="AL225" s="169">
        <v>0</v>
      </c>
      <c r="AM225" s="169">
        <v>0</v>
      </c>
      <c r="AN225" s="170">
        <v>0</v>
      </c>
      <c r="AO225" s="169">
        <v>0</v>
      </c>
      <c r="AP225" s="169">
        <v>0</v>
      </c>
      <c r="AQ225" s="169">
        <v>0</v>
      </c>
      <c r="AR225" s="169">
        <v>0</v>
      </c>
      <c r="AS225" s="169">
        <v>0</v>
      </c>
      <c r="AT225" s="170">
        <v>0</v>
      </c>
      <c r="AU225" s="169">
        <v>0</v>
      </c>
      <c r="AV225" s="169">
        <v>0</v>
      </c>
      <c r="AW225" s="169">
        <v>0</v>
      </c>
      <c r="AX225" s="169">
        <v>0</v>
      </c>
      <c r="AY225" s="169">
        <v>0</v>
      </c>
      <c r="AZ225" s="169">
        <v>0</v>
      </c>
      <c r="BA225" s="169">
        <v>0</v>
      </c>
      <c r="BB225" s="169">
        <v>0</v>
      </c>
      <c r="BC225" s="169">
        <v>0</v>
      </c>
      <c r="BD225" s="169">
        <v>0</v>
      </c>
      <c r="BE225" s="169">
        <v>0</v>
      </c>
      <c r="BF225" s="169">
        <v>0</v>
      </c>
      <c r="BG225" s="169">
        <v>0</v>
      </c>
      <c r="BH225" s="169">
        <v>0</v>
      </c>
      <c r="BI225" s="138">
        <v>0</v>
      </c>
    </row>
    <row r="226" spans="1:61">
      <c r="A226" s="172" t="s">
        <v>663</v>
      </c>
      <c r="B226" s="169">
        <v>221</v>
      </c>
      <c r="C226" s="169">
        <v>1360</v>
      </c>
      <c r="D226" s="138">
        <f>SUM(H226:BI226)</f>
        <v>10</v>
      </c>
      <c r="E226" s="172">
        <f>SUMIF($H$1:$BI$1,1,$H226:$BI226)</f>
        <v>0</v>
      </c>
      <c r="F226" s="169">
        <f>SUMIF($H$1:$BI$1,2,$H226:$BI226)</f>
        <v>0</v>
      </c>
      <c r="G226" s="138">
        <f>SUMIF($H$1:$BI$1,3,$H226:$BI226)</f>
        <v>10</v>
      </c>
      <c r="H226" s="171">
        <v>0</v>
      </c>
      <c r="I226" s="169">
        <v>0</v>
      </c>
      <c r="J226" s="169">
        <v>0</v>
      </c>
      <c r="K226" s="169">
        <v>0</v>
      </c>
      <c r="L226" s="169">
        <v>0</v>
      </c>
      <c r="M226" s="169">
        <v>0</v>
      </c>
      <c r="N226" s="169">
        <v>0</v>
      </c>
      <c r="O226" s="169">
        <v>0</v>
      </c>
      <c r="P226" s="169">
        <v>10</v>
      </c>
      <c r="Q226" s="169">
        <v>0</v>
      </c>
      <c r="R226" s="169">
        <v>0</v>
      </c>
      <c r="S226" s="169">
        <v>0</v>
      </c>
      <c r="T226" s="169">
        <v>0</v>
      </c>
      <c r="U226" s="169">
        <v>0</v>
      </c>
      <c r="V226" s="169">
        <v>0</v>
      </c>
      <c r="W226" s="169">
        <v>0</v>
      </c>
      <c r="X226" s="169">
        <v>0</v>
      </c>
      <c r="Y226" s="169">
        <v>0</v>
      </c>
      <c r="Z226" s="169">
        <v>0</v>
      </c>
      <c r="AA226" s="169">
        <v>0</v>
      </c>
      <c r="AB226" s="169">
        <v>0</v>
      </c>
      <c r="AC226" s="169">
        <v>0</v>
      </c>
      <c r="AD226" s="169">
        <v>0</v>
      </c>
      <c r="AE226" s="169">
        <v>0</v>
      </c>
      <c r="AF226" s="169">
        <v>0</v>
      </c>
      <c r="AG226" s="169">
        <v>0</v>
      </c>
      <c r="AH226" s="169">
        <v>0</v>
      </c>
      <c r="AI226" s="169">
        <v>0</v>
      </c>
      <c r="AJ226" s="169">
        <v>0</v>
      </c>
      <c r="AK226" s="169">
        <v>0</v>
      </c>
      <c r="AL226" s="169">
        <v>0</v>
      </c>
      <c r="AM226" s="169">
        <v>0</v>
      </c>
      <c r="AN226" s="170">
        <v>0</v>
      </c>
      <c r="AO226" s="169">
        <v>0</v>
      </c>
      <c r="AP226" s="169">
        <v>0</v>
      </c>
      <c r="AQ226" s="169">
        <v>0</v>
      </c>
      <c r="AR226" s="169">
        <v>0</v>
      </c>
      <c r="AS226" s="169">
        <v>0</v>
      </c>
      <c r="AT226" s="170">
        <v>0</v>
      </c>
      <c r="AU226" s="169">
        <v>0</v>
      </c>
      <c r="AV226" s="169">
        <v>0</v>
      </c>
      <c r="AW226" s="169">
        <v>0</v>
      </c>
      <c r="AX226" s="169">
        <v>0</v>
      </c>
      <c r="AY226" s="169">
        <v>0</v>
      </c>
      <c r="AZ226" s="169">
        <v>0</v>
      </c>
      <c r="BA226" s="169">
        <v>0</v>
      </c>
      <c r="BB226" s="169">
        <v>0</v>
      </c>
      <c r="BC226" s="169">
        <v>0</v>
      </c>
      <c r="BD226" s="169">
        <v>0</v>
      </c>
      <c r="BE226" s="169">
        <v>0</v>
      </c>
      <c r="BF226" s="169">
        <v>0</v>
      </c>
      <c r="BG226" s="169">
        <v>0</v>
      </c>
      <c r="BH226" s="169">
        <v>0</v>
      </c>
      <c r="BI226" s="138">
        <v>0</v>
      </c>
    </row>
    <row r="227" spans="1:61">
      <c r="A227" s="172" t="s">
        <v>661</v>
      </c>
      <c r="B227" s="169">
        <v>222</v>
      </c>
      <c r="C227" s="169">
        <v>26</v>
      </c>
      <c r="D227" s="138">
        <f>SUM(H227:BI227)</f>
        <v>4</v>
      </c>
      <c r="E227" s="172">
        <f>SUMIF($H$1:$BI$1,1,$H227:$BI227)</f>
        <v>0</v>
      </c>
      <c r="F227" s="169">
        <f>SUMIF($H$1:$BI$1,2,$H227:$BI227)</f>
        <v>0</v>
      </c>
      <c r="G227" s="138">
        <f>SUMIF($H$1:$BI$1,3,$H227:$BI227)</f>
        <v>4</v>
      </c>
      <c r="H227" s="171">
        <v>0</v>
      </c>
      <c r="I227" s="169">
        <v>0</v>
      </c>
      <c r="J227" s="169">
        <v>0</v>
      </c>
      <c r="K227" s="169">
        <v>0</v>
      </c>
      <c r="L227" s="169">
        <v>0</v>
      </c>
      <c r="M227" s="169">
        <v>0</v>
      </c>
      <c r="N227" s="169">
        <v>0</v>
      </c>
      <c r="O227" s="169">
        <v>0</v>
      </c>
      <c r="P227" s="169">
        <v>4</v>
      </c>
      <c r="Q227" s="169">
        <v>0</v>
      </c>
      <c r="R227" s="169">
        <v>0</v>
      </c>
      <c r="S227" s="169">
        <v>0</v>
      </c>
      <c r="T227" s="169">
        <v>0</v>
      </c>
      <c r="U227" s="169">
        <v>0</v>
      </c>
      <c r="V227" s="169">
        <v>0</v>
      </c>
      <c r="W227" s="169">
        <v>0</v>
      </c>
      <c r="X227" s="169">
        <v>0</v>
      </c>
      <c r="Y227" s="169">
        <v>0</v>
      </c>
      <c r="Z227" s="169">
        <v>0</v>
      </c>
      <c r="AA227" s="169">
        <v>0</v>
      </c>
      <c r="AB227" s="169">
        <v>0</v>
      </c>
      <c r="AC227" s="169">
        <v>0</v>
      </c>
      <c r="AD227" s="169">
        <v>0</v>
      </c>
      <c r="AE227" s="169">
        <v>0</v>
      </c>
      <c r="AF227" s="169">
        <v>0</v>
      </c>
      <c r="AG227" s="169">
        <v>0</v>
      </c>
      <c r="AH227" s="169">
        <v>0</v>
      </c>
      <c r="AI227" s="169">
        <v>0</v>
      </c>
      <c r="AJ227" s="169">
        <v>0</v>
      </c>
      <c r="AK227" s="169">
        <v>0</v>
      </c>
      <c r="AL227" s="169">
        <v>0</v>
      </c>
      <c r="AM227" s="169">
        <v>0</v>
      </c>
      <c r="AN227" s="170">
        <v>0</v>
      </c>
      <c r="AO227" s="169">
        <v>0</v>
      </c>
      <c r="AP227" s="169">
        <v>0</v>
      </c>
      <c r="AQ227" s="169">
        <v>0</v>
      </c>
      <c r="AR227" s="169">
        <v>0</v>
      </c>
      <c r="AS227" s="169">
        <v>0</v>
      </c>
      <c r="AT227" s="170">
        <v>0</v>
      </c>
      <c r="AU227" s="169">
        <v>0</v>
      </c>
      <c r="AV227" s="169">
        <v>0</v>
      </c>
      <c r="AW227" s="169">
        <v>0</v>
      </c>
      <c r="AX227" s="169">
        <v>0</v>
      </c>
      <c r="AY227" s="169">
        <v>0</v>
      </c>
      <c r="AZ227" s="169">
        <v>0</v>
      </c>
      <c r="BA227" s="169">
        <v>0</v>
      </c>
      <c r="BB227" s="169">
        <v>0</v>
      </c>
      <c r="BC227" s="169">
        <v>0</v>
      </c>
      <c r="BD227" s="169">
        <v>0</v>
      </c>
      <c r="BE227" s="169">
        <v>0</v>
      </c>
      <c r="BF227" s="169">
        <v>0</v>
      </c>
      <c r="BG227" s="169">
        <v>0</v>
      </c>
      <c r="BH227" s="169">
        <v>0</v>
      </c>
      <c r="BI227" s="138">
        <v>0</v>
      </c>
    </row>
    <row r="228" spans="1:61">
      <c r="A228" s="172" t="s">
        <v>659</v>
      </c>
      <c r="B228" s="169">
        <v>223</v>
      </c>
      <c r="C228" s="169">
        <v>1852</v>
      </c>
      <c r="D228" s="138">
        <f>SUM(H228:BI228)</f>
        <v>66</v>
      </c>
      <c r="E228" s="172">
        <f>SUMIF($H$1:$BI$1,1,$H228:$BI228)</f>
        <v>31</v>
      </c>
      <c r="F228" s="169">
        <f>SUMIF($H$1:$BI$1,2,$H228:$BI228)</f>
        <v>25</v>
      </c>
      <c r="G228" s="138">
        <f>SUMIF($H$1:$BI$1,3,$H228:$BI228)</f>
        <v>10</v>
      </c>
      <c r="H228" s="171">
        <v>0</v>
      </c>
      <c r="I228" s="169">
        <v>0</v>
      </c>
      <c r="J228" s="169">
        <v>0</v>
      </c>
      <c r="K228" s="169">
        <v>0</v>
      </c>
      <c r="L228" s="169">
        <v>0</v>
      </c>
      <c r="M228" s="169">
        <v>0</v>
      </c>
      <c r="N228" s="169">
        <v>0</v>
      </c>
      <c r="O228" s="169">
        <v>0</v>
      </c>
      <c r="P228" s="169">
        <v>10</v>
      </c>
      <c r="Q228" s="169">
        <v>0</v>
      </c>
      <c r="R228" s="169">
        <v>0</v>
      </c>
      <c r="S228" s="169">
        <v>0</v>
      </c>
      <c r="T228" s="169">
        <v>0</v>
      </c>
      <c r="U228" s="169">
        <v>0</v>
      </c>
      <c r="V228" s="169">
        <v>1</v>
      </c>
      <c r="W228" s="169">
        <v>0</v>
      </c>
      <c r="X228" s="169">
        <v>29</v>
      </c>
      <c r="Y228" s="169">
        <v>0</v>
      </c>
      <c r="Z228" s="169">
        <v>0</v>
      </c>
      <c r="AA228" s="169">
        <v>0</v>
      </c>
      <c r="AB228" s="169">
        <v>0</v>
      </c>
      <c r="AC228" s="169">
        <v>0</v>
      </c>
      <c r="AD228" s="169">
        <v>0</v>
      </c>
      <c r="AE228" s="169">
        <v>0</v>
      </c>
      <c r="AF228" s="169">
        <v>0</v>
      </c>
      <c r="AG228" s="169">
        <v>3</v>
      </c>
      <c r="AH228" s="169">
        <v>0</v>
      </c>
      <c r="AI228" s="169">
        <v>0</v>
      </c>
      <c r="AJ228" s="169">
        <v>2</v>
      </c>
      <c r="AK228" s="169">
        <v>0</v>
      </c>
      <c r="AL228" s="169">
        <v>0</v>
      </c>
      <c r="AM228" s="169">
        <v>0</v>
      </c>
      <c r="AN228" s="170">
        <v>0</v>
      </c>
      <c r="AO228" s="169">
        <v>0</v>
      </c>
      <c r="AP228" s="169">
        <v>0</v>
      </c>
      <c r="AQ228" s="169">
        <v>3</v>
      </c>
      <c r="AR228" s="169">
        <v>0</v>
      </c>
      <c r="AS228" s="169">
        <v>0</v>
      </c>
      <c r="AT228" s="170">
        <v>0</v>
      </c>
      <c r="AU228" s="169">
        <v>0</v>
      </c>
      <c r="AV228" s="169">
        <v>0</v>
      </c>
      <c r="AW228" s="169">
        <v>0</v>
      </c>
      <c r="AX228" s="169">
        <v>0</v>
      </c>
      <c r="AY228" s="169">
        <v>0</v>
      </c>
      <c r="AZ228" s="169">
        <v>0</v>
      </c>
      <c r="BA228" s="169">
        <v>0</v>
      </c>
      <c r="BB228" s="169">
        <v>0</v>
      </c>
      <c r="BC228" s="169">
        <v>0</v>
      </c>
      <c r="BD228" s="169">
        <v>0</v>
      </c>
      <c r="BE228" s="169">
        <v>18</v>
      </c>
      <c r="BF228" s="169">
        <v>0</v>
      </c>
      <c r="BG228" s="169">
        <v>0</v>
      </c>
      <c r="BH228" s="169">
        <v>0</v>
      </c>
      <c r="BI228" s="138">
        <v>0</v>
      </c>
    </row>
    <row r="229" spans="1:61">
      <c r="A229" s="172" t="s">
        <v>657</v>
      </c>
      <c r="B229" s="169">
        <v>224</v>
      </c>
      <c r="C229" s="169">
        <v>4465</v>
      </c>
      <c r="D229" s="138">
        <f>SUM(H229:BI229)</f>
        <v>0</v>
      </c>
      <c r="E229" s="172">
        <f>SUMIF($H$1:$BI$1,1,$H229:$BI229)</f>
        <v>0</v>
      </c>
      <c r="F229" s="169">
        <f>SUMIF($H$1:$BI$1,2,$H229:$BI229)</f>
        <v>0</v>
      </c>
      <c r="G229" s="138">
        <f>SUMIF($H$1:$BI$1,3,$H229:$BI229)</f>
        <v>0</v>
      </c>
      <c r="H229" s="171">
        <v>0</v>
      </c>
      <c r="I229" s="169">
        <v>0</v>
      </c>
      <c r="J229" s="169">
        <v>0</v>
      </c>
      <c r="K229" s="169">
        <v>0</v>
      </c>
      <c r="L229" s="169">
        <v>0</v>
      </c>
      <c r="M229" s="169">
        <v>0</v>
      </c>
      <c r="N229" s="169">
        <v>0</v>
      </c>
      <c r="O229" s="169">
        <v>0</v>
      </c>
      <c r="P229" s="169">
        <v>0</v>
      </c>
      <c r="Q229" s="169">
        <v>0</v>
      </c>
      <c r="R229" s="169">
        <v>0</v>
      </c>
      <c r="S229" s="169">
        <v>0</v>
      </c>
      <c r="T229" s="169">
        <v>0</v>
      </c>
      <c r="U229" s="169">
        <v>0</v>
      </c>
      <c r="V229" s="169">
        <v>0</v>
      </c>
      <c r="W229" s="169">
        <v>0</v>
      </c>
      <c r="X229" s="169">
        <v>0</v>
      </c>
      <c r="Y229" s="169">
        <v>0</v>
      </c>
      <c r="Z229" s="169">
        <v>0</v>
      </c>
      <c r="AA229" s="169">
        <v>0</v>
      </c>
      <c r="AB229" s="169">
        <v>0</v>
      </c>
      <c r="AC229" s="169">
        <v>0</v>
      </c>
      <c r="AD229" s="169">
        <v>0</v>
      </c>
      <c r="AE229" s="169">
        <v>0</v>
      </c>
      <c r="AF229" s="169">
        <v>0</v>
      </c>
      <c r="AG229" s="169">
        <v>0</v>
      </c>
      <c r="AH229" s="169">
        <v>0</v>
      </c>
      <c r="AI229" s="169">
        <v>0</v>
      </c>
      <c r="AJ229" s="169">
        <v>0</v>
      </c>
      <c r="AK229" s="169">
        <v>0</v>
      </c>
      <c r="AL229" s="169">
        <v>0</v>
      </c>
      <c r="AM229" s="169">
        <v>0</v>
      </c>
      <c r="AN229" s="170">
        <v>0</v>
      </c>
      <c r="AO229" s="169">
        <v>0</v>
      </c>
      <c r="AP229" s="169">
        <v>0</v>
      </c>
      <c r="AQ229" s="169">
        <v>0</v>
      </c>
      <c r="AR229" s="169">
        <v>0</v>
      </c>
      <c r="AS229" s="169">
        <v>0</v>
      </c>
      <c r="AT229" s="170">
        <v>0</v>
      </c>
      <c r="AU229" s="169">
        <v>0</v>
      </c>
      <c r="AV229" s="169">
        <v>0</v>
      </c>
      <c r="AW229" s="169">
        <v>0</v>
      </c>
      <c r="AX229" s="169">
        <v>0</v>
      </c>
      <c r="AY229" s="169">
        <v>0</v>
      </c>
      <c r="AZ229" s="169">
        <v>0</v>
      </c>
      <c r="BA229" s="169">
        <v>0</v>
      </c>
      <c r="BB229" s="169">
        <v>0</v>
      </c>
      <c r="BC229" s="169">
        <v>0</v>
      </c>
      <c r="BD229" s="169">
        <v>0</v>
      </c>
      <c r="BE229" s="169">
        <v>0</v>
      </c>
      <c r="BF229" s="169">
        <v>0</v>
      </c>
      <c r="BG229" s="169">
        <v>0</v>
      </c>
      <c r="BH229" s="169">
        <v>0</v>
      </c>
      <c r="BI229" s="138">
        <v>0</v>
      </c>
    </row>
    <row r="230" spans="1:61">
      <c r="A230" s="172" t="s">
        <v>656</v>
      </c>
      <c r="B230" s="169">
        <v>225</v>
      </c>
      <c r="C230" s="169">
        <v>392</v>
      </c>
      <c r="D230" s="138">
        <f>SUM(H230:BI230)</f>
        <v>1</v>
      </c>
      <c r="E230" s="172">
        <f>SUMIF($H$1:$BI$1,1,$H230:$BI230)</f>
        <v>0</v>
      </c>
      <c r="F230" s="169">
        <f>SUMIF($H$1:$BI$1,2,$H230:$BI230)</f>
        <v>1</v>
      </c>
      <c r="G230" s="138">
        <f>SUMIF($H$1:$BI$1,3,$H230:$BI230)</f>
        <v>0</v>
      </c>
      <c r="H230" s="171">
        <v>0</v>
      </c>
      <c r="I230" s="169">
        <v>0</v>
      </c>
      <c r="J230" s="169">
        <v>0</v>
      </c>
      <c r="K230" s="169">
        <v>0</v>
      </c>
      <c r="L230" s="169">
        <v>0</v>
      </c>
      <c r="M230" s="169">
        <v>0</v>
      </c>
      <c r="N230" s="169">
        <v>0</v>
      </c>
      <c r="O230" s="169">
        <v>0</v>
      </c>
      <c r="P230" s="169">
        <v>0</v>
      </c>
      <c r="Q230" s="169">
        <v>0</v>
      </c>
      <c r="R230" s="169">
        <v>0</v>
      </c>
      <c r="S230" s="169">
        <v>0</v>
      </c>
      <c r="T230" s="169">
        <v>0</v>
      </c>
      <c r="U230" s="169">
        <v>0</v>
      </c>
      <c r="V230" s="169">
        <v>0</v>
      </c>
      <c r="W230" s="169">
        <v>0</v>
      </c>
      <c r="X230" s="169">
        <v>0</v>
      </c>
      <c r="Y230" s="169">
        <v>0</v>
      </c>
      <c r="Z230" s="169">
        <v>0</v>
      </c>
      <c r="AA230" s="169">
        <v>0</v>
      </c>
      <c r="AB230" s="169">
        <v>0</v>
      </c>
      <c r="AC230" s="169">
        <v>0</v>
      </c>
      <c r="AD230" s="169">
        <v>0</v>
      </c>
      <c r="AE230" s="169">
        <v>0</v>
      </c>
      <c r="AF230" s="169">
        <v>0</v>
      </c>
      <c r="AG230" s="169">
        <v>0</v>
      </c>
      <c r="AH230" s="169">
        <v>0</v>
      </c>
      <c r="AI230" s="169">
        <v>0</v>
      </c>
      <c r="AJ230" s="169">
        <v>0</v>
      </c>
      <c r="AK230" s="169">
        <v>0</v>
      </c>
      <c r="AL230" s="169">
        <v>0</v>
      </c>
      <c r="AM230" s="169">
        <v>0</v>
      </c>
      <c r="AN230" s="170">
        <v>0</v>
      </c>
      <c r="AO230" s="169">
        <v>1</v>
      </c>
      <c r="AP230" s="169">
        <v>0</v>
      </c>
      <c r="AQ230" s="169">
        <v>0</v>
      </c>
      <c r="AR230" s="169">
        <v>0</v>
      </c>
      <c r="AS230" s="169">
        <v>0</v>
      </c>
      <c r="AT230" s="170">
        <v>0</v>
      </c>
      <c r="AU230" s="169">
        <v>0</v>
      </c>
      <c r="AV230" s="169">
        <v>0</v>
      </c>
      <c r="AW230" s="169">
        <v>0</v>
      </c>
      <c r="AX230" s="169">
        <v>0</v>
      </c>
      <c r="AY230" s="169">
        <v>0</v>
      </c>
      <c r="AZ230" s="169">
        <v>0</v>
      </c>
      <c r="BA230" s="169">
        <v>0</v>
      </c>
      <c r="BB230" s="169">
        <v>0</v>
      </c>
      <c r="BC230" s="169">
        <v>0</v>
      </c>
      <c r="BD230" s="169">
        <v>0</v>
      </c>
      <c r="BE230" s="169">
        <v>0</v>
      </c>
      <c r="BF230" s="169">
        <v>0</v>
      </c>
      <c r="BG230" s="169">
        <v>0</v>
      </c>
      <c r="BH230" s="169">
        <v>0</v>
      </c>
      <c r="BI230" s="138">
        <v>0</v>
      </c>
    </row>
    <row r="231" spans="1:61">
      <c r="A231" s="172" t="s">
        <v>654</v>
      </c>
      <c r="B231" s="169">
        <v>226</v>
      </c>
      <c r="C231" s="169">
        <v>6</v>
      </c>
      <c r="D231" s="138">
        <f>SUM(H231:BI231)</f>
        <v>0</v>
      </c>
      <c r="E231" s="172">
        <f>SUMIF($H$1:$BI$1,1,$H231:$BI231)</f>
        <v>0</v>
      </c>
      <c r="F231" s="169">
        <f>SUMIF($H$1:$BI$1,2,$H231:$BI231)</f>
        <v>0</v>
      </c>
      <c r="G231" s="138">
        <f>SUMIF($H$1:$BI$1,3,$H231:$BI231)</f>
        <v>0</v>
      </c>
      <c r="H231" s="171">
        <v>0</v>
      </c>
      <c r="I231" s="169">
        <v>0</v>
      </c>
      <c r="J231" s="169">
        <v>0</v>
      </c>
      <c r="K231" s="169">
        <v>0</v>
      </c>
      <c r="L231" s="169">
        <v>0</v>
      </c>
      <c r="M231" s="169">
        <v>0</v>
      </c>
      <c r="N231" s="169">
        <v>0</v>
      </c>
      <c r="O231" s="169">
        <v>0</v>
      </c>
      <c r="P231" s="169">
        <v>0</v>
      </c>
      <c r="Q231" s="169">
        <v>0</v>
      </c>
      <c r="R231" s="169">
        <v>0</v>
      </c>
      <c r="S231" s="169">
        <v>0</v>
      </c>
      <c r="T231" s="169">
        <v>0</v>
      </c>
      <c r="U231" s="169">
        <v>0</v>
      </c>
      <c r="V231" s="169">
        <v>0</v>
      </c>
      <c r="W231" s="169">
        <v>0</v>
      </c>
      <c r="X231" s="169">
        <v>0</v>
      </c>
      <c r="Y231" s="169">
        <v>0</v>
      </c>
      <c r="Z231" s="169">
        <v>0</v>
      </c>
      <c r="AA231" s="169">
        <v>0</v>
      </c>
      <c r="AB231" s="169">
        <v>0</v>
      </c>
      <c r="AC231" s="169">
        <v>0</v>
      </c>
      <c r="AD231" s="169">
        <v>0</v>
      </c>
      <c r="AE231" s="169">
        <v>0</v>
      </c>
      <c r="AF231" s="169">
        <v>0</v>
      </c>
      <c r="AG231" s="169">
        <v>0</v>
      </c>
      <c r="AH231" s="169">
        <v>0</v>
      </c>
      <c r="AI231" s="169">
        <v>0</v>
      </c>
      <c r="AJ231" s="169">
        <v>0</v>
      </c>
      <c r="AK231" s="169">
        <v>0</v>
      </c>
      <c r="AL231" s="169">
        <v>0</v>
      </c>
      <c r="AM231" s="169">
        <v>0</v>
      </c>
      <c r="AN231" s="170">
        <v>0</v>
      </c>
      <c r="AO231" s="169">
        <v>0</v>
      </c>
      <c r="AP231" s="169">
        <v>0</v>
      </c>
      <c r="AQ231" s="169">
        <v>0</v>
      </c>
      <c r="AR231" s="169">
        <v>0</v>
      </c>
      <c r="AS231" s="169">
        <v>0</v>
      </c>
      <c r="AT231" s="170">
        <v>0</v>
      </c>
      <c r="AU231" s="169">
        <v>0</v>
      </c>
      <c r="AV231" s="169">
        <v>0</v>
      </c>
      <c r="AW231" s="169">
        <v>0</v>
      </c>
      <c r="AX231" s="169">
        <v>0</v>
      </c>
      <c r="AY231" s="169">
        <v>0</v>
      </c>
      <c r="AZ231" s="169">
        <v>0</v>
      </c>
      <c r="BA231" s="169">
        <v>0</v>
      </c>
      <c r="BB231" s="169">
        <v>0</v>
      </c>
      <c r="BC231" s="169">
        <v>0</v>
      </c>
      <c r="BD231" s="169">
        <v>0</v>
      </c>
      <c r="BE231" s="169">
        <v>0</v>
      </c>
      <c r="BF231" s="169">
        <v>0</v>
      </c>
      <c r="BG231" s="169">
        <v>0</v>
      </c>
      <c r="BH231" s="169">
        <v>0</v>
      </c>
      <c r="BI231" s="138">
        <v>0</v>
      </c>
    </row>
    <row r="232" spans="1:61">
      <c r="A232" s="172" t="s">
        <v>653</v>
      </c>
      <c r="B232" s="169">
        <v>227</v>
      </c>
      <c r="C232" s="169">
        <v>411</v>
      </c>
      <c r="D232" s="138">
        <f>SUM(H232:BI232)</f>
        <v>7</v>
      </c>
      <c r="E232" s="172">
        <f>SUMIF($H$1:$BI$1,1,$H232:$BI232)</f>
        <v>0</v>
      </c>
      <c r="F232" s="169">
        <f>SUMIF($H$1:$BI$1,2,$H232:$BI232)</f>
        <v>3</v>
      </c>
      <c r="G232" s="138">
        <f>SUMIF($H$1:$BI$1,3,$H232:$BI232)</f>
        <v>4</v>
      </c>
      <c r="H232" s="171">
        <v>0</v>
      </c>
      <c r="I232" s="169">
        <v>0</v>
      </c>
      <c r="J232" s="169">
        <v>0</v>
      </c>
      <c r="K232" s="169">
        <v>0</v>
      </c>
      <c r="L232" s="169">
        <v>0</v>
      </c>
      <c r="M232" s="169">
        <v>0</v>
      </c>
      <c r="N232" s="169">
        <v>0</v>
      </c>
      <c r="O232" s="169">
        <v>0</v>
      </c>
      <c r="P232" s="169">
        <v>4</v>
      </c>
      <c r="Q232" s="169">
        <v>0</v>
      </c>
      <c r="R232" s="169">
        <v>0</v>
      </c>
      <c r="S232" s="169">
        <v>0</v>
      </c>
      <c r="T232" s="169">
        <v>0</v>
      </c>
      <c r="U232" s="169">
        <v>0</v>
      </c>
      <c r="V232" s="169">
        <v>0</v>
      </c>
      <c r="W232" s="169">
        <v>0</v>
      </c>
      <c r="X232" s="169">
        <v>0</v>
      </c>
      <c r="Y232" s="169">
        <v>0</v>
      </c>
      <c r="Z232" s="169">
        <v>0</v>
      </c>
      <c r="AA232" s="169">
        <v>0</v>
      </c>
      <c r="AB232" s="169">
        <v>0</v>
      </c>
      <c r="AC232" s="169">
        <v>0</v>
      </c>
      <c r="AD232" s="169">
        <v>0</v>
      </c>
      <c r="AE232" s="169">
        <v>0</v>
      </c>
      <c r="AF232" s="169">
        <v>0</v>
      </c>
      <c r="AG232" s="169">
        <v>2</v>
      </c>
      <c r="AH232" s="169">
        <v>0</v>
      </c>
      <c r="AI232" s="169">
        <v>0</v>
      </c>
      <c r="AJ232" s="169">
        <v>0</v>
      </c>
      <c r="AK232" s="169">
        <v>0</v>
      </c>
      <c r="AL232" s="169">
        <v>0</v>
      </c>
      <c r="AM232" s="169">
        <v>0</v>
      </c>
      <c r="AN232" s="170">
        <v>0</v>
      </c>
      <c r="AO232" s="169">
        <v>0</v>
      </c>
      <c r="AP232" s="169">
        <v>0</v>
      </c>
      <c r="AQ232" s="169">
        <v>0</v>
      </c>
      <c r="AR232" s="169">
        <v>0</v>
      </c>
      <c r="AS232" s="169">
        <v>0</v>
      </c>
      <c r="AT232" s="170">
        <v>0</v>
      </c>
      <c r="AU232" s="169">
        <v>0</v>
      </c>
      <c r="AV232" s="169">
        <v>0</v>
      </c>
      <c r="AW232" s="169">
        <v>0</v>
      </c>
      <c r="AX232" s="169">
        <v>0</v>
      </c>
      <c r="AY232" s="169">
        <v>0</v>
      </c>
      <c r="AZ232" s="169">
        <v>0</v>
      </c>
      <c r="BA232" s="169">
        <v>0</v>
      </c>
      <c r="BB232" s="169">
        <v>0</v>
      </c>
      <c r="BC232" s="169">
        <v>0</v>
      </c>
      <c r="BD232" s="169">
        <v>0</v>
      </c>
      <c r="BE232" s="169">
        <v>1</v>
      </c>
      <c r="BF232" s="169">
        <v>0</v>
      </c>
      <c r="BG232" s="169">
        <v>0</v>
      </c>
      <c r="BH232" s="169">
        <v>0</v>
      </c>
      <c r="BI232" s="138">
        <v>0</v>
      </c>
    </row>
    <row r="233" spans="1:61">
      <c r="A233" s="172" t="s">
        <v>651</v>
      </c>
      <c r="B233" s="169">
        <v>228</v>
      </c>
      <c r="C233" s="169">
        <v>39</v>
      </c>
      <c r="D233" s="138">
        <f>SUM(H233:BI233)</f>
        <v>0</v>
      </c>
      <c r="E233" s="172">
        <f>SUMIF($H$1:$BI$1,1,$H233:$BI233)</f>
        <v>0</v>
      </c>
      <c r="F233" s="169">
        <f>SUMIF($H$1:$BI$1,2,$H233:$BI233)</f>
        <v>0</v>
      </c>
      <c r="G233" s="138">
        <f>SUMIF($H$1:$BI$1,3,$H233:$BI233)</f>
        <v>0</v>
      </c>
      <c r="H233" s="171">
        <v>0</v>
      </c>
      <c r="I233" s="169">
        <v>0</v>
      </c>
      <c r="J233" s="169">
        <v>0</v>
      </c>
      <c r="K233" s="169">
        <v>0</v>
      </c>
      <c r="L233" s="169">
        <v>0</v>
      </c>
      <c r="M233" s="169">
        <v>0</v>
      </c>
      <c r="N233" s="169">
        <v>0</v>
      </c>
      <c r="O233" s="169">
        <v>0</v>
      </c>
      <c r="P233" s="169">
        <v>0</v>
      </c>
      <c r="Q233" s="169">
        <v>0</v>
      </c>
      <c r="R233" s="169">
        <v>0</v>
      </c>
      <c r="S233" s="169">
        <v>0</v>
      </c>
      <c r="T233" s="169">
        <v>0</v>
      </c>
      <c r="U233" s="169">
        <v>0</v>
      </c>
      <c r="V233" s="169">
        <v>0</v>
      </c>
      <c r="W233" s="169">
        <v>0</v>
      </c>
      <c r="X233" s="169">
        <v>0</v>
      </c>
      <c r="Y233" s="169">
        <v>0</v>
      </c>
      <c r="Z233" s="169">
        <v>0</v>
      </c>
      <c r="AA233" s="169">
        <v>0</v>
      </c>
      <c r="AB233" s="169">
        <v>0</v>
      </c>
      <c r="AC233" s="169">
        <v>0</v>
      </c>
      <c r="AD233" s="169">
        <v>0</v>
      </c>
      <c r="AE233" s="169">
        <v>0</v>
      </c>
      <c r="AF233" s="169">
        <v>0</v>
      </c>
      <c r="AG233" s="169">
        <v>0</v>
      </c>
      <c r="AH233" s="169">
        <v>0</v>
      </c>
      <c r="AI233" s="169">
        <v>0</v>
      </c>
      <c r="AJ233" s="169">
        <v>0</v>
      </c>
      <c r="AK233" s="169">
        <v>0</v>
      </c>
      <c r="AL233" s="169">
        <v>0</v>
      </c>
      <c r="AM233" s="169">
        <v>0</v>
      </c>
      <c r="AN233" s="170">
        <v>0</v>
      </c>
      <c r="AO233" s="169">
        <v>0</v>
      </c>
      <c r="AP233" s="169">
        <v>0</v>
      </c>
      <c r="AQ233" s="169">
        <v>0</v>
      </c>
      <c r="AR233" s="169">
        <v>0</v>
      </c>
      <c r="AS233" s="169">
        <v>0</v>
      </c>
      <c r="AT233" s="170">
        <v>0</v>
      </c>
      <c r="AU233" s="169">
        <v>0</v>
      </c>
      <c r="AV233" s="169">
        <v>0</v>
      </c>
      <c r="AW233" s="169">
        <v>0</v>
      </c>
      <c r="AX233" s="169">
        <v>0</v>
      </c>
      <c r="AY233" s="169">
        <v>0</v>
      </c>
      <c r="AZ233" s="169">
        <v>0</v>
      </c>
      <c r="BA233" s="169">
        <v>0</v>
      </c>
      <c r="BB233" s="169">
        <v>0</v>
      </c>
      <c r="BC233" s="169">
        <v>0</v>
      </c>
      <c r="BD233" s="169">
        <v>0</v>
      </c>
      <c r="BE233" s="169">
        <v>0</v>
      </c>
      <c r="BF233" s="169">
        <v>0</v>
      </c>
      <c r="BG233" s="169">
        <v>0</v>
      </c>
      <c r="BH233" s="169">
        <v>0</v>
      </c>
      <c r="BI233" s="138">
        <v>0</v>
      </c>
    </row>
    <row r="234" spans="1:61">
      <c r="A234" s="172" t="s">
        <v>650</v>
      </c>
      <c r="B234" s="169">
        <v>229</v>
      </c>
      <c r="C234" s="169">
        <v>183</v>
      </c>
      <c r="D234" s="138">
        <f>SUM(H234:BI234)</f>
        <v>0</v>
      </c>
      <c r="E234" s="172">
        <f>SUMIF($H$1:$BI$1,1,$H234:$BI234)</f>
        <v>0</v>
      </c>
      <c r="F234" s="169">
        <f>SUMIF($H$1:$BI$1,2,$H234:$BI234)</f>
        <v>0</v>
      </c>
      <c r="G234" s="138">
        <f>SUMIF($H$1:$BI$1,3,$H234:$BI234)</f>
        <v>0</v>
      </c>
      <c r="H234" s="171">
        <v>0</v>
      </c>
      <c r="I234" s="169">
        <v>0</v>
      </c>
      <c r="J234" s="169">
        <v>0</v>
      </c>
      <c r="K234" s="169">
        <v>0</v>
      </c>
      <c r="L234" s="169">
        <v>0</v>
      </c>
      <c r="M234" s="169">
        <v>0</v>
      </c>
      <c r="N234" s="169">
        <v>0</v>
      </c>
      <c r="O234" s="169">
        <v>0</v>
      </c>
      <c r="P234" s="169">
        <v>0</v>
      </c>
      <c r="Q234" s="169">
        <v>0</v>
      </c>
      <c r="R234" s="169">
        <v>0</v>
      </c>
      <c r="S234" s="169">
        <v>0</v>
      </c>
      <c r="T234" s="169">
        <v>0</v>
      </c>
      <c r="U234" s="169">
        <v>0</v>
      </c>
      <c r="V234" s="169">
        <v>0</v>
      </c>
      <c r="W234" s="169">
        <v>0</v>
      </c>
      <c r="X234" s="169">
        <v>0</v>
      </c>
      <c r="Y234" s="169">
        <v>0</v>
      </c>
      <c r="Z234" s="169">
        <v>0</v>
      </c>
      <c r="AA234" s="169">
        <v>0</v>
      </c>
      <c r="AB234" s="169">
        <v>0</v>
      </c>
      <c r="AC234" s="169">
        <v>0</v>
      </c>
      <c r="AD234" s="169">
        <v>0</v>
      </c>
      <c r="AE234" s="169">
        <v>0</v>
      </c>
      <c r="AF234" s="169">
        <v>0</v>
      </c>
      <c r="AG234" s="169">
        <v>0</v>
      </c>
      <c r="AH234" s="169">
        <v>0</v>
      </c>
      <c r="AI234" s="169">
        <v>0</v>
      </c>
      <c r="AJ234" s="169">
        <v>0</v>
      </c>
      <c r="AK234" s="169">
        <v>0</v>
      </c>
      <c r="AL234" s="169">
        <v>0</v>
      </c>
      <c r="AM234" s="169">
        <v>0</v>
      </c>
      <c r="AN234" s="170">
        <v>0</v>
      </c>
      <c r="AO234" s="169">
        <v>0</v>
      </c>
      <c r="AP234" s="169">
        <v>0</v>
      </c>
      <c r="AQ234" s="169">
        <v>0</v>
      </c>
      <c r="AR234" s="169">
        <v>0</v>
      </c>
      <c r="AS234" s="169">
        <v>0</v>
      </c>
      <c r="AT234" s="170">
        <v>0</v>
      </c>
      <c r="AU234" s="169">
        <v>0</v>
      </c>
      <c r="AV234" s="169">
        <v>0</v>
      </c>
      <c r="AW234" s="169">
        <v>0</v>
      </c>
      <c r="AX234" s="169">
        <v>0</v>
      </c>
      <c r="AY234" s="169">
        <v>0</v>
      </c>
      <c r="AZ234" s="169">
        <v>0</v>
      </c>
      <c r="BA234" s="169">
        <v>0</v>
      </c>
      <c r="BB234" s="169">
        <v>0</v>
      </c>
      <c r="BC234" s="169">
        <v>0</v>
      </c>
      <c r="BD234" s="169">
        <v>0</v>
      </c>
      <c r="BE234" s="169">
        <v>0</v>
      </c>
      <c r="BF234" s="169">
        <v>0</v>
      </c>
      <c r="BG234" s="169">
        <v>0</v>
      </c>
      <c r="BH234" s="169">
        <v>0</v>
      </c>
      <c r="BI234" s="138">
        <v>0</v>
      </c>
    </row>
    <row r="235" spans="1:61">
      <c r="A235" s="172" t="s">
        <v>649</v>
      </c>
      <c r="B235" s="169">
        <v>230</v>
      </c>
      <c r="C235" s="169">
        <v>2228</v>
      </c>
      <c r="D235" s="138">
        <f>SUM(H235:BI235)</f>
        <v>102</v>
      </c>
      <c r="E235" s="172">
        <f>SUMIF($H$1:$BI$1,1,$H235:$BI235)</f>
        <v>9</v>
      </c>
      <c r="F235" s="169">
        <f>SUMIF($H$1:$BI$1,2,$H235:$BI235)</f>
        <v>93</v>
      </c>
      <c r="G235" s="138">
        <f>SUMIF($H$1:$BI$1,3,$H235:$BI235)</f>
        <v>0</v>
      </c>
      <c r="H235" s="171">
        <v>0</v>
      </c>
      <c r="I235" s="169">
        <v>0</v>
      </c>
      <c r="J235" s="169">
        <v>0</v>
      </c>
      <c r="K235" s="169">
        <v>0</v>
      </c>
      <c r="L235" s="169">
        <v>0</v>
      </c>
      <c r="M235" s="169">
        <v>0</v>
      </c>
      <c r="N235" s="169">
        <v>0</v>
      </c>
      <c r="O235" s="169">
        <v>0</v>
      </c>
      <c r="P235" s="169">
        <v>0</v>
      </c>
      <c r="Q235" s="169">
        <v>0</v>
      </c>
      <c r="R235" s="169">
        <v>0</v>
      </c>
      <c r="S235" s="169">
        <v>0</v>
      </c>
      <c r="T235" s="169">
        <v>0</v>
      </c>
      <c r="U235" s="169">
        <v>0</v>
      </c>
      <c r="V235" s="169">
        <v>0</v>
      </c>
      <c r="W235" s="169">
        <v>0</v>
      </c>
      <c r="X235" s="169">
        <v>9</v>
      </c>
      <c r="Y235" s="169">
        <v>0</v>
      </c>
      <c r="Z235" s="169">
        <v>0</v>
      </c>
      <c r="AA235" s="169">
        <v>0</v>
      </c>
      <c r="AB235" s="169">
        <v>0</v>
      </c>
      <c r="AC235" s="169">
        <v>0</v>
      </c>
      <c r="AD235" s="169">
        <v>0</v>
      </c>
      <c r="AE235" s="169">
        <v>0</v>
      </c>
      <c r="AF235" s="169">
        <v>0</v>
      </c>
      <c r="AG235" s="169">
        <v>20</v>
      </c>
      <c r="AH235" s="169">
        <v>0</v>
      </c>
      <c r="AI235" s="169">
        <v>0</v>
      </c>
      <c r="AJ235" s="169">
        <v>0</v>
      </c>
      <c r="AK235" s="169">
        <v>0</v>
      </c>
      <c r="AL235" s="169">
        <v>0</v>
      </c>
      <c r="AM235" s="169">
        <v>0</v>
      </c>
      <c r="AN235" s="170">
        <v>0</v>
      </c>
      <c r="AO235" s="169">
        <v>0</v>
      </c>
      <c r="AP235" s="169">
        <v>0</v>
      </c>
      <c r="AQ235" s="169">
        <v>25</v>
      </c>
      <c r="AR235" s="169">
        <v>0</v>
      </c>
      <c r="AS235" s="169">
        <v>9</v>
      </c>
      <c r="AT235" s="170">
        <v>0</v>
      </c>
      <c r="AU235" s="169">
        <v>0</v>
      </c>
      <c r="AV235" s="169">
        <v>0</v>
      </c>
      <c r="AW235" s="169">
        <v>0</v>
      </c>
      <c r="AX235" s="169">
        <v>0</v>
      </c>
      <c r="AY235" s="169">
        <v>0</v>
      </c>
      <c r="AZ235" s="169">
        <v>0</v>
      </c>
      <c r="BA235" s="169">
        <v>0</v>
      </c>
      <c r="BB235" s="169">
        <v>0</v>
      </c>
      <c r="BC235" s="169">
        <v>0</v>
      </c>
      <c r="BD235" s="169">
        <v>0</v>
      </c>
      <c r="BE235" s="169">
        <v>39</v>
      </c>
      <c r="BF235" s="169">
        <v>0</v>
      </c>
      <c r="BG235" s="169">
        <v>0</v>
      </c>
      <c r="BH235" s="169">
        <v>0</v>
      </c>
      <c r="BI235" s="138">
        <v>0</v>
      </c>
    </row>
    <row r="236" spans="1:61">
      <c r="A236" s="172" t="s">
        <v>646</v>
      </c>
      <c r="B236" s="169">
        <v>231</v>
      </c>
      <c r="C236" s="169">
        <v>1878</v>
      </c>
      <c r="D236" s="138">
        <f>SUM(H236:BI236)</f>
        <v>18</v>
      </c>
      <c r="E236" s="172">
        <f>SUMIF($H$1:$BI$1,1,$H236:$BI236)</f>
        <v>8</v>
      </c>
      <c r="F236" s="169">
        <f>SUMIF($H$1:$BI$1,2,$H236:$BI236)</f>
        <v>9</v>
      </c>
      <c r="G236" s="138">
        <f>SUMIF($H$1:$BI$1,3,$H236:$BI236)</f>
        <v>1</v>
      </c>
      <c r="H236" s="171">
        <v>0</v>
      </c>
      <c r="I236" s="169">
        <v>0</v>
      </c>
      <c r="J236" s="169">
        <v>0</v>
      </c>
      <c r="K236" s="169">
        <v>0</v>
      </c>
      <c r="L236" s="169">
        <v>0</v>
      </c>
      <c r="M236" s="169">
        <v>0</v>
      </c>
      <c r="N236" s="169">
        <v>0</v>
      </c>
      <c r="O236" s="169">
        <v>0</v>
      </c>
      <c r="P236" s="169">
        <v>1</v>
      </c>
      <c r="Q236" s="169">
        <v>0</v>
      </c>
      <c r="R236" s="169">
        <v>0</v>
      </c>
      <c r="S236" s="169">
        <v>0</v>
      </c>
      <c r="T236" s="169">
        <v>0</v>
      </c>
      <c r="U236" s="169">
        <v>0</v>
      </c>
      <c r="V236" s="169">
        <v>0</v>
      </c>
      <c r="W236" s="169">
        <v>0</v>
      </c>
      <c r="X236" s="169">
        <v>8</v>
      </c>
      <c r="Y236" s="169">
        <v>0</v>
      </c>
      <c r="Z236" s="169">
        <v>0</v>
      </c>
      <c r="AA236" s="169">
        <v>0</v>
      </c>
      <c r="AB236" s="169">
        <v>0</v>
      </c>
      <c r="AC236" s="169">
        <v>0</v>
      </c>
      <c r="AD236" s="169">
        <v>0</v>
      </c>
      <c r="AE236" s="169">
        <v>0</v>
      </c>
      <c r="AF236" s="169">
        <v>0</v>
      </c>
      <c r="AG236" s="169">
        <v>9</v>
      </c>
      <c r="AH236" s="169">
        <v>0</v>
      </c>
      <c r="AI236" s="169">
        <v>0</v>
      </c>
      <c r="AJ236" s="169">
        <v>0</v>
      </c>
      <c r="AK236" s="169">
        <v>0</v>
      </c>
      <c r="AL236" s="169">
        <v>0</v>
      </c>
      <c r="AM236" s="169">
        <v>0</v>
      </c>
      <c r="AN236" s="170">
        <v>0</v>
      </c>
      <c r="AO236" s="169">
        <v>0</v>
      </c>
      <c r="AP236" s="169">
        <v>0</v>
      </c>
      <c r="AQ236" s="169">
        <v>0</v>
      </c>
      <c r="AR236" s="169">
        <v>0</v>
      </c>
      <c r="AS236" s="169">
        <v>0</v>
      </c>
      <c r="AT236" s="170">
        <v>0</v>
      </c>
      <c r="AU236" s="169">
        <v>0</v>
      </c>
      <c r="AV236" s="169">
        <v>0</v>
      </c>
      <c r="AW236" s="169">
        <v>0</v>
      </c>
      <c r="AX236" s="169">
        <v>0</v>
      </c>
      <c r="AY236" s="169">
        <v>0</v>
      </c>
      <c r="AZ236" s="169">
        <v>0</v>
      </c>
      <c r="BA236" s="169">
        <v>0</v>
      </c>
      <c r="BB236" s="169">
        <v>0</v>
      </c>
      <c r="BC236" s="169">
        <v>0</v>
      </c>
      <c r="BD236" s="169">
        <v>0</v>
      </c>
      <c r="BE236" s="169">
        <v>0</v>
      </c>
      <c r="BF236" s="169">
        <v>0</v>
      </c>
      <c r="BG236" s="169">
        <v>0</v>
      </c>
      <c r="BH236" s="169">
        <v>0</v>
      </c>
      <c r="BI236" s="138">
        <v>0</v>
      </c>
    </row>
    <row r="237" spans="1:61">
      <c r="A237" s="172" t="s">
        <v>644</v>
      </c>
      <c r="B237" s="169">
        <v>232</v>
      </c>
      <c r="C237" s="169">
        <v>1304</v>
      </c>
      <c r="D237" s="138">
        <f>SUM(H237:BI237)</f>
        <v>78</v>
      </c>
      <c r="E237" s="172">
        <f>SUMIF($H$1:$BI$1,1,$H237:$BI237)</f>
        <v>0</v>
      </c>
      <c r="F237" s="169">
        <f>SUMIF($H$1:$BI$1,2,$H237:$BI237)</f>
        <v>7</v>
      </c>
      <c r="G237" s="138">
        <f>SUMIF($H$1:$BI$1,3,$H237:$BI237)</f>
        <v>71</v>
      </c>
      <c r="H237" s="171">
        <v>0</v>
      </c>
      <c r="I237" s="169">
        <v>0</v>
      </c>
      <c r="J237" s="169">
        <v>0</v>
      </c>
      <c r="K237" s="169">
        <v>0</v>
      </c>
      <c r="L237" s="169">
        <v>0</v>
      </c>
      <c r="M237" s="169">
        <v>0</v>
      </c>
      <c r="N237" s="169">
        <v>0</v>
      </c>
      <c r="O237" s="169">
        <v>0</v>
      </c>
      <c r="P237" s="169">
        <v>71</v>
      </c>
      <c r="Q237" s="169">
        <v>0</v>
      </c>
      <c r="R237" s="169">
        <v>0</v>
      </c>
      <c r="S237" s="169">
        <v>0</v>
      </c>
      <c r="T237" s="169">
        <v>0</v>
      </c>
      <c r="U237" s="169">
        <v>0</v>
      </c>
      <c r="V237" s="169">
        <v>0</v>
      </c>
      <c r="W237" s="169">
        <v>0</v>
      </c>
      <c r="X237" s="169">
        <v>0</v>
      </c>
      <c r="Y237" s="169">
        <v>0</v>
      </c>
      <c r="Z237" s="169">
        <v>0</v>
      </c>
      <c r="AA237" s="169">
        <v>0</v>
      </c>
      <c r="AB237" s="169">
        <v>0</v>
      </c>
      <c r="AC237" s="169">
        <v>0</v>
      </c>
      <c r="AD237" s="169">
        <v>0</v>
      </c>
      <c r="AE237" s="169">
        <v>0</v>
      </c>
      <c r="AF237" s="169">
        <v>0</v>
      </c>
      <c r="AG237" s="169">
        <v>0</v>
      </c>
      <c r="AH237" s="169">
        <v>0</v>
      </c>
      <c r="AI237" s="169">
        <v>0</v>
      </c>
      <c r="AJ237" s="169">
        <v>0</v>
      </c>
      <c r="AK237" s="169">
        <v>0</v>
      </c>
      <c r="AL237" s="169">
        <v>0</v>
      </c>
      <c r="AM237" s="169">
        <v>0</v>
      </c>
      <c r="AN237" s="170">
        <v>0</v>
      </c>
      <c r="AO237" s="169">
        <v>0</v>
      </c>
      <c r="AP237" s="169">
        <v>0</v>
      </c>
      <c r="AQ237" s="169">
        <v>0</v>
      </c>
      <c r="AR237" s="169">
        <v>0</v>
      </c>
      <c r="AS237" s="169">
        <v>0</v>
      </c>
      <c r="AT237" s="170">
        <v>0</v>
      </c>
      <c r="AU237" s="169">
        <v>0</v>
      </c>
      <c r="AV237" s="169">
        <v>0</v>
      </c>
      <c r="AW237" s="169">
        <v>0</v>
      </c>
      <c r="AX237" s="169">
        <v>0</v>
      </c>
      <c r="AY237" s="169">
        <v>0</v>
      </c>
      <c r="AZ237" s="169">
        <v>0</v>
      </c>
      <c r="BA237" s="169">
        <v>0</v>
      </c>
      <c r="BB237" s="169">
        <v>0</v>
      </c>
      <c r="BC237" s="169">
        <v>0</v>
      </c>
      <c r="BD237" s="169">
        <v>0</v>
      </c>
      <c r="BE237" s="169">
        <v>7</v>
      </c>
      <c r="BF237" s="169">
        <v>0</v>
      </c>
      <c r="BG237" s="169">
        <v>0</v>
      </c>
      <c r="BH237" s="169">
        <v>0</v>
      </c>
      <c r="BI237" s="138">
        <v>0</v>
      </c>
    </row>
    <row r="238" spans="1:61">
      <c r="A238" s="172" t="s">
        <v>642</v>
      </c>
      <c r="B238" s="169">
        <v>233</v>
      </c>
      <c r="C238" s="169">
        <v>1099</v>
      </c>
      <c r="D238" s="138">
        <f>SUM(H238:BI238)</f>
        <v>0</v>
      </c>
      <c r="E238" s="172">
        <f>SUMIF($H$1:$BI$1,1,$H238:$BI238)</f>
        <v>0</v>
      </c>
      <c r="F238" s="169">
        <f>SUMIF($H$1:$BI$1,2,$H238:$BI238)</f>
        <v>0</v>
      </c>
      <c r="G238" s="138">
        <f>SUMIF($H$1:$BI$1,3,$H238:$BI238)</f>
        <v>0</v>
      </c>
      <c r="H238" s="171">
        <v>0</v>
      </c>
      <c r="I238" s="169">
        <v>0</v>
      </c>
      <c r="J238" s="169">
        <v>0</v>
      </c>
      <c r="K238" s="169">
        <v>0</v>
      </c>
      <c r="L238" s="169">
        <v>0</v>
      </c>
      <c r="M238" s="169">
        <v>0</v>
      </c>
      <c r="N238" s="169">
        <v>0</v>
      </c>
      <c r="O238" s="169">
        <v>0</v>
      </c>
      <c r="P238" s="169">
        <v>0</v>
      </c>
      <c r="Q238" s="169">
        <v>0</v>
      </c>
      <c r="R238" s="169">
        <v>0</v>
      </c>
      <c r="S238" s="169">
        <v>0</v>
      </c>
      <c r="T238" s="169">
        <v>0</v>
      </c>
      <c r="U238" s="169">
        <v>0</v>
      </c>
      <c r="V238" s="169">
        <v>0</v>
      </c>
      <c r="W238" s="169">
        <v>0</v>
      </c>
      <c r="X238" s="169">
        <v>0</v>
      </c>
      <c r="Y238" s="169">
        <v>0</v>
      </c>
      <c r="Z238" s="169">
        <v>0</v>
      </c>
      <c r="AA238" s="169">
        <v>0</v>
      </c>
      <c r="AB238" s="169">
        <v>0</v>
      </c>
      <c r="AC238" s="169">
        <v>0</v>
      </c>
      <c r="AD238" s="169">
        <v>0</v>
      </c>
      <c r="AE238" s="169">
        <v>0</v>
      </c>
      <c r="AF238" s="169">
        <v>0</v>
      </c>
      <c r="AG238" s="169">
        <v>0</v>
      </c>
      <c r="AH238" s="169">
        <v>0</v>
      </c>
      <c r="AI238" s="169">
        <v>0</v>
      </c>
      <c r="AJ238" s="169">
        <v>0</v>
      </c>
      <c r="AK238" s="169">
        <v>0</v>
      </c>
      <c r="AL238" s="169">
        <v>0</v>
      </c>
      <c r="AM238" s="169">
        <v>0</v>
      </c>
      <c r="AN238" s="170">
        <v>0</v>
      </c>
      <c r="AO238" s="169">
        <v>0</v>
      </c>
      <c r="AP238" s="169">
        <v>0</v>
      </c>
      <c r="AQ238" s="169">
        <v>0</v>
      </c>
      <c r="AR238" s="169">
        <v>0</v>
      </c>
      <c r="AS238" s="169">
        <v>0</v>
      </c>
      <c r="AT238" s="170">
        <v>0</v>
      </c>
      <c r="AU238" s="169">
        <v>0</v>
      </c>
      <c r="AV238" s="169">
        <v>0</v>
      </c>
      <c r="AW238" s="169">
        <v>0</v>
      </c>
      <c r="AX238" s="169">
        <v>0</v>
      </c>
      <c r="AY238" s="169">
        <v>0</v>
      </c>
      <c r="AZ238" s="169">
        <v>0</v>
      </c>
      <c r="BA238" s="169">
        <v>0</v>
      </c>
      <c r="BB238" s="169">
        <v>0</v>
      </c>
      <c r="BC238" s="169">
        <v>0</v>
      </c>
      <c r="BD238" s="169">
        <v>0</v>
      </c>
      <c r="BE238" s="169">
        <v>0</v>
      </c>
      <c r="BF238" s="169">
        <v>0</v>
      </c>
      <c r="BG238" s="169">
        <v>0</v>
      </c>
      <c r="BH238" s="169">
        <v>0</v>
      </c>
      <c r="BI238" s="138">
        <v>0</v>
      </c>
    </row>
    <row r="239" spans="1:61">
      <c r="A239" s="172" t="s">
        <v>641</v>
      </c>
      <c r="B239" s="169">
        <v>234</v>
      </c>
      <c r="C239" s="169">
        <v>1009</v>
      </c>
      <c r="D239" s="138">
        <f>SUM(H239:BI239)</f>
        <v>112</v>
      </c>
      <c r="E239" s="172">
        <f>SUMIF($H$1:$BI$1,1,$H239:$BI239)</f>
        <v>18</v>
      </c>
      <c r="F239" s="169">
        <f>SUMIF($H$1:$BI$1,2,$H239:$BI239)</f>
        <v>94</v>
      </c>
      <c r="G239" s="138">
        <f>SUMIF($H$1:$BI$1,3,$H239:$BI239)</f>
        <v>0</v>
      </c>
      <c r="H239" s="171">
        <v>0</v>
      </c>
      <c r="I239" s="169">
        <v>18</v>
      </c>
      <c r="J239" s="169">
        <v>0</v>
      </c>
      <c r="K239" s="169">
        <v>0</v>
      </c>
      <c r="L239" s="169">
        <v>0</v>
      </c>
      <c r="M239" s="169">
        <v>0</v>
      </c>
      <c r="N239" s="169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169">
        <v>0</v>
      </c>
      <c r="V239" s="169">
        <v>0</v>
      </c>
      <c r="W239" s="169">
        <v>0</v>
      </c>
      <c r="X239" s="169">
        <v>18</v>
      </c>
      <c r="Y239" s="169">
        <v>0</v>
      </c>
      <c r="Z239" s="169">
        <v>0</v>
      </c>
      <c r="AA239" s="169">
        <v>0</v>
      </c>
      <c r="AB239" s="169">
        <v>0</v>
      </c>
      <c r="AC239" s="169">
        <v>0</v>
      </c>
      <c r="AD239" s="169">
        <v>0</v>
      </c>
      <c r="AE239" s="169">
        <v>0</v>
      </c>
      <c r="AF239" s="169">
        <v>0</v>
      </c>
      <c r="AG239" s="169">
        <v>0</v>
      </c>
      <c r="AH239" s="169">
        <v>0</v>
      </c>
      <c r="AI239" s="169">
        <v>0</v>
      </c>
      <c r="AJ239" s="169">
        <v>0</v>
      </c>
      <c r="AK239" s="169">
        <v>0</v>
      </c>
      <c r="AL239" s="169">
        <v>0</v>
      </c>
      <c r="AM239" s="169">
        <v>0</v>
      </c>
      <c r="AN239" s="170">
        <v>0</v>
      </c>
      <c r="AO239" s="169">
        <v>0</v>
      </c>
      <c r="AP239" s="169">
        <v>0</v>
      </c>
      <c r="AQ239" s="169">
        <v>0</v>
      </c>
      <c r="AR239" s="169">
        <v>0</v>
      </c>
      <c r="AS239" s="169">
        <v>0</v>
      </c>
      <c r="AT239" s="170">
        <v>0</v>
      </c>
      <c r="AU239" s="169">
        <v>0</v>
      </c>
      <c r="AV239" s="169">
        <v>0</v>
      </c>
      <c r="AW239" s="169">
        <v>0</v>
      </c>
      <c r="AX239" s="169">
        <v>0</v>
      </c>
      <c r="AY239" s="169">
        <v>0</v>
      </c>
      <c r="AZ239" s="169">
        <v>0</v>
      </c>
      <c r="BA239" s="169">
        <v>0</v>
      </c>
      <c r="BB239" s="169">
        <v>0</v>
      </c>
      <c r="BC239" s="169">
        <v>0</v>
      </c>
      <c r="BD239" s="169">
        <v>0</v>
      </c>
      <c r="BE239" s="169">
        <v>76</v>
      </c>
      <c r="BF239" s="169">
        <v>0</v>
      </c>
      <c r="BG239" s="169">
        <v>0</v>
      </c>
      <c r="BH239" s="169">
        <v>0</v>
      </c>
      <c r="BI239" s="138">
        <v>0</v>
      </c>
    </row>
    <row r="240" spans="1:61">
      <c r="A240" s="172" t="s">
        <v>639</v>
      </c>
      <c r="B240" s="169">
        <v>235</v>
      </c>
      <c r="C240" s="169">
        <v>2314</v>
      </c>
      <c r="D240" s="138">
        <f>SUM(H240:BI240)</f>
        <v>200</v>
      </c>
      <c r="E240" s="172">
        <f>SUMIF($H$1:$BI$1,1,$H240:$BI240)</f>
        <v>11</v>
      </c>
      <c r="F240" s="169">
        <f>SUMIF($H$1:$BI$1,2,$H240:$BI240)</f>
        <v>2</v>
      </c>
      <c r="G240" s="138">
        <f>SUMIF($H$1:$BI$1,3,$H240:$BI240)</f>
        <v>187</v>
      </c>
      <c r="H240" s="171">
        <v>0</v>
      </c>
      <c r="I240" s="169">
        <v>1</v>
      </c>
      <c r="J240" s="169">
        <v>0</v>
      </c>
      <c r="K240" s="169">
        <v>0</v>
      </c>
      <c r="L240" s="169">
        <v>0</v>
      </c>
      <c r="M240" s="169">
        <v>0</v>
      </c>
      <c r="N240" s="169">
        <v>0</v>
      </c>
      <c r="O240" s="169">
        <v>0</v>
      </c>
      <c r="P240" s="169">
        <v>94</v>
      </c>
      <c r="Q240" s="169">
        <v>0</v>
      </c>
      <c r="R240" s="169">
        <v>0</v>
      </c>
      <c r="S240" s="169">
        <v>0</v>
      </c>
      <c r="T240" s="169">
        <v>0</v>
      </c>
      <c r="U240" s="169">
        <v>0</v>
      </c>
      <c r="V240" s="169">
        <v>0</v>
      </c>
      <c r="W240" s="169">
        <v>0</v>
      </c>
      <c r="X240" s="169">
        <v>8</v>
      </c>
      <c r="Y240" s="169">
        <v>0</v>
      </c>
      <c r="Z240" s="169">
        <v>0</v>
      </c>
      <c r="AA240" s="169">
        <v>0</v>
      </c>
      <c r="AB240" s="169">
        <v>0</v>
      </c>
      <c r="AC240" s="169">
        <v>0</v>
      </c>
      <c r="AD240" s="169">
        <v>2</v>
      </c>
      <c r="AE240" s="169">
        <v>0</v>
      </c>
      <c r="AF240" s="169">
        <v>0</v>
      </c>
      <c r="AG240" s="169">
        <v>1</v>
      </c>
      <c r="AH240" s="169">
        <v>0</v>
      </c>
      <c r="AI240" s="169">
        <v>0</v>
      </c>
      <c r="AJ240" s="169">
        <v>1</v>
      </c>
      <c r="AK240" s="169">
        <v>0</v>
      </c>
      <c r="AL240" s="169">
        <v>0</v>
      </c>
      <c r="AM240" s="169">
        <v>0</v>
      </c>
      <c r="AN240" s="170">
        <v>0</v>
      </c>
      <c r="AO240" s="169">
        <v>0</v>
      </c>
      <c r="AP240" s="169">
        <v>0</v>
      </c>
      <c r="AQ240" s="169">
        <v>0</v>
      </c>
      <c r="AR240" s="169">
        <v>0</v>
      </c>
      <c r="AS240" s="169">
        <v>0</v>
      </c>
      <c r="AT240" s="170">
        <v>2</v>
      </c>
      <c r="AU240" s="169">
        <v>0</v>
      </c>
      <c r="AV240" s="169">
        <v>0</v>
      </c>
      <c r="AW240" s="169">
        <v>0</v>
      </c>
      <c r="AX240" s="169">
        <v>91</v>
      </c>
      <c r="AY240" s="169">
        <v>0</v>
      </c>
      <c r="AZ240" s="169">
        <v>0</v>
      </c>
      <c r="BA240" s="169">
        <v>0</v>
      </c>
      <c r="BB240" s="169">
        <v>0</v>
      </c>
      <c r="BC240" s="169">
        <v>0</v>
      </c>
      <c r="BD240" s="169">
        <v>0</v>
      </c>
      <c r="BE240" s="169">
        <v>0</v>
      </c>
      <c r="BF240" s="169">
        <v>0</v>
      </c>
      <c r="BG240" s="169">
        <v>0</v>
      </c>
      <c r="BH240" s="169">
        <v>0</v>
      </c>
      <c r="BI240" s="138">
        <v>0</v>
      </c>
    </row>
    <row r="241" spans="1:61">
      <c r="A241" s="172" t="s">
        <v>637</v>
      </c>
      <c r="B241" s="169">
        <v>236</v>
      </c>
      <c r="C241" s="169">
        <v>699</v>
      </c>
      <c r="D241" s="138">
        <f>SUM(H241:BI241)</f>
        <v>5</v>
      </c>
      <c r="E241" s="172">
        <f>SUMIF($H$1:$BI$1,1,$H241:$BI241)</f>
        <v>0</v>
      </c>
      <c r="F241" s="169">
        <f>SUMIF($H$1:$BI$1,2,$H241:$BI241)</f>
        <v>3</v>
      </c>
      <c r="G241" s="138">
        <f>SUMIF($H$1:$BI$1,3,$H241:$BI241)</f>
        <v>2</v>
      </c>
      <c r="H241" s="171">
        <v>0</v>
      </c>
      <c r="I241" s="169">
        <v>0</v>
      </c>
      <c r="J241" s="169">
        <v>0</v>
      </c>
      <c r="K241" s="169">
        <v>0</v>
      </c>
      <c r="L241" s="169">
        <v>0</v>
      </c>
      <c r="M241" s="169">
        <v>0</v>
      </c>
      <c r="N241" s="169">
        <v>0</v>
      </c>
      <c r="O241" s="169">
        <v>0</v>
      </c>
      <c r="P241" s="169">
        <v>2</v>
      </c>
      <c r="Q241" s="169">
        <v>0</v>
      </c>
      <c r="R241" s="169">
        <v>0</v>
      </c>
      <c r="S241" s="169">
        <v>0</v>
      </c>
      <c r="T241" s="169">
        <v>0</v>
      </c>
      <c r="U241" s="169">
        <v>0</v>
      </c>
      <c r="V241" s="169">
        <v>0</v>
      </c>
      <c r="W241" s="169">
        <v>0</v>
      </c>
      <c r="X241" s="169">
        <v>0</v>
      </c>
      <c r="Y241" s="169">
        <v>0</v>
      </c>
      <c r="Z241" s="169">
        <v>0</v>
      </c>
      <c r="AA241" s="169">
        <v>0</v>
      </c>
      <c r="AB241" s="169">
        <v>0</v>
      </c>
      <c r="AC241" s="169">
        <v>0</v>
      </c>
      <c r="AD241" s="169">
        <v>0</v>
      </c>
      <c r="AE241" s="169">
        <v>0</v>
      </c>
      <c r="AF241" s="169">
        <v>0</v>
      </c>
      <c r="AG241" s="169">
        <v>0</v>
      </c>
      <c r="AH241" s="169">
        <v>0</v>
      </c>
      <c r="AI241" s="169">
        <v>0</v>
      </c>
      <c r="AJ241" s="169">
        <v>0</v>
      </c>
      <c r="AK241" s="169">
        <v>0</v>
      </c>
      <c r="AL241" s="169">
        <v>0</v>
      </c>
      <c r="AM241" s="169">
        <v>0</v>
      </c>
      <c r="AN241" s="170">
        <v>0</v>
      </c>
      <c r="AO241" s="169">
        <v>0</v>
      </c>
      <c r="AP241" s="169">
        <v>0</v>
      </c>
      <c r="AQ241" s="169">
        <v>3</v>
      </c>
      <c r="AR241" s="169">
        <v>0</v>
      </c>
      <c r="AS241" s="169">
        <v>0</v>
      </c>
      <c r="AT241" s="170">
        <v>0</v>
      </c>
      <c r="AU241" s="169">
        <v>0</v>
      </c>
      <c r="AV241" s="169">
        <v>0</v>
      </c>
      <c r="AW241" s="169">
        <v>0</v>
      </c>
      <c r="AX241" s="169">
        <v>0</v>
      </c>
      <c r="AY241" s="169">
        <v>0</v>
      </c>
      <c r="AZ241" s="169">
        <v>0</v>
      </c>
      <c r="BA241" s="169">
        <v>0</v>
      </c>
      <c r="BB241" s="169">
        <v>0</v>
      </c>
      <c r="BC241" s="169">
        <v>0</v>
      </c>
      <c r="BD241" s="169">
        <v>0</v>
      </c>
      <c r="BE241" s="169">
        <v>0</v>
      </c>
      <c r="BF241" s="169">
        <v>0</v>
      </c>
      <c r="BG241" s="169">
        <v>0</v>
      </c>
      <c r="BH241" s="169">
        <v>0</v>
      </c>
      <c r="BI241" s="138">
        <v>0</v>
      </c>
    </row>
    <row r="242" spans="1:61">
      <c r="A242" s="172" t="s">
        <v>635</v>
      </c>
      <c r="B242" s="169">
        <v>237</v>
      </c>
      <c r="C242" s="169">
        <v>305</v>
      </c>
      <c r="D242" s="138">
        <f>SUM(H242:BI242)</f>
        <v>11</v>
      </c>
      <c r="E242" s="172">
        <f>SUMIF($H$1:$BI$1,1,$H242:$BI242)</f>
        <v>0</v>
      </c>
      <c r="F242" s="169">
        <f>SUMIF($H$1:$BI$1,2,$H242:$BI242)</f>
        <v>0</v>
      </c>
      <c r="G242" s="138">
        <f>SUMIF($H$1:$BI$1,3,$H242:$BI242)</f>
        <v>11</v>
      </c>
      <c r="H242" s="171">
        <v>0</v>
      </c>
      <c r="I242" s="169">
        <v>0</v>
      </c>
      <c r="J242" s="169">
        <v>0</v>
      </c>
      <c r="K242" s="169">
        <v>0</v>
      </c>
      <c r="L242" s="169">
        <v>0</v>
      </c>
      <c r="M242" s="169">
        <v>0</v>
      </c>
      <c r="N242" s="169">
        <v>0</v>
      </c>
      <c r="O242" s="169">
        <v>0</v>
      </c>
      <c r="P242" s="169">
        <v>10</v>
      </c>
      <c r="Q242" s="169">
        <v>0</v>
      </c>
      <c r="R242" s="169">
        <v>0</v>
      </c>
      <c r="S242" s="169">
        <v>0</v>
      </c>
      <c r="T242" s="169">
        <v>0</v>
      </c>
      <c r="U242" s="169">
        <v>0</v>
      </c>
      <c r="V242" s="169">
        <v>0</v>
      </c>
      <c r="W242" s="169">
        <v>0</v>
      </c>
      <c r="X242" s="169">
        <v>0</v>
      </c>
      <c r="Y242" s="169">
        <v>0</v>
      </c>
      <c r="Z242" s="169">
        <v>0</v>
      </c>
      <c r="AA242" s="169">
        <v>0</v>
      </c>
      <c r="AB242" s="169">
        <v>0</v>
      </c>
      <c r="AC242" s="169">
        <v>0</v>
      </c>
      <c r="AD242" s="169">
        <v>0</v>
      </c>
      <c r="AE242" s="169">
        <v>0</v>
      </c>
      <c r="AF242" s="169">
        <v>0</v>
      </c>
      <c r="AG242" s="169">
        <v>0</v>
      </c>
      <c r="AH242" s="169">
        <v>0</v>
      </c>
      <c r="AI242" s="169">
        <v>0</v>
      </c>
      <c r="AJ242" s="169">
        <v>0</v>
      </c>
      <c r="AK242" s="169">
        <v>0</v>
      </c>
      <c r="AL242" s="169">
        <v>0</v>
      </c>
      <c r="AM242" s="169">
        <v>0</v>
      </c>
      <c r="AN242" s="170">
        <v>0</v>
      </c>
      <c r="AO242" s="169">
        <v>0</v>
      </c>
      <c r="AP242" s="169">
        <v>0</v>
      </c>
      <c r="AQ242" s="169">
        <v>0</v>
      </c>
      <c r="AR242" s="169">
        <v>0</v>
      </c>
      <c r="AS242" s="169">
        <v>0</v>
      </c>
      <c r="AT242" s="170">
        <v>0</v>
      </c>
      <c r="AU242" s="169">
        <v>0</v>
      </c>
      <c r="AV242" s="169">
        <v>0</v>
      </c>
      <c r="AW242" s="169">
        <v>0</v>
      </c>
      <c r="AX242" s="169">
        <v>1</v>
      </c>
      <c r="AY242" s="169">
        <v>0</v>
      </c>
      <c r="AZ242" s="169">
        <v>0</v>
      </c>
      <c r="BA242" s="169">
        <v>0</v>
      </c>
      <c r="BB242" s="169">
        <v>0</v>
      </c>
      <c r="BC242" s="169">
        <v>0</v>
      </c>
      <c r="BD242" s="169">
        <v>0</v>
      </c>
      <c r="BE242" s="169">
        <v>0</v>
      </c>
      <c r="BF242" s="169">
        <v>0</v>
      </c>
      <c r="BG242" s="169">
        <v>0</v>
      </c>
      <c r="BH242" s="169">
        <v>0</v>
      </c>
      <c r="BI242" s="138">
        <v>0</v>
      </c>
    </row>
    <row r="243" spans="1:61">
      <c r="A243" s="172" t="s">
        <v>632</v>
      </c>
      <c r="B243" s="169">
        <v>238</v>
      </c>
      <c r="C243" s="169">
        <v>52</v>
      </c>
      <c r="D243" s="138">
        <f>SUM(H243:BI243)</f>
        <v>0</v>
      </c>
      <c r="E243" s="172">
        <f>SUMIF($H$1:$BI$1,1,$H243:$BI243)</f>
        <v>0</v>
      </c>
      <c r="F243" s="169">
        <f>SUMIF($H$1:$BI$1,2,$H243:$BI243)</f>
        <v>0</v>
      </c>
      <c r="G243" s="138">
        <f>SUMIF($H$1:$BI$1,3,$H243:$BI243)</f>
        <v>0</v>
      </c>
      <c r="H243" s="171">
        <v>0</v>
      </c>
      <c r="I243" s="169">
        <v>0</v>
      </c>
      <c r="J243" s="169">
        <v>0</v>
      </c>
      <c r="K243" s="169">
        <v>0</v>
      </c>
      <c r="L243" s="169">
        <v>0</v>
      </c>
      <c r="M243" s="169">
        <v>0</v>
      </c>
      <c r="N243" s="169">
        <v>0</v>
      </c>
      <c r="O243" s="169">
        <v>0</v>
      </c>
      <c r="P243" s="169">
        <v>0</v>
      </c>
      <c r="Q243" s="169">
        <v>0</v>
      </c>
      <c r="R243" s="169">
        <v>0</v>
      </c>
      <c r="S243" s="169">
        <v>0</v>
      </c>
      <c r="T243" s="169">
        <v>0</v>
      </c>
      <c r="U243" s="169">
        <v>0</v>
      </c>
      <c r="V243" s="169">
        <v>0</v>
      </c>
      <c r="W243" s="169">
        <v>0</v>
      </c>
      <c r="X243" s="169">
        <v>0</v>
      </c>
      <c r="Y243" s="169">
        <v>0</v>
      </c>
      <c r="Z243" s="169">
        <v>0</v>
      </c>
      <c r="AA243" s="169">
        <v>0</v>
      </c>
      <c r="AB243" s="169">
        <v>0</v>
      </c>
      <c r="AC243" s="169">
        <v>0</v>
      </c>
      <c r="AD243" s="169">
        <v>0</v>
      </c>
      <c r="AE243" s="169">
        <v>0</v>
      </c>
      <c r="AF243" s="169">
        <v>0</v>
      </c>
      <c r="AG243" s="169">
        <v>0</v>
      </c>
      <c r="AH243" s="169">
        <v>0</v>
      </c>
      <c r="AI243" s="169">
        <v>0</v>
      </c>
      <c r="AJ243" s="169">
        <v>0</v>
      </c>
      <c r="AK243" s="169">
        <v>0</v>
      </c>
      <c r="AL243" s="169">
        <v>0</v>
      </c>
      <c r="AM243" s="169">
        <v>0</v>
      </c>
      <c r="AN243" s="170">
        <v>0</v>
      </c>
      <c r="AO243" s="169">
        <v>0</v>
      </c>
      <c r="AP243" s="169">
        <v>0</v>
      </c>
      <c r="AQ243" s="169">
        <v>0</v>
      </c>
      <c r="AR243" s="169">
        <v>0</v>
      </c>
      <c r="AS243" s="169">
        <v>0</v>
      </c>
      <c r="AT243" s="170">
        <v>0</v>
      </c>
      <c r="AU243" s="169">
        <v>0</v>
      </c>
      <c r="AV243" s="169">
        <v>0</v>
      </c>
      <c r="AW243" s="169">
        <v>0</v>
      </c>
      <c r="AX243" s="169">
        <v>0</v>
      </c>
      <c r="AY243" s="169">
        <v>0</v>
      </c>
      <c r="AZ243" s="169">
        <v>0</v>
      </c>
      <c r="BA243" s="169">
        <v>0</v>
      </c>
      <c r="BB243" s="169">
        <v>0</v>
      </c>
      <c r="BC243" s="169">
        <v>0</v>
      </c>
      <c r="BD243" s="169">
        <v>0</v>
      </c>
      <c r="BE243" s="169">
        <v>0</v>
      </c>
      <c r="BF243" s="169">
        <v>0</v>
      </c>
      <c r="BG243" s="169">
        <v>0</v>
      </c>
      <c r="BH243" s="169">
        <v>0</v>
      </c>
      <c r="BI243" s="138">
        <v>0</v>
      </c>
    </row>
    <row r="244" spans="1:61">
      <c r="A244" s="172" t="s">
        <v>631</v>
      </c>
      <c r="B244" s="169">
        <v>239</v>
      </c>
      <c r="C244" s="169">
        <v>75</v>
      </c>
      <c r="D244" s="138">
        <f>SUM(H244:BI244)</f>
        <v>12</v>
      </c>
      <c r="E244" s="172">
        <f>SUMIF($H$1:$BI$1,1,$H244:$BI244)</f>
        <v>9</v>
      </c>
      <c r="F244" s="169">
        <f>SUMIF($H$1:$BI$1,2,$H244:$BI244)</f>
        <v>0</v>
      </c>
      <c r="G244" s="138">
        <f>SUMIF($H$1:$BI$1,3,$H244:$BI244)</f>
        <v>3</v>
      </c>
      <c r="H244" s="171">
        <v>0</v>
      </c>
      <c r="I244" s="169">
        <v>0</v>
      </c>
      <c r="J244" s="169">
        <v>0</v>
      </c>
      <c r="K244" s="169">
        <v>0</v>
      </c>
      <c r="L244" s="169">
        <v>0</v>
      </c>
      <c r="M244" s="169">
        <v>0</v>
      </c>
      <c r="N244" s="169">
        <v>0</v>
      </c>
      <c r="O244" s="169">
        <v>0</v>
      </c>
      <c r="P244" s="169">
        <v>3</v>
      </c>
      <c r="Q244" s="169">
        <v>0</v>
      </c>
      <c r="R244" s="169">
        <v>0</v>
      </c>
      <c r="S244" s="169">
        <v>0</v>
      </c>
      <c r="T244" s="169">
        <v>0</v>
      </c>
      <c r="U244" s="169">
        <v>0</v>
      </c>
      <c r="V244" s="169">
        <v>0</v>
      </c>
      <c r="W244" s="169">
        <v>0</v>
      </c>
      <c r="X244" s="169">
        <v>9</v>
      </c>
      <c r="Y244" s="169">
        <v>0</v>
      </c>
      <c r="Z244" s="169">
        <v>0</v>
      </c>
      <c r="AA244" s="169">
        <v>0</v>
      </c>
      <c r="AB244" s="169">
        <v>0</v>
      </c>
      <c r="AC244" s="169">
        <v>0</v>
      </c>
      <c r="AD244" s="169">
        <v>0</v>
      </c>
      <c r="AE244" s="169">
        <v>0</v>
      </c>
      <c r="AF244" s="169">
        <v>0</v>
      </c>
      <c r="AG244" s="169">
        <v>0</v>
      </c>
      <c r="AH244" s="169">
        <v>0</v>
      </c>
      <c r="AI244" s="169">
        <v>0</v>
      </c>
      <c r="AJ244" s="169">
        <v>0</v>
      </c>
      <c r="AK244" s="169">
        <v>0</v>
      </c>
      <c r="AL244" s="169">
        <v>0</v>
      </c>
      <c r="AM244" s="169">
        <v>0</v>
      </c>
      <c r="AN244" s="170">
        <v>0</v>
      </c>
      <c r="AO244" s="169">
        <v>0</v>
      </c>
      <c r="AP244" s="169">
        <v>0</v>
      </c>
      <c r="AQ244" s="169">
        <v>0</v>
      </c>
      <c r="AR244" s="169">
        <v>0</v>
      </c>
      <c r="AS244" s="169">
        <v>0</v>
      </c>
      <c r="AT244" s="170">
        <v>0</v>
      </c>
      <c r="AU244" s="169">
        <v>0</v>
      </c>
      <c r="AV244" s="169">
        <v>0</v>
      </c>
      <c r="AW244" s="169">
        <v>0</v>
      </c>
      <c r="AX244" s="169">
        <v>0</v>
      </c>
      <c r="AY244" s="169">
        <v>0</v>
      </c>
      <c r="AZ244" s="169">
        <v>0</v>
      </c>
      <c r="BA244" s="169">
        <v>0</v>
      </c>
      <c r="BB244" s="169">
        <v>0</v>
      </c>
      <c r="BC244" s="169">
        <v>0</v>
      </c>
      <c r="BD244" s="169">
        <v>0</v>
      </c>
      <c r="BE244" s="169">
        <v>0</v>
      </c>
      <c r="BF244" s="169">
        <v>0</v>
      </c>
      <c r="BG244" s="169">
        <v>0</v>
      </c>
      <c r="BH244" s="169">
        <v>0</v>
      </c>
      <c r="BI244" s="138">
        <v>0</v>
      </c>
    </row>
    <row r="245" spans="1:61">
      <c r="A245" s="172" t="s">
        <v>629</v>
      </c>
      <c r="B245" s="169">
        <v>240</v>
      </c>
      <c r="C245" s="169">
        <v>490</v>
      </c>
      <c r="D245" s="138">
        <f>SUM(H245:BI245)</f>
        <v>21</v>
      </c>
      <c r="E245" s="172">
        <f>SUMIF($H$1:$BI$1,1,$H245:$BI245)</f>
        <v>0</v>
      </c>
      <c r="F245" s="169">
        <f>SUMIF($H$1:$BI$1,2,$H245:$BI245)</f>
        <v>0</v>
      </c>
      <c r="G245" s="138">
        <f>SUMIF($H$1:$BI$1,3,$H245:$BI245)</f>
        <v>21</v>
      </c>
      <c r="H245" s="171">
        <v>0</v>
      </c>
      <c r="I245" s="169">
        <v>0</v>
      </c>
      <c r="J245" s="169">
        <v>0</v>
      </c>
      <c r="K245" s="169">
        <v>0</v>
      </c>
      <c r="L245" s="169">
        <v>0</v>
      </c>
      <c r="M245" s="169">
        <v>0</v>
      </c>
      <c r="N245" s="169">
        <v>0</v>
      </c>
      <c r="O245" s="169">
        <v>0</v>
      </c>
      <c r="P245" s="169">
        <v>21</v>
      </c>
      <c r="Q245" s="169">
        <v>0</v>
      </c>
      <c r="R245" s="169">
        <v>0</v>
      </c>
      <c r="S245" s="169">
        <v>0</v>
      </c>
      <c r="T245" s="169">
        <v>0</v>
      </c>
      <c r="U245" s="169">
        <v>0</v>
      </c>
      <c r="V245" s="169">
        <v>0</v>
      </c>
      <c r="W245" s="169">
        <v>0</v>
      </c>
      <c r="X245" s="169">
        <v>0</v>
      </c>
      <c r="Y245" s="169">
        <v>0</v>
      </c>
      <c r="Z245" s="169">
        <v>0</v>
      </c>
      <c r="AA245" s="169">
        <v>0</v>
      </c>
      <c r="AB245" s="169">
        <v>0</v>
      </c>
      <c r="AC245" s="169">
        <v>0</v>
      </c>
      <c r="AD245" s="169">
        <v>0</v>
      </c>
      <c r="AE245" s="169">
        <v>0</v>
      </c>
      <c r="AF245" s="169">
        <v>0</v>
      </c>
      <c r="AG245" s="169">
        <v>0</v>
      </c>
      <c r="AH245" s="169">
        <v>0</v>
      </c>
      <c r="AI245" s="169">
        <v>0</v>
      </c>
      <c r="AJ245" s="169">
        <v>0</v>
      </c>
      <c r="AK245" s="169">
        <v>0</v>
      </c>
      <c r="AL245" s="169">
        <v>0</v>
      </c>
      <c r="AM245" s="169">
        <v>0</v>
      </c>
      <c r="AN245" s="170">
        <v>0</v>
      </c>
      <c r="AO245" s="169">
        <v>0</v>
      </c>
      <c r="AP245" s="169">
        <v>0</v>
      </c>
      <c r="AQ245" s="169">
        <v>0</v>
      </c>
      <c r="AR245" s="169">
        <v>0</v>
      </c>
      <c r="AS245" s="169">
        <v>0</v>
      </c>
      <c r="AT245" s="170">
        <v>0</v>
      </c>
      <c r="AU245" s="169">
        <v>0</v>
      </c>
      <c r="AV245" s="169">
        <v>0</v>
      </c>
      <c r="AW245" s="169">
        <v>0</v>
      </c>
      <c r="AX245" s="169">
        <v>0</v>
      </c>
      <c r="AY245" s="169">
        <v>0</v>
      </c>
      <c r="AZ245" s="169">
        <v>0</v>
      </c>
      <c r="BA245" s="169">
        <v>0</v>
      </c>
      <c r="BB245" s="169">
        <v>0</v>
      </c>
      <c r="BC245" s="169">
        <v>0</v>
      </c>
      <c r="BD245" s="169">
        <v>0</v>
      </c>
      <c r="BE245" s="169">
        <v>0</v>
      </c>
      <c r="BF245" s="169">
        <v>0</v>
      </c>
      <c r="BG245" s="169">
        <v>0</v>
      </c>
      <c r="BH245" s="169">
        <v>0</v>
      </c>
      <c r="BI245" s="138">
        <v>0</v>
      </c>
    </row>
    <row r="246" spans="1:61">
      <c r="A246" s="172" t="s">
        <v>627</v>
      </c>
      <c r="B246" s="169">
        <v>241</v>
      </c>
      <c r="C246" s="169">
        <v>47</v>
      </c>
      <c r="D246" s="138">
        <f>SUM(H246:BI246)</f>
        <v>0</v>
      </c>
      <c r="E246" s="172">
        <f>SUMIF($H$1:$BI$1,1,$H246:$BI246)</f>
        <v>0</v>
      </c>
      <c r="F246" s="169">
        <f>SUMIF($H$1:$BI$1,2,$H246:$BI246)</f>
        <v>0</v>
      </c>
      <c r="G246" s="138">
        <f>SUMIF($H$1:$BI$1,3,$H246:$BI246)</f>
        <v>0</v>
      </c>
      <c r="H246" s="171">
        <v>0</v>
      </c>
      <c r="I246" s="169">
        <v>0</v>
      </c>
      <c r="J246" s="169">
        <v>0</v>
      </c>
      <c r="K246" s="169">
        <v>0</v>
      </c>
      <c r="L246" s="169">
        <v>0</v>
      </c>
      <c r="M246" s="169">
        <v>0</v>
      </c>
      <c r="N246" s="169">
        <v>0</v>
      </c>
      <c r="O246" s="169">
        <v>0</v>
      </c>
      <c r="P246" s="169">
        <v>0</v>
      </c>
      <c r="Q246" s="169">
        <v>0</v>
      </c>
      <c r="R246" s="169">
        <v>0</v>
      </c>
      <c r="S246" s="169">
        <v>0</v>
      </c>
      <c r="T246" s="169">
        <v>0</v>
      </c>
      <c r="U246" s="169">
        <v>0</v>
      </c>
      <c r="V246" s="169">
        <v>0</v>
      </c>
      <c r="W246" s="169">
        <v>0</v>
      </c>
      <c r="X246" s="169">
        <v>0</v>
      </c>
      <c r="Y246" s="169">
        <v>0</v>
      </c>
      <c r="Z246" s="169">
        <v>0</v>
      </c>
      <c r="AA246" s="169">
        <v>0</v>
      </c>
      <c r="AB246" s="169">
        <v>0</v>
      </c>
      <c r="AC246" s="169">
        <v>0</v>
      </c>
      <c r="AD246" s="169">
        <v>0</v>
      </c>
      <c r="AE246" s="169">
        <v>0</v>
      </c>
      <c r="AF246" s="169">
        <v>0</v>
      </c>
      <c r="AG246" s="169">
        <v>0</v>
      </c>
      <c r="AH246" s="169">
        <v>0</v>
      </c>
      <c r="AI246" s="169">
        <v>0</v>
      </c>
      <c r="AJ246" s="169">
        <v>0</v>
      </c>
      <c r="AK246" s="169">
        <v>0</v>
      </c>
      <c r="AL246" s="169">
        <v>0</v>
      </c>
      <c r="AM246" s="169">
        <v>0</v>
      </c>
      <c r="AN246" s="170">
        <v>0</v>
      </c>
      <c r="AO246" s="169">
        <v>0</v>
      </c>
      <c r="AP246" s="169">
        <v>0</v>
      </c>
      <c r="AQ246" s="169">
        <v>0</v>
      </c>
      <c r="AR246" s="169">
        <v>0</v>
      </c>
      <c r="AS246" s="169">
        <v>0</v>
      </c>
      <c r="AT246" s="170">
        <v>0</v>
      </c>
      <c r="AU246" s="169">
        <v>0</v>
      </c>
      <c r="AV246" s="169">
        <v>0</v>
      </c>
      <c r="AW246" s="169">
        <v>0</v>
      </c>
      <c r="AX246" s="169">
        <v>0</v>
      </c>
      <c r="AY246" s="169">
        <v>0</v>
      </c>
      <c r="AZ246" s="169">
        <v>0</v>
      </c>
      <c r="BA246" s="169">
        <v>0</v>
      </c>
      <c r="BB246" s="169">
        <v>0</v>
      </c>
      <c r="BC246" s="169">
        <v>0</v>
      </c>
      <c r="BD246" s="169">
        <v>0</v>
      </c>
      <c r="BE246" s="169">
        <v>0</v>
      </c>
      <c r="BF246" s="169">
        <v>0</v>
      </c>
      <c r="BG246" s="169">
        <v>0</v>
      </c>
      <c r="BH246" s="169">
        <v>0</v>
      </c>
      <c r="BI246" s="138">
        <v>0</v>
      </c>
    </row>
    <row r="247" spans="1:61">
      <c r="A247" s="172" t="s">
        <v>626</v>
      </c>
      <c r="B247" s="169">
        <v>242</v>
      </c>
      <c r="C247" s="169">
        <v>9887</v>
      </c>
      <c r="D247" s="138">
        <f>SUM(H247:BI247)</f>
        <v>0</v>
      </c>
      <c r="E247" s="172">
        <f>SUMIF($H$1:$BI$1,1,$H247:$BI247)</f>
        <v>0</v>
      </c>
      <c r="F247" s="169">
        <f>SUMIF($H$1:$BI$1,2,$H247:$BI247)</f>
        <v>0</v>
      </c>
      <c r="G247" s="138">
        <f>SUMIF($H$1:$BI$1,3,$H247:$BI247)</f>
        <v>0</v>
      </c>
      <c r="H247" s="171">
        <v>0</v>
      </c>
      <c r="I247" s="169">
        <v>0</v>
      </c>
      <c r="J247" s="169">
        <v>0</v>
      </c>
      <c r="K247" s="169">
        <v>0</v>
      </c>
      <c r="L247" s="169">
        <v>0</v>
      </c>
      <c r="M247" s="169">
        <v>0</v>
      </c>
      <c r="N247" s="169">
        <v>0</v>
      </c>
      <c r="O247" s="169">
        <v>0</v>
      </c>
      <c r="P247" s="169">
        <v>0</v>
      </c>
      <c r="Q247" s="169">
        <v>0</v>
      </c>
      <c r="R247" s="169">
        <v>0</v>
      </c>
      <c r="S247" s="169">
        <v>0</v>
      </c>
      <c r="T247" s="169">
        <v>0</v>
      </c>
      <c r="U247" s="169">
        <v>0</v>
      </c>
      <c r="V247" s="169">
        <v>0</v>
      </c>
      <c r="W247" s="169">
        <v>0</v>
      </c>
      <c r="X247" s="169">
        <v>0</v>
      </c>
      <c r="Y247" s="169">
        <v>0</v>
      </c>
      <c r="Z247" s="169">
        <v>0</v>
      </c>
      <c r="AA247" s="169">
        <v>0</v>
      </c>
      <c r="AB247" s="169">
        <v>0</v>
      </c>
      <c r="AC247" s="169">
        <v>0</v>
      </c>
      <c r="AD247" s="169">
        <v>0</v>
      </c>
      <c r="AE247" s="169">
        <v>0</v>
      </c>
      <c r="AF247" s="169">
        <v>0</v>
      </c>
      <c r="AG247" s="169">
        <v>0</v>
      </c>
      <c r="AH247" s="169">
        <v>0</v>
      </c>
      <c r="AI247" s="169">
        <v>0</v>
      </c>
      <c r="AJ247" s="169">
        <v>0</v>
      </c>
      <c r="AK247" s="169">
        <v>0</v>
      </c>
      <c r="AL247" s="169">
        <v>0</v>
      </c>
      <c r="AM247" s="169">
        <v>0</v>
      </c>
      <c r="AN247" s="170">
        <v>0</v>
      </c>
      <c r="AO247" s="169">
        <v>0</v>
      </c>
      <c r="AP247" s="169">
        <v>0</v>
      </c>
      <c r="AQ247" s="169">
        <v>0</v>
      </c>
      <c r="AR247" s="169">
        <v>0</v>
      </c>
      <c r="AS247" s="169">
        <v>0</v>
      </c>
      <c r="AT247" s="170">
        <v>0</v>
      </c>
      <c r="AU247" s="169">
        <v>0</v>
      </c>
      <c r="AV247" s="169">
        <v>0</v>
      </c>
      <c r="AW247" s="169">
        <v>0</v>
      </c>
      <c r="AX247" s="169">
        <v>0</v>
      </c>
      <c r="AY247" s="169">
        <v>0</v>
      </c>
      <c r="AZ247" s="169">
        <v>0</v>
      </c>
      <c r="BA247" s="169">
        <v>0</v>
      </c>
      <c r="BB247" s="169">
        <v>0</v>
      </c>
      <c r="BC247" s="169">
        <v>0</v>
      </c>
      <c r="BD247" s="169">
        <v>0</v>
      </c>
      <c r="BE247" s="169">
        <v>0</v>
      </c>
      <c r="BF247" s="169">
        <v>0</v>
      </c>
      <c r="BG247" s="169">
        <v>0</v>
      </c>
      <c r="BH247" s="169">
        <v>0</v>
      </c>
      <c r="BI247" s="138">
        <v>0</v>
      </c>
    </row>
    <row r="248" spans="1:61">
      <c r="A248" s="172" t="s">
        <v>625</v>
      </c>
      <c r="B248" s="169">
        <v>243</v>
      </c>
      <c r="C248" s="169">
        <v>3739</v>
      </c>
      <c r="D248" s="138">
        <f>SUM(H248:BI248)</f>
        <v>0</v>
      </c>
      <c r="E248" s="172">
        <f>SUMIF($H$1:$BI$1,1,$H248:$BI248)</f>
        <v>0</v>
      </c>
      <c r="F248" s="169">
        <f>SUMIF($H$1:$BI$1,2,$H248:$BI248)</f>
        <v>0</v>
      </c>
      <c r="G248" s="138">
        <f>SUMIF($H$1:$BI$1,3,$H248:$BI248)</f>
        <v>0</v>
      </c>
      <c r="H248" s="171">
        <v>0</v>
      </c>
      <c r="I248" s="169">
        <v>0</v>
      </c>
      <c r="J248" s="169">
        <v>0</v>
      </c>
      <c r="K248" s="169">
        <v>0</v>
      </c>
      <c r="L248" s="169">
        <v>0</v>
      </c>
      <c r="M248" s="169">
        <v>0</v>
      </c>
      <c r="N248" s="169">
        <v>0</v>
      </c>
      <c r="O248" s="169">
        <v>0</v>
      </c>
      <c r="P248" s="169">
        <v>0</v>
      </c>
      <c r="Q248" s="169">
        <v>0</v>
      </c>
      <c r="R248" s="169">
        <v>0</v>
      </c>
      <c r="S248" s="169">
        <v>0</v>
      </c>
      <c r="T248" s="169">
        <v>0</v>
      </c>
      <c r="U248" s="169">
        <v>0</v>
      </c>
      <c r="V248" s="169">
        <v>0</v>
      </c>
      <c r="W248" s="169">
        <v>0</v>
      </c>
      <c r="X248" s="169">
        <v>0</v>
      </c>
      <c r="Y248" s="169">
        <v>0</v>
      </c>
      <c r="Z248" s="169">
        <v>0</v>
      </c>
      <c r="AA248" s="169">
        <v>0</v>
      </c>
      <c r="AB248" s="169">
        <v>0</v>
      </c>
      <c r="AC248" s="169">
        <v>0</v>
      </c>
      <c r="AD248" s="169">
        <v>0</v>
      </c>
      <c r="AE248" s="169">
        <v>0</v>
      </c>
      <c r="AF248" s="169">
        <v>0</v>
      </c>
      <c r="AG248" s="169">
        <v>0</v>
      </c>
      <c r="AH248" s="169">
        <v>0</v>
      </c>
      <c r="AI248" s="169">
        <v>0</v>
      </c>
      <c r="AJ248" s="169">
        <v>0</v>
      </c>
      <c r="AK248" s="169">
        <v>0</v>
      </c>
      <c r="AL248" s="169">
        <v>0</v>
      </c>
      <c r="AM248" s="169">
        <v>0</v>
      </c>
      <c r="AN248" s="170">
        <v>0</v>
      </c>
      <c r="AO248" s="169">
        <v>0</v>
      </c>
      <c r="AP248" s="169">
        <v>0</v>
      </c>
      <c r="AQ248" s="169">
        <v>0</v>
      </c>
      <c r="AR248" s="169">
        <v>0</v>
      </c>
      <c r="AS248" s="169">
        <v>0</v>
      </c>
      <c r="AT248" s="170">
        <v>0</v>
      </c>
      <c r="AU248" s="169">
        <v>0</v>
      </c>
      <c r="AV248" s="169">
        <v>0</v>
      </c>
      <c r="AW248" s="169">
        <v>0</v>
      </c>
      <c r="AX248" s="169">
        <v>0</v>
      </c>
      <c r="AY248" s="169">
        <v>0</v>
      </c>
      <c r="AZ248" s="169">
        <v>0</v>
      </c>
      <c r="BA248" s="169">
        <v>0</v>
      </c>
      <c r="BB248" s="169">
        <v>0</v>
      </c>
      <c r="BC248" s="169">
        <v>0</v>
      </c>
      <c r="BD248" s="169">
        <v>0</v>
      </c>
      <c r="BE248" s="169">
        <v>0</v>
      </c>
      <c r="BF248" s="169">
        <v>0</v>
      </c>
      <c r="BG248" s="169">
        <v>0</v>
      </c>
      <c r="BH248" s="169">
        <v>0</v>
      </c>
      <c r="BI248" s="138">
        <v>0</v>
      </c>
    </row>
    <row r="249" spans="1:61">
      <c r="A249" s="172" t="s">
        <v>624</v>
      </c>
      <c r="B249" s="169">
        <v>244</v>
      </c>
      <c r="C249" s="169">
        <v>4546</v>
      </c>
      <c r="D249" s="138">
        <f>SUM(H249:BI249)</f>
        <v>334</v>
      </c>
      <c r="E249" s="172">
        <f>SUMIF($H$1:$BI$1,1,$H249:$BI249)</f>
        <v>15</v>
      </c>
      <c r="F249" s="169">
        <f>SUMIF($H$1:$BI$1,2,$H249:$BI249)</f>
        <v>57</v>
      </c>
      <c r="G249" s="138">
        <f>SUMIF($H$1:$BI$1,3,$H249:$BI249)</f>
        <v>262</v>
      </c>
      <c r="H249" s="171">
        <v>0</v>
      </c>
      <c r="I249" s="169">
        <v>16</v>
      </c>
      <c r="J249" s="169">
        <v>0</v>
      </c>
      <c r="K249" s="169">
        <v>0</v>
      </c>
      <c r="L249" s="169">
        <v>0</v>
      </c>
      <c r="M249" s="169">
        <v>0</v>
      </c>
      <c r="N249" s="169">
        <v>0</v>
      </c>
      <c r="O249" s="169">
        <v>0</v>
      </c>
      <c r="P249" s="169">
        <v>250</v>
      </c>
      <c r="Q249" s="169">
        <v>0</v>
      </c>
      <c r="R249" s="169">
        <v>11</v>
      </c>
      <c r="S249" s="169">
        <v>0</v>
      </c>
      <c r="T249" s="169">
        <v>0</v>
      </c>
      <c r="U249" s="169">
        <v>0</v>
      </c>
      <c r="V249" s="169">
        <v>3</v>
      </c>
      <c r="W249" s="169">
        <v>0</v>
      </c>
      <c r="X249" s="169">
        <v>0</v>
      </c>
      <c r="Y249" s="169">
        <v>0</v>
      </c>
      <c r="Z249" s="169">
        <v>0</v>
      </c>
      <c r="AA249" s="169">
        <v>0</v>
      </c>
      <c r="AB249" s="169">
        <v>0</v>
      </c>
      <c r="AC249" s="169">
        <v>0</v>
      </c>
      <c r="AD249" s="169">
        <v>0</v>
      </c>
      <c r="AE249" s="169">
        <v>0</v>
      </c>
      <c r="AF249" s="169">
        <v>0</v>
      </c>
      <c r="AG249" s="169">
        <v>0</v>
      </c>
      <c r="AH249" s="169">
        <v>0</v>
      </c>
      <c r="AI249" s="169">
        <v>5</v>
      </c>
      <c r="AJ249" s="169">
        <v>6</v>
      </c>
      <c r="AK249" s="169">
        <v>1</v>
      </c>
      <c r="AL249" s="169">
        <v>0</v>
      </c>
      <c r="AM249" s="169">
        <v>0</v>
      </c>
      <c r="AN249" s="170">
        <v>0</v>
      </c>
      <c r="AO249" s="169">
        <v>0</v>
      </c>
      <c r="AP249" s="169">
        <v>0</v>
      </c>
      <c r="AQ249" s="169">
        <v>1</v>
      </c>
      <c r="AR249" s="169">
        <v>0</v>
      </c>
      <c r="AS249" s="169">
        <v>0</v>
      </c>
      <c r="AT249" s="170">
        <v>0</v>
      </c>
      <c r="AU249" s="169">
        <v>0</v>
      </c>
      <c r="AV249" s="169">
        <v>0</v>
      </c>
      <c r="AW249" s="169">
        <v>0</v>
      </c>
      <c r="AX249" s="169">
        <v>0</v>
      </c>
      <c r="AY249" s="169">
        <v>0</v>
      </c>
      <c r="AZ249" s="169">
        <v>0</v>
      </c>
      <c r="BA249" s="169">
        <v>4</v>
      </c>
      <c r="BB249" s="169">
        <v>0</v>
      </c>
      <c r="BC249" s="169">
        <v>0</v>
      </c>
      <c r="BD249" s="169">
        <v>0</v>
      </c>
      <c r="BE249" s="169">
        <v>36</v>
      </c>
      <c r="BF249" s="169">
        <v>0</v>
      </c>
      <c r="BG249" s="169">
        <v>0</v>
      </c>
      <c r="BH249" s="169">
        <v>1</v>
      </c>
      <c r="BI249" s="138">
        <v>0</v>
      </c>
    </row>
    <row r="250" spans="1:61">
      <c r="A250" s="172" t="s">
        <v>622</v>
      </c>
      <c r="B250" s="169">
        <v>245</v>
      </c>
      <c r="C250" s="169">
        <v>1828</v>
      </c>
      <c r="D250" s="138">
        <f>SUM(H250:BI250)</f>
        <v>1820</v>
      </c>
      <c r="E250" s="172">
        <f>SUMIF($H$1:$BI$1,1,$H250:$BI250)</f>
        <v>0</v>
      </c>
      <c r="F250" s="169">
        <f>SUMIF($H$1:$BI$1,2,$H250:$BI250)</f>
        <v>0</v>
      </c>
      <c r="G250" s="138">
        <f>SUMIF($H$1:$BI$1,3,$H250:$BI250)</f>
        <v>1820</v>
      </c>
      <c r="H250" s="171">
        <v>0</v>
      </c>
      <c r="I250" s="169">
        <v>0</v>
      </c>
      <c r="J250" s="169">
        <v>0</v>
      </c>
      <c r="K250" s="169">
        <v>0</v>
      </c>
      <c r="L250" s="169">
        <v>0</v>
      </c>
      <c r="M250" s="169">
        <v>0</v>
      </c>
      <c r="N250" s="169">
        <v>0</v>
      </c>
      <c r="O250" s="169">
        <v>0</v>
      </c>
      <c r="P250" s="169">
        <v>1820</v>
      </c>
      <c r="Q250" s="169">
        <v>0</v>
      </c>
      <c r="R250" s="169">
        <v>0</v>
      </c>
      <c r="S250" s="169">
        <v>0</v>
      </c>
      <c r="T250" s="169">
        <v>0</v>
      </c>
      <c r="U250" s="169">
        <v>0</v>
      </c>
      <c r="V250" s="169">
        <v>0</v>
      </c>
      <c r="W250" s="169">
        <v>0</v>
      </c>
      <c r="X250" s="169">
        <v>0</v>
      </c>
      <c r="Y250" s="169">
        <v>0</v>
      </c>
      <c r="Z250" s="169">
        <v>0</v>
      </c>
      <c r="AA250" s="169">
        <v>0</v>
      </c>
      <c r="AB250" s="169">
        <v>0</v>
      </c>
      <c r="AC250" s="169">
        <v>0</v>
      </c>
      <c r="AD250" s="169">
        <v>0</v>
      </c>
      <c r="AE250" s="169">
        <v>0</v>
      </c>
      <c r="AF250" s="169">
        <v>0</v>
      </c>
      <c r="AG250" s="169">
        <v>0</v>
      </c>
      <c r="AH250" s="169">
        <v>0</v>
      </c>
      <c r="AI250" s="169">
        <v>0</v>
      </c>
      <c r="AJ250" s="169">
        <v>0</v>
      </c>
      <c r="AK250" s="169">
        <v>0</v>
      </c>
      <c r="AL250" s="169">
        <v>0</v>
      </c>
      <c r="AM250" s="169">
        <v>0</v>
      </c>
      <c r="AN250" s="170">
        <v>0</v>
      </c>
      <c r="AO250" s="169">
        <v>0</v>
      </c>
      <c r="AP250" s="169">
        <v>0</v>
      </c>
      <c r="AQ250" s="169">
        <v>0</v>
      </c>
      <c r="AR250" s="169">
        <v>0</v>
      </c>
      <c r="AS250" s="169">
        <v>0</v>
      </c>
      <c r="AT250" s="170">
        <v>0</v>
      </c>
      <c r="AU250" s="169">
        <v>0</v>
      </c>
      <c r="AV250" s="169">
        <v>0</v>
      </c>
      <c r="AW250" s="169">
        <v>0</v>
      </c>
      <c r="AX250" s="169">
        <v>0</v>
      </c>
      <c r="AY250" s="169">
        <v>0</v>
      </c>
      <c r="AZ250" s="169">
        <v>0</v>
      </c>
      <c r="BA250" s="169">
        <v>0</v>
      </c>
      <c r="BB250" s="169">
        <v>0</v>
      </c>
      <c r="BC250" s="169">
        <v>0</v>
      </c>
      <c r="BD250" s="169">
        <v>0</v>
      </c>
      <c r="BE250" s="169">
        <v>0</v>
      </c>
      <c r="BF250" s="169">
        <v>0</v>
      </c>
      <c r="BG250" s="169">
        <v>0</v>
      </c>
      <c r="BH250" s="169">
        <v>0</v>
      </c>
      <c r="BI250" s="138">
        <v>0</v>
      </c>
    </row>
    <row r="251" spans="1:61">
      <c r="A251" s="172" t="s">
        <v>620</v>
      </c>
      <c r="B251" s="169">
        <v>246</v>
      </c>
      <c r="C251" s="169">
        <v>626</v>
      </c>
      <c r="D251" s="138">
        <f>SUM(H251:BI251)</f>
        <v>163</v>
      </c>
      <c r="E251" s="172">
        <f>SUMIF($H$1:$BI$1,1,$H251:$BI251)</f>
        <v>32</v>
      </c>
      <c r="F251" s="169">
        <f>SUMIF($H$1:$BI$1,2,$H251:$BI251)</f>
        <v>111</v>
      </c>
      <c r="G251" s="138">
        <f>SUMIF($H$1:$BI$1,3,$H251:$BI251)</f>
        <v>20</v>
      </c>
      <c r="H251" s="171">
        <v>0</v>
      </c>
      <c r="I251" s="169">
        <v>2</v>
      </c>
      <c r="J251" s="169">
        <v>0</v>
      </c>
      <c r="K251" s="169">
        <v>0</v>
      </c>
      <c r="L251" s="169">
        <v>0</v>
      </c>
      <c r="M251" s="169">
        <v>0</v>
      </c>
      <c r="N251" s="169">
        <v>0</v>
      </c>
      <c r="O251" s="169">
        <v>0</v>
      </c>
      <c r="P251" s="169">
        <v>10</v>
      </c>
      <c r="Q251" s="169">
        <v>0</v>
      </c>
      <c r="R251" s="169">
        <v>0</v>
      </c>
      <c r="S251" s="169">
        <v>0</v>
      </c>
      <c r="T251" s="169">
        <v>0</v>
      </c>
      <c r="U251" s="169">
        <v>0</v>
      </c>
      <c r="V251" s="169">
        <v>0</v>
      </c>
      <c r="W251" s="169">
        <v>0</v>
      </c>
      <c r="X251" s="169">
        <v>0</v>
      </c>
      <c r="Y251" s="169">
        <v>0</v>
      </c>
      <c r="Z251" s="169">
        <v>0</v>
      </c>
      <c r="AA251" s="169">
        <v>0</v>
      </c>
      <c r="AB251" s="169">
        <v>0</v>
      </c>
      <c r="AC251" s="169">
        <v>0</v>
      </c>
      <c r="AD251" s="169">
        <v>0</v>
      </c>
      <c r="AE251" s="169">
        <v>0</v>
      </c>
      <c r="AF251" s="169">
        <v>0</v>
      </c>
      <c r="AG251" s="169">
        <v>88</v>
      </c>
      <c r="AH251" s="169">
        <v>0</v>
      </c>
      <c r="AI251" s="169">
        <v>0</v>
      </c>
      <c r="AJ251" s="169">
        <v>0</v>
      </c>
      <c r="AK251" s="169">
        <v>0</v>
      </c>
      <c r="AL251" s="169">
        <v>0</v>
      </c>
      <c r="AM251" s="169">
        <v>0</v>
      </c>
      <c r="AN251" s="170">
        <v>0</v>
      </c>
      <c r="AO251" s="169">
        <v>0</v>
      </c>
      <c r="AP251" s="169">
        <v>0</v>
      </c>
      <c r="AQ251" s="169">
        <v>7</v>
      </c>
      <c r="AR251" s="169">
        <v>0</v>
      </c>
      <c r="AS251" s="169">
        <v>12</v>
      </c>
      <c r="AT251" s="170">
        <v>0</v>
      </c>
      <c r="AU251" s="169">
        <v>0</v>
      </c>
      <c r="AV251" s="169">
        <v>21</v>
      </c>
      <c r="AW251" s="169">
        <v>0</v>
      </c>
      <c r="AX251" s="169">
        <v>10</v>
      </c>
      <c r="AY251" s="169">
        <v>0</v>
      </c>
      <c r="AZ251" s="169">
        <v>0</v>
      </c>
      <c r="BA251" s="169">
        <v>11</v>
      </c>
      <c r="BB251" s="169">
        <v>0</v>
      </c>
      <c r="BC251" s="169">
        <v>0</v>
      </c>
      <c r="BD251" s="169">
        <v>0</v>
      </c>
      <c r="BE251" s="169">
        <v>2</v>
      </c>
      <c r="BF251" s="169">
        <v>0</v>
      </c>
      <c r="BG251" s="169">
        <v>0</v>
      </c>
      <c r="BH251" s="169">
        <v>0</v>
      </c>
      <c r="BI251" s="138">
        <v>0</v>
      </c>
    </row>
    <row r="252" spans="1:61">
      <c r="A252" s="172" t="s">
        <v>618</v>
      </c>
      <c r="B252" s="169">
        <v>247</v>
      </c>
      <c r="C252" s="169">
        <v>5371</v>
      </c>
      <c r="D252" s="138">
        <f>SUM(H252:BI252)</f>
        <v>8</v>
      </c>
      <c r="E252" s="172">
        <f>SUMIF($H$1:$BI$1,1,$H252:$BI252)</f>
        <v>2</v>
      </c>
      <c r="F252" s="169">
        <f>SUMIF($H$1:$BI$1,2,$H252:$BI252)</f>
        <v>0</v>
      </c>
      <c r="G252" s="138">
        <f>SUMIF($H$1:$BI$1,3,$H252:$BI252)</f>
        <v>6</v>
      </c>
      <c r="H252" s="171">
        <v>0</v>
      </c>
      <c r="I252" s="169">
        <v>0</v>
      </c>
      <c r="J252" s="169">
        <v>0</v>
      </c>
      <c r="K252" s="169">
        <v>0</v>
      </c>
      <c r="L252" s="169">
        <v>0</v>
      </c>
      <c r="M252" s="169">
        <v>0</v>
      </c>
      <c r="N252" s="169">
        <v>0</v>
      </c>
      <c r="O252" s="169">
        <v>0</v>
      </c>
      <c r="P252" s="169">
        <v>0</v>
      </c>
      <c r="Q252" s="169">
        <v>0</v>
      </c>
      <c r="R252" s="169">
        <v>0</v>
      </c>
      <c r="S252" s="169">
        <v>0</v>
      </c>
      <c r="T252" s="169">
        <v>0</v>
      </c>
      <c r="U252" s="169">
        <v>0</v>
      </c>
      <c r="V252" s="169">
        <v>0</v>
      </c>
      <c r="W252" s="169">
        <v>0</v>
      </c>
      <c r="X252" s="169">
        <v>2</v>
      </c>
      <c r="Y252" s="169">
        <v>0</v>
      </c>
      <c r="Z252" s="169">
        <v>0</v>
      </c>
      <c r="AA252" s="169">
        <v>0</v>
      </c>
      <c r="AB252" s="169">
        <v>0</v>
      </c>
      <c r="AC252" s="169">
        <v>0</v>
      </c>
      <c r="AD252" s="169">
        <v>0</v>
      </c>
      <c r="AE252" s="169">
        <v>0</v>
      </c>
      <c r="AF252" s="169">
        <v>0</v>
      </c>
      <c r="AG252" s="169">
        <v>0</v>
      </c>
      <c r="AH252" s="169">
        <v>0</v>
      </c>
      <c r="AI252" s="169">
        <v>0</v>
      </c>
      <c r="AJ252" s="169">
        <v>0</v>
      </c>
      <c r="AK252" s="169">
        <v>0</v>
      </c>
      <c r="AL252" s="169">
        <v>0</v>
      </c>
      <c r="AM252" s="169">
        <v>0</v>
      </c>
      <c r="AN252" s="170">
        <v>0</v>
      </c>
      <c r="AO252" s="169">
        <v>0</v>
      </c>
      <c r="AP252" s="169">
        <v>0</v>
      </c>
      <c r="AQ252" s="169">
        <v>0</v>
      </c>
      <c r="AR252" s="169">
        <v>0</v>
      </c>
      <c r="AS252" s="169">
        <v>0</v>
      </c>
      <c r="AT252" s="170">
        <v>0</v>
      </c>
      <c r="AU252" s="169">
        <v>0</v>
      </c>
      <c r="AV252" s="169">
        <v>0</v>
      </c>
      <c r="AW252" s="169">
        <v>0</v>
      </c>
      <c r="AX252" s="169">
        <v>6</v>
      </c>
      <c r="AY252" s="169">
        <v>0</v>
      </c>
      <c r="AZ252" s="169">
        <v>0</v>
      </c>
      <c r="BA252" s="169">
        <v>0</v>
      </c>
      <c r="BB252" s="169">
        <v>0</v>
      </c>
      <c r="BC252" s="169">
        <v>0</v>
      </c>
      <c r="BD252" s="169">
        <v>0</v>
      </c>
      <c r="BE252" s="169">
        <v>0</v>
      </c>
      <c r="BF252" s="169">
        <v>0</v>
      </c>
      <c r="BG252" s="169">
        <v>0</v>
      </c>
      <c r="BH252" s="169">
        <v>0</v>
      </c>
      <c r="BI252" s="138">
        <v>0</v>
      </c>
    </row>
    <row r="253" spans="1:61">
      <c r="A253" s="172" t="s">
        <v>616</v>
      </c>
      <c r="B253" s="169">
        <v>248</v>
      </c>
      <c r="C253" s="169">
        <v>24</v>
      </c>
      <c r="D253" s="138">
        <f>SUM(H253:BI253)</f>
        <v>0</v>
      </c>
      <c r="E253" s="172">
        <f>SUMIF($H$1:$BI$1,1,$H253:$BI253)</f>
        <v>0</v>
      </c>
      <c r="F253" s="169">
        <f>SUMIF($H$1:$BI$1,2,$H253:$BI253)</f>
        <v>0</v>
      </c>
      <c r="G253" s="138">
        <f>SUMIF($H$1:$BI$1,3,$H253:$BI253)</f>
        <v>0</v>
      </c>
      <c r="H253" s="171">
        <v>0</v>
      </c>
      <c r="I253" s="169">
        <v>0</v>
      </c>
      <c r="J253" s="169">
        <v>0</v>
      </c>
      <c r="K253" s="169">
        <v>0</v>
      </c>
      <c r="L253" s="169">
        <v>0</v>
      </c>
      <c r="M253" s="169">
        <v>0</v>
      </c>
      <c r="N253" s="169">
        <v>0</v>
      </c>
      <c r="O253" s="169">
        <v>0</v>
      </c>
      <c r="P253" s="169">
        <v>0</v>
      </c>
      <c r="Q253" s="169">
        <v>0</v>
      </c>
      <c r="R253" s="169">
        <v>0</v>
      </c>
      <c r="S253" s="169">
        <v>0</v>
      </c>
      <c r="T253" s="169">
        <v>0</v>
      </c>
      <c r="U253" s="169">
        <v>0</v>
      </c>
      <c r="V253" s="169">
        <v>0</v>
      </c>
      <c r="W253" s="169">
        <v>0</v>
      </c>
      <c r="X253" s="169">
        <v>0</v>
      </c>
      <c r="Y253" s="169">
        <v>0</v>
      </c>
      <c r="Z253" s="169">
        <v>0</v>
      </c>
      <c r="AA253" s="169">
        <v>0</v>
      </c>
      <c r="AB253" s="169">
        <v>0</v>
      </c>
      <c r="AC253" s="169">
        <v>0</v>
      </c>
      <c r="AD253" s="169">
        <v>0</v>
      </c>
      <c r="AE253" s="169">
        <v>0</v>
      </c>
      <c r="AF253" s="169">
        <v>0</v>
      </c>
      <c r="AG253" s="169">
        <v>0</v>
      </c>
      <c r="AH253" s="169">
        <v>0</v>
      </c>
      <c r="AI253" s="169">
        <v>0</v>
      </c>
      <c r="AJ253" s="169">
        <v>0</v>
      </c>
      <c r="AK253" s="169">
        <v>0</v>
      </c>
      <c r="AL253" s="169">
        <v>0</v>
      </c>
      <c r="AM253" s="169">
        <v>0</v>
      </c>
      <c r="AN253" s="170">
        <v>0</v>
      </c>
      <c r="AO253" s="169">
        <v>0</v>
      </c>
      <c r="AP253" s="169">
        <v>0</v>
      </c>
      <c r="AQ253" s="169">
        <v>0</v>
      </c>
      <c r="AR253" s="169">
        <v>0</v>
      </c>
      <c r="AS253" s="169">
        <v>0</v>
      </c>
      <c r="AT253" s="170">
        <v>0</v>
      </c>
      <c r="AU253" s="169">
        <v>0</v>
      </c>
      <c r="AV253" s="169">
        <v>0</v>
      </c>
      <c r="AW253" s="169">
        <v>0</v>
      </c>
      <c r="AX253" s="169">
        <v>0</v>
      </c>
      <c r="AY253" s="169">
        <v>0</v>
      </c>
      <c r="AZ253" s="169">
        <v>0</v>
      </c>
      <c r="BA253" s="169">
        <v>0</v>
      </c>
      <c r="BB253" s="169">
        <v>0</v>
      </c>
      <c r="BC253" s="169">
        <v>0</v>
      </c>
      <c r="BD253" s="169">
        <v>0</v>
      </c>
      <c r="BE253" s="169">
        <v>0</v>
      </c>
      <c r="BF253" s="169">
        <v>0</v>
      </c>
      <c r="BG253" s="169">
        <v>0</v>
      </c>
      <c r="BH253" s="169">
        <v>0</v>
      </c>
      <c r="BI253" s="138">
        <v>0</v>
      </c>
    </row>
    <row r="254" spans="1:61">
      <c r="A254" s="172" t="s">
        <v>615</v>
      </c>
      <c r="B254" s="169">
        <v>249</v>
      </c>
      <c r="C254" s="169">
        <v>237</v>
      </c>
      <c r="D254" s="138">
        <f>SUM(H254:BI254)</f>
        <v>0</v>
      </c>
      <c r="E254" s="172">
        <f>SUMIF($H$1:$BI$1,1,$H254:$BI254)</f>
        <v>0</v>
      </c>
      <c r="F254" s="169">
        <f>SUMIF($H$1:$BI$1,2,$H254:$BI254)</f>
        <v>0</v>
      </c>
      <c r="G254" s="138">
        <f>SUMIF($H$1:$BI$1,3,$H254:$BI254)</f>
        <v>0</v>
      </c>
      <c r="H254" s="171">
        <v>0</v>
      </c>
      <c r="I254" s="169">
        <v>0</v>
      </c>
      <c r="J254" s="169">
        <v>0</v>
      </c>
      <c r="K254" s="169">
        <v>0</v>
      </c>
      <c r="L254" s="169">
        <v>0</v>
      </c>
      <c r="M254" s="169">
        <v>0</v>
      </c>
      <c r="N254" s="169">
        <v>0</v>
      </c>
      <c r="O254" s="169">
        <v>0</v>
      </c>
      <c r="P254" s="169">
        <v>0</v>
      </c>
      <c r="Q254" s="169">
        <v>0</v>
      </c>
      <c r="R254" s="169">
        <v>0</v>
      </c>
      <c r="S254" s="169">
        <v>0</v>
      </c>
      <c r="T254" s="169">
        <v>0</v>
      </c>
      <c r="U254" s="169">
        <v>0</v>
      </c>
      <c r="V254" s="169">
        <v>0</v>
      </c>
      <c r="W254" s="169">
        <v>0</v>
      </c>
      <c r="X254" s="169">
        <v>0</v>
      </c>
      <c r="Y254" s="169">
        <v>0</v>
      </c>
      <c r="Z254" s="169">
        <v>0</v>
      </c>
      <c r="AA254" s="169">
        <v>0</v>
      </c>
      <c r="AB254" s="169">
        <v>0</v>
      </c>
      <c r="AC254" s="169">
        <v>0</v>
      </c>
      <c r="AD254" s="169">
        <v>0</v>
      </c>
      <c r="AE254" s="169">
        <v>0</v>
      </c>
      <c r="AF254" s="169">
        <v>0</v>
      </c>
      <c r="AG254" s="169">
        <v>0</v>
      </c>
      <c r="AH254" s="169">
        <v>0</v>
      </c>
      <c r="AI254" s="169">
        <v>0</v>
      </c>
      <c r="AJ254" s="169">
        <v>0</v>
      </c>
      <c r="AK254" s="169">
        <v>0</v>
      </c>
      <c r="AL254" s="169">
        <v>0</v>
      </c>
      <c r="AM254" s="169">
        <v>0</v>
      </c>
      <c r="AN254" s="170">
        <v>0</v>
      </c>
      <c r="AO254" s="169">
        <v>0</v>
      </c>
      <c r="AP254" s="169">
        <v>0</v>
      </c>
      <c r="AQ254" s="169">
        <v>0</v>
      </c>
      <c r="AR254" s="169">
        <v>0</v>
      </c>
      <c r="AS254" s="169">
        <v>0</v>
      </c>
      <c r="AT254" s="170">
        <v>0</v>
      </c>
      <c r="AU254" s="169">
        <v>0</v>
      </c>
      <c r="AV254" s="169">
        <v>0</v>
      </c>
      <c r="AW254" s="169">
        <v>0</v>
      </c>
      <c r="AX254" s="169">
        <v>0</v>
      </c>
      <c r="AY254" s="169">
        <v>0</v>
      </c>
      <c r="AZ254" s="169">
        <v>0</v>
      </c>
      <c r="BA254" s="169">
        <v>0</v>
      </c>
      <c r="BB254" s="169">
        <v>0</v>
      </c>
      <c r="BC254" s="169">
        <v>0</v>
      </c>
      <c r="BD254" s="169">
        <v>0</v>
      </c>
      <c r="BE254" s="169">
        <v>0</v>
      </c>
      <c r="BF254" s="169">
        <v>0</v>
      </c>
      <c r="BG254" s="169">
        <v>0</v>
      </c>
      <c r="BH254" s="169">
        <v>0</v>
      </c>
      <c r="BI254" s="138">
        <v>0</v>
      </c>
    </row>
    <row r="255" spans="1:61">
      <c r="A255" s="172" t="s">
        <v>614</v>
      </c>
      <c r="B255" s="169">
        <v>250</v>
      </c>
      <c r="C255" s="169">
        <v>1541</v>
      </c>
      <c r="D255" s="138">
        <f>SUM(H255:BI255)</f>
        <v>22</v>
      </c>
      <c r="E255" s="172">
        <f>SUMIF($H$1:$BI$1,1,$H255:$BI255)</f>
        <v>0</v>
      </c>
      <c r="F255" s="169">
        <f>SUMIF($H$1:$BI$1,2,$H255:$BI255)</f>
        <v>0</v>
      </c>
      <c r="G255" s="138">
        <f>SUMIF($H$1:$BI$1,3,$H255:$BI255)</f>
        <v>22</v>
      </c>
      <c r="H255" s="171">
        <v>0</v>
      </c>
      <c r="I255" s="169">
        <v>0</v>
      </c>
      <c r="J255" s="169">
        <v>0</v>
      </c>
      <c r="K255" s="169">
        <v>0</v>
      </c>
      <c r="L255" s="169">
        <v>0</v>
      </c>
      <c r="M255" s="169">
        <v>0</v>
      </c>
      <c r="N255" s="169">
        <v>0</v>
      </c>
      <c r="O255" s="169">
        <v>0</v>
      </c>
      <c r="P255" s="169">
        <v>22</v>
      </c>
      <c r="Q255" s="169">
        <v>0</v>
      </c>
      <c r="R255" s="169">
        <v>0</v>
      </c>
      <c r="S255" s="169">
        <v>0</v>
      </c>
      <c r="T255" s="169">
        <v>0</v>
      </c>
      <c r="U255" s="169">
        <v>0</v>
      </c>
      <c r="V255" s="169">
        <v>0</v>
      </c>
      <c r="W255" s="169">
        <v>0</v>
      </c>
      <c r="X255" s="169">
        <v>0</v>
      </c>
      <c r="Y255" s="169">
        <v>0</v>
      </c>
      <c r="Z255" s="169">
        <v>0</v>
      </c>
      <c r="AA255" s="169">
        <v>0</v>
      </c>
      <c r="AB255" s="169">
        <v>0</v>
      </c>
      <c r="AC255" s="169">
        <v>0</v>
      </c>
      <c r="AD255" s="169">
        <v>0</v>
      </c>
      <c r="AE255" s="169">
        <v>0</v>
      </c>
      <c r="AF255" s="169">
        <v>0</v>
      </c>
      <c r="AG255" s="169">
        <v>0</v>
      </c>
      <c r="AH255" s="169">
        <v>0</v>
      </c>
      <c r="AI255" s="169">
        <v>0</v>
      </c>
      <c r="AJ255" s="169">
        <v>0</v>
      </c>
      <c r="AK255" s="169">
        <v>0</v>
      </c>
      <c r="AL255" s="169">
        <v>0</v>
      </c>
      <c r="AM255" s="169">
        <v>0</v>
      </c>
      <c r="AN255" s="170">
        <v>0</v>
      </c>
      <c r="AO255" s="169">
        <v>0</v>
      </c>
      <c r="AP255" s="169">
        <v>0</v>
      </c>
      <c r="AQ255" s="169">
        <v>0</v>
      </c>
      <c r="AR255" s="169">
        <v>0</v>
      </c>
      <c r="AS255" s="169">
        <v>0</v>
      </c>
      <c r="AT255" s="170">
        <v>0</v>
      </c>
      <c r="AU255" s="169">
        <v>0</v>
      </c>
      <c r="AV255" s="169">
        <v>0</v>
      </c>
      <c r="AW255" s="169">
        <v>0</v>
      </c>
      <c r="AX255" s="169">
        <v>0</v>
      </c>
      <c r="AY255" s="169">
        <v>0</v>
      </c>
      <c r="AZ255" s="169">
        <v>0</v>
      </c>
      <c r="BA255" s="169">
        <v>0</v>
      </c>
      <c r="BB255" s="169">
        <v>0</v>
      </c>
      <c r="BC255" s="169">
        <v>0</v>
      </c>
      <c r="BD255" s="169">
        <v>0</v>
      </c>
      <c r="BE255" s="169">
        <v>0</v>
      </c>
      <c r="BF255" s="169">
        <v>0</v>
      </c>
      <c r="BG255" s="169">
        <v>0</v>
      </c>
      <c r="BH255" s="169">
        <v>0</v>
      </c>
      <c r="BI255" s="138">
        <v>0</v>
      </c>
    </row>
    <row r="256" spans="1:61">
      <c r="A256" s="172" t="s">
        <v>612</v>
      </c>
      <c r="B256" s="169">
        <v>251</v>
      </c>
      <c r="C256" s="169">
        <v>13834</v>
      </c>
      <c r="D256" s="138">
        <f>SUM(H256:BI256)</f>
        <v>295</v>
      </c>
      <c r="E256" s="172">
        <f>SUMIF($H$1:$BI$1,1,$H256:$BI256)</f>
        <v>106</v>
      </c>
      <c r="F256" s="169">
        <f>SUMIF($H$1:$BI$1,2,$H256:$BI256)</f>
        <v>173</v>
      </c>
      <c r="G256" s="138">
        <f>SUMIF($H$1:$BI$1,3,$H256:$BI256)</f>
        <v>16</v>
      </c>
      <c r="H256" s="171">
        <v>0</v>
      </c>
      <c r="I256" s="169">
        <v>91</v>
      </c>
      <c r="J256" s="169">
        <v>0</v>
      </c>
      <c r="K256" s="169">
        <v>0</v>
      </c>
      <c r="L256" s="169">
        <v>0</v>
      </c>
      <c r="M256" s="169">
        <v>0</v>
      </c>
      <c r="N256" s="169">
        <v>0</v>
      </c>
      <c r="O256" s="169">
        <v>0</v>
      </c>
      <c r="P256" s="169">
        <v>16</v>
      </c>
      <c r="Q256" s="169">
        <v>0</v>
      </c>
      <c r="R256" s="169">
        <v>0</v>
      </c>
      <c r="S256" s="169">
        <v>0</v>
      </c>
      <c r="T256" s="169">
        <v>0</v>
      </c>
      <c r="U256" s="169">
        <v>0</v>
      </c>
      <c r="V256" s="169">
        <v>0</v>
      </c>
      <c r="W256" s="169">
        <v>0</v>
      </c>
      <c r="X256" s="169">
        <v>0</v>
      </c>
      <c r="Y256" s="169">
        <v>0</v>
      </c>
      <c r="Z256" s="169">
        <v>0</v>
      </c>
      <c r="AA256" s="169">
        <v>0</v>
      </c>
      <c r="AB256" s="169">
        <v>0</v>
      </c>
      <c r="AC256" s="169">
        <v>0</v>
      </c>
      <c r="AD256" s="169">
        <v>0</v>
      </c>
      <c r="AE256" s="169">
        <v>0</v>
      </c>
      <c r="AF256" s="169">
        <v>0</v>
      </c>
      <c r="AG256" s="169">
        <v>41</v>
      </c>
      <c r="AH256" s="169">
        <v>0</v>
      </c>
      <c r="AI256" s="169">
        <v>0</v>
      </c>
      <c r="AJ256" s="169">
        <v>102</v>
      </c>
      <c r="AK256" s="169">
        <v>0</v>
      </c>
      <c r="AL256" s="169">
        <v>0</v>
      </c>
      <c r="AM256" s="169">
        <v>0</v>
      </c>
      <c r="AN256" s="170">
        <v>0</v>
      </c>
      <c r="AO256" s="169">
        <v>0</v>
      </c>
      <c r="AP256" s="169">
        <v>0</v>
      </c>
      <c r="AQ256" s="169">
        <v>21</v>
      </c>
      <c r="AR256" s="169">
        <v>0</v>
      </c>
      <c r="AS256" s="169">
        <v>0</v>
      </c>
      <c r="AT256" s="170">
        <v>0</v>
      </c>
      <c r="AU256" s="169">
        <v>0</v>
      </c>
      <c r="AV256" s="169">
        <v>0</v>
      </c>
      <c r="AW256" s="169">
        <v>0</v>
      </c>
      <c r="AX256" s="169">
        <v>0</v>
      </c>
      <c r="AY256" s="169">
        <v>3</v>
      </c>
      <c r="AZ256" s="169">
        <v>0</v>
      </c>
      <c r="BA256" s="169">
        <v>1</v>
      </c>
      <c r="BB256" s="169">
        <v>0</v>
      </c>
      <c r="BC256" s="169">
        <v>0</v>
      </c>
      <c r="BD256" s="169">
        <v>0</v>
      </c>
      <c r="BE256" s="169">
        <v>20</v>
      </c>
      <c r="BF256" s="169">
        <v>0</v>
      </c>
      <c r="BG256" s="169">
        <v>0</v>
      </c>
      <c r="BH256" s="169">
        <v>0</v>
      </c>
      <c r="BI256" s="138">
        <v>0</v>
      </c>
    </row>
    <row r="257" spans="1:61">
      <c r="A257" s="172" t="s">
        <v>610</v>
      </c>
      <c r="B257" s="169">
        <v>252</v>
      </c>
      <c r="C257" s="169">
        <v>740</v>
      </c>
      <c r="D257" s="138">
        <f>SUM(H257:BI257)</f>
        <v>107</v>
      </c>
      <c r="E257" s="172">
        <f>SUMIF($H$1:$BI$1,1,$H257:$BI257)</f>
        <v>8</v>
      </c>
      <c r="F257" s="169">
        <f>SUMIF($H$1:$BI$1,2,$H257:$BI257)</f>
        <v>26</v>
      </c>
      <c r="G257" s="138">
        <f>SUMIF($H$1:$BI$1,3,$H257:$BI257)</f>
        <v>73</v>
      </c>
      <c r="H257" s="171">
        <v>0</v>
      </c>
      <c r="I257" s="169">
        <v>0</v>
      </c>
      <c r="J257" s="169">
        <v>0</v>
      </c>
      <c r="K257" s="169">
        <v>0</v>
      </c>
      <c r="L257" s="169">
        <v>0</v>
      </c>
      <c r="M257" s="169">
        <v>0</v>
      </c>
      <c r="N257" s="169">
        <v>0</v>
      </c>
      <c r="O257" s="169">
        <v>0</v>
      </c>
      <c r="P257" s="169">
        <v>73</v>
      </c>
      <c r="Q257" s="169">
        <v>0</v>
      </c>
      <c r="R257" s="169">
        <v>0</v>
      </c>
      <c r="S257" s="169">
        <v>0</v>
      </c>
      <c r="T257" s="169">
        <v>0</v>
      </c>
      <c r="U257" s="169">
        <v>0</v>
      </c>
      <c r="V257" s="169">
        <v>0</v>
      </c>
      <c r="W257" s="169">
        <v>0</v>
      </c>
      <c r="X257" s="169">
        <v>8</v>
      </c>
      <c r="Y257" s="169">
        <v>0</v>
      </c>
      <c r="Z257" s="169">
        <v>0</v>
      </c>
      <c r="AA257" s="169">
        <v>0</v>
      </c>
      <c r="AB257" s="169">
        <v>0</v>
      </c>
      <c r="AC257" s="169">
        <v>0</v>
      </c>
      <c r="AD257" s="169">
        <v>0</v>
      </c>
      <c r="AE257" s="169">
        <v>0</v>
      </c>
      <c r="AF257" s="169">
        <v>0</v>
      </c>
      <c r="AG257" s="169">
        <v>21</v>
      </c>
      <c r="AH257" s="169">
        <v>0</v>
      </c>
      <c r="AI257" s="169">
        <v>0</v>
      </c>
      <c r="AJ257" s="169">
        <v>0</v>
      </c>
      <c r="AK257" s="169">
        <v>0</v>
      </c>
      <c r="AL257" s="169">
        <v>0</v>
      </c>
      <c r="AM257" s="169">
        <v>0</v>
      </c>
      <c r="AN257" s="170">
        <v>0</v>
      </c>
      <c r="AO257" s="169">
        <v>0</v>
      </c>
      <c r="AP257" s="169">
        <v>0</v>
      </c>
      <c r="AQ257" s="169">
        <v>0</v>
      </c>
      <c r="AR257" s="169">
        <v>0</v>
      </c>
      <c r="AS257" s="169">
        <v>0</v>
      </c>
      <c r="AT257" s="170">
        <v>0</v>
      </c>
      <c r="AU257" s="169">
        <v>0</v>
      </c>
      <c r="AV257" s="169">
        <v>0</v>
      </c>
      <c r="AW257" s="169">
        <v>0</v>
      </c>
      <c r="AX257" s="169">
        <v>0</v>
      </c>
      <c r="AY257" s="169">
        <v>0</v>
      </c>
      <c r="AZ257" s="169">
        <v>0</v>
      </c>
      <c r="BA257" s="169">
        <v>0</v>
      </c>
      <c r="BB257" s="169">
        <v>0</v>
      </c>
      <c r="BC257" s="169">
        <v>0</v>
      </c>
      <c r="BD257" s="169">
        <v>0</v>
      </c>
      <c r="BE257" s="169">
        <v>5</v>
      </c>
      <c r="BF257" s="169">
        <v>0</v>
      </c>
      <c r="BG257" s="169">
        <v>0</v>
      </c>
      <c r="BH257" s="169">
        <v>0</v>
      </c>
      <c r="BI257" s="138">
        <v>0</v>
      </c>
    </row>
    <row r="258" spans="1:61">
      <c r="A258" s="172" t="s">
        <v>606</v>
      </c>
      <c r="B258" s="169">
        <v>253</v>
      </c>
      <c r="C258" s="169">
        <v>153</v>
      </c>
      <c r="D258" s="138">
        <f>SUM(H258:BI258)</f>
        <v>5</v>
      </c>
      <c r="E258" s="172">
        <f>SUMIF($H$1:$BI$1,1,$H258:$BI258)</f>
        <v>0</v>
      </c>
      <c r="F258" s="169">
        <f>SUMIF($H$1:$BI$1,2,$H258:$BI258)</f>
        <v>5</v>
      </c>
      <c r="G258" s="138">
        <f>SUMIF($H$1:$BI$1,3,$H258:$BI258)</f>
        <v>0</v>
      </c>
      <c r="H258" s="171">
        <v>0</v>
      </c>
      <c r="I258" s="169">
        <v>0</v>
      </c>
      <c r="J258" s="169">
        <v>0</v>
      </c>
      <c r="K258" s="169">
        <v>0</v>
      </c>
      <c r="L258" s="169">
        <v>0</v>
      </c>
      <c r="M258" s="169">
        <v>0</v>
      </c>
      <c r="N258" s="169">
        <v>0</v>
      </c>
      <c r="O258" s="169">
        <v>0</v>
      </c>
      <c r="P258" s="169">
        <v>0</v>
      </c>
      <c r="Q258" s="169">
        <v>0</v>
      </c>
      <c r="R258" s="169">
        <v>0</v>
      </c>
      <c r="S258" s="169">
        <v>0</v>
      </c>
      <c r="T258" s="169">
        <v>0</v>
      </c>
      <c r="U258" s="169">
        <v>0</v>
      </c>
      <c r="V258" s="169">
        <v>0</v>
      </c>
      <c r="W258" s="169">
        <v>0</v>
      </c>
      <c r="X258" s="169">
        <v>0</v>
      </c>
      <c r="Y258" s="169">
        <v>4</v>
      </c>
      <c r="Z258" s="169">
        <v>0</v>
      </c>
      <c r="AA258" s="169">
        <v>0</v>
      </c>
      <c r="AB258" s="169">
        <v>0</v>
      </c>
      <c r="AC258" s="169">
        <v>0</v>
      </c>
      <c r="AD258" s="169">
        <v>0</v>
      </c>
      <c r="AE258" s="169">
        <v>0</v>
      </c>
      <c r="AF258" s="169">
        <v>0</v>
      </c>
      <c r="AG258" s="169">
        <v>0</v>
      </c>
      <c r="AH258" s="169">
        <v>0</v>
      </c>
      <c r="AI258" s="169">
        <v>0</v>
      </c>
      <c r="AJ258" s="169">
        <v>0</v>
      </c>
      <c r="AK258" s="169">
        <v>0</v>
      </c>
      <c r="AL258" s="169">
        <v>0</v>
      </c>
      <c r="AM258" s="169">
        <v>0</v>
      </c>
      <c r="AN258" s="170">
        <v>0</v>
      </c>
      <c r="AO258" s="169">
        <v>0</v>
      </c>
      <c r="AP258" s="169">
        <v>0</v>
      </c>
      <c r="AQ258" s="169">
        <v>0</v>
      </c>
      <c r="AR258" s="169">
        <v>0</v>
      </c>
      <c r="AS258" s="169">
        <v>0</v>
      </c>
      <c r="AT258" s="170">
        <v>0</v>
      </c>
      <c r="AU258" s="169">
        <v>0</v>
      </c>
      <c r="AV258" s="169">
        <v>0</v>
      </c>
      <c r="AW258" s="169">
        <v>0</v>
      </c>
      <c r="AX258" s="169">
        <v>0</v>
      </c>
      <c r="AY258" s="169">
        <v>0</v>
      </c>
      <c r="AZ258" s="169">
        <v>0</v>
      </c>
      <c r="BA258" s="169">
        <v>0</v>
      </c>
      <c r="BB258" s="169">
        <v>0</v>
      </c>
      <c r="BC258" s="169">
        <v>0</v>
      </c>
      <c r="BD258" s="169">
        <v>1</v>
      </c>
      <c r="BE258" s="169">
        <v>0</v>
      </c>
      <c r="BF258" s="169">
        <v>0</v>
      </c>
      <c r="BG258" s="169">
        <v>0</v>
      </c>
      <c r="BH258" s="169">
        <v>0</v>
      </c>
      <c r="BI258" s="138">
        <v>0</v>
      </c>
    </row>
    <row r="259" spans="1:61">
      <c r="A259" s="172" t="s">
        <v>602</v>
      </c>
      <c r="B259" s="169">
        <v>254</v>
      </c>
      <c r="C259" s="169">
        <v>101</v>
      </c>
      <c r="D259" s="138">
        <f>SUM(H259:BI259)</f>
        <v>10</v>
      </c>
      <c r="E259" s="172">
        <f>SUMIF($H$1:$BI$1,1,$H259:$BI259)</f>
        <v>6</v>
      </c>
      <c r="F259" s="169">
        <f>SUMIF($H$1:$BI$1,2,$H259:$BI259)</f>
        <v>3</v>
      </c>
      <c r="G259" s="138">
        <f>SUMIF($H$1:$BI$1,3,$H259:$BI259)</f>
        <v>1</v>
      </c>
      <c r="H259" s="171">
        <v>0</v>
      </c>
      <c r="I259" s="169">
        <v>0</v>
      </c>
      <c r="J259" s="169">
        <v>0</v>
      </c>
      <c r="K259" s="169">
        <v>0</v>
      </c>
      <c r="L259" s="169">
        <v>0</v>
      </c>
      <c r="M259" s="169">
        <v>0</v>
      </c>
      <c r="N259" s="169">
        <v>0</v>
      </c>
      <c r="O259" s="169">
        <v>0</v>
      </c>
      <c r="P259" s="169">
        <v>1</v>
      </c>
      <c r="Q259" s="169">
        <v>0</v>
      </c>
      <c r="R259" s="169">
        <v>0</v>
      </c>
      <c r="S259" s="169">
        <v>0</v>
      </c>
      <c r="T259" s="169">
        <v>0</v>
      </c>
      <c r="U259" s="169">
        <v>0</v>
      </c>
      <c r="V259" s="169">
        <v>0</v>
      </c>
      <c r="W259" s="169">
        <v>0</v>
      </c>
      <c r="X259" s="169">
        <v>1</v>
      </c>
      <c r="Y259" s="169">
        <v>3</v>
      </c>
      <c r="Z259" s="169">
        <v>0</v>
      </c>
      <c r="AA259" s="169">
        <v>0</v>
      </c>
      <c r="AB259" s="169">
        <v>0</v>
      </c>
      <c r="AC259" s="169">
        <v>0</v>
      </c>
      <c r="AD259" s="169">
        <v>0</v>
      </c>
      <c r="AE259" s="169">
        <v>0</v>
      </c>
      <c r="AF259" s="169">
        <v>0</v>
      </c>
      <c r="AG259" s="169">
        <v>0</v>
      </c>
      <c r="AH259" s="169">
        <v>0</v>
      </c>
      <c r="AI259" s="169">
        <v>0</v>
      </c>
      <c r="AJ259" s="169">
        <v>0</v>
      </c>
      <c r="AK259" s="169">
        <v>0</v>
      </c>
      <c r="AL259" s="169">
        <v>0</v>
      </c>
      <c r="AM259" s="169">
        <v>0</v>
      </c>
      <c r="AN259" s="170">
        <v>0</v>
      </c>
      <c r="AO259" s="169">
        <v>0</v>
      </c>
      <c r="AP259" s="169">
        <v>0</v>
      </c>
      <c r="AQ259" s="169">
        <v>0</v>
      </c>
      <c r="AR259" s="169">
        <v>0</v>
      </c>
      <c r="AS259" s="169">
        <v>0</v>
      </c>
      <c r="AT259" s="170">
        <v>0</v>
      </c>
      <c r="AU259" s="169">
        <v>0</v>
      </c>
      <c r="AV259" s="169">
        <v>5</v>
      </c>
      <c r="AW259" s="169">
        <v>0</v>
      </c>
      <c r="AX259" s="169">
        <v>0</v>
      </c>
      <c r="AY259" s="169">
        <v>0</v>
      </c>
      <c r="AZ259" s="169">
        <v>0</v>
      </c>
      <c r="BA259" s="169">
        <v>0</v>
      </c>
      <c r="BB259" s="169">
        <v>0</v>
      </c>
      <c r="BC259" s="169">
        <v>0</v>
      </c>
      <c r="BD259" s="169">
        <v>0</v>
      </c>
      <c r="BE259" s="169">
        <v>0</v>
      </c>
      <c r="BF259" s="169">
        <v>0</v>
      </c>
      <c r="BG259" s="169">
        <v>0</v>
      </c>
      <c r="BH259" s="169">
        <v>0</v>
      </c>
      <c r="BI259" s="138">
        <v>0</v>
      </c>
    </row>
    <row r="260" spans="1:61">
      <c r="A260" s="172" t="s">
        <v>599</v>
      </c>
      <c r="B260" s="169">
        <v>255</v>
      </c>
      <c r="C260" s="169">
        <v>46</v>
      </c>
      <c r="D260" s="138">
        <f>SUM(H260:BI260)</f>
        <v>1</v>
      </c>
      <c r="E260" s="172">
        <f>SUMIF($H$1:$BI$1,1,$H260:$BI260)</f>
        <v>0</v>
      </c>
      <c r="F260" s="169">
        <f>SUMIF($H$1:$BI$1,2,$H260:$BI260)</f>
        <v>0</v>
      </c>
      <c r="G260" s="138">
        <f>SUMIF($H$1:$BI$1,3,$H260:$BI260)</f>
        <v>1</v>
      </c>
      <c r="H260" s="171">
        <v>0</v>
      </c>
      <c r="I260" s="169">
        <v>0</v>
      </c>
      <c r="J260" s="169">
        <v>0</v>
      </c>
      <c r="K260" s="169">
        <v>0</v>
      </c>
      <c r="L260" s="169">
        <v>0</v>
      </c>
      <c r="M260" s="169">
        <v>0</v>
      </c>
      <c r="N260" s="169">
        <v>0</v>
      </c>
      <c r="O260" s="169">
        <v>0</v>
      </c>
      <c r="P260" s="169">
        <v>1</v>
      </c>
      <c r="Q260" s="169">
        <v>0</v>
      </c>
      <c r="R260" s="169">
        <v>0</v>
      </c>
      <c r="S260" s="169">
        <v>0</v>
      </c>
      <c r="T260" s="169">
        <v>0</v>
      </c>
      <c r="U260" s="169">
        <v>0</v>
      </c>
      <c r="V260" s="169">
        <v>0</v>
      </c>
      <c r="W260" s="169">
        <v>0</v>
      </c>
      <c r="X260" s="169">
        <v>0</v>
      </c>
      <c r="Y260" s="169">
        <v>0</v>
      </c>
      <c r="Z260" s="169">
        <v>0</v>
      </c>
      <c r="AA260" s="169">
        <v>0</v>
      </c>
      <c r="AB260" s="169">
        <v>0</v>
      </c>
      <c r="AC260" s="169">
        <v>0</v>
      </c>
      <c r="AD260" s="169">
        <v>0</v>
      </c>
      <c r="AE260" s="169">
        <v>0</v>
      </c>
      <c r="AF260" s="169">
        <v>0</v>
      </c>
      <c r="AG260" s="169">
        <v>0</v>
      </c>
      <c r="AH260" s="169">
        <v>0</v>
      </c>
      <c r="AI260" s="169">
        <v>0</v>
      </c>
      <c r="AJ260" s="169">
        <v>0</v>
      </c>
      <c r="AK260" s="169">
        <v>0</v>
      </c>
      <c r="AL260" s="169">
        <v>0</v>
      </c>
      <c r="AM260" s="169">
        <v>0</v>
      </c>
      <c r="AN260" s="170">
        <v>0</v>
      </c>
      <c r="AO260" s="169">
        <v>0</v>
      </c>
      <c r="AP260" s="169">
        <v>0</v>
      </c>
      <c r="AQ260" s="169">
        <v>0</v>
      </c>
      <c r="AR260" s="169">
        <v>0</v>
      </c>
      <c r="AS260" s="169">
        <v>0</v>
      </c>
      <c r="AT260" s="170">
        <v>0</v>
      </c>
      <c r="AU260" s="169">
        <v>0</v>
      </c>
      <c r="AV260" s="169">
        <v>0</v>
      </c>
      <c r="AW260" s="169">
        <v>0</v>
      </c>
      <c r="AX260" s="169">
        <v>0</v>
      </c>
      <c r="AY260" s="169">
        <v>0</v>
      </c>
      <c r="AZ260" s="169">
        <v>0</v>
      </c>
      <c r="BA260" s="169">
        <v>0</v>
      </c>
      <c r="BB260" s="169">
        <v>0</v>
      </c>
      <c r="BC260" s="169">
        <v>0</v>
      </c>
      <c r="BD260" s="169">
        <v>0</v>
      </c>
      <c r="BE260" s="169">
        <v>0</v>
      </c>
      <c r="BF260" s="169">
        <v>0</v>
      </c>
      <c r="BG260" s="169">
        <v>0</v>
      </c>
      <c r="BH260" s="169">
        <v>0</v>
      </c>
      <c r="BI260" s="138">
        <v>0</v>
      </c>
    </row>
    <row r="261" spans="1:61">
      <c r="A261" s="172" t="s">
        <v>597</v>
      </c>
      <c r="B261" s="169">
        <v>256</v>
      </c>
      <c r="C261" s="169">
        <v>513</v>
      </c>
      <c r="D261" s="138">
        <f>SUM(H261:BI261)</f>
        <v>0</v>
      </c>
      <c r="E261" s="172">
        <f>SUMIF($H$1:$BI$1,1,$H261:$BI261)</f>
        <v>0</v>
      </c>
      <c r="F261" s="169">
        <f>SUMIF($H$1:$BI$1,2,$H261:$BI261)</f>
        <v>0</v>
      </c>
      <c r="G261" s="138">
        <f>SUMIF($H$1:$BI$1,3,$H261:$BI261)</f>
        <v>0</v>
      </c>
      <c r="H261" s="171">
        <v>0</v>
      </c>
      <c r="I261" s="169">
        <v>0</v>
      </c>
      <c r="J261" s="169">
        <v>0</v>
      </c>
      <c r="K261" s="169">
        <v>0</v>
      </c>
      <c r="L261" s="169">
        <v>0</v>
      </c>
      <c r="M261" s="169">
        <v>0</v>
      </c>
      <c r="N261" s="169">
        <v>0</v>
      </c>
      <c r="O261" s="169">
        <v>0</v>
      </c>
      <c r="P261" s="169">
        <v>0</v>
      </c>
      <c r="Q261" s="169">
        <v>0</v>
      </c>
      <c r="R261" s="169">
        <v>0</v>
      </c>
      <c r="S261" s="169">
        <v>0</v>
      </c>
      <c r="T261" s="169">
        <v>0</v>
      </c>
      <c r="U261" s="169">
        <v>0</v>
      </c>
      <c r="V261" s="169">
        <v>0</v>
      </c>
      <c r="W261" s="169">
        <v>0</v>
      </c>
      <c r="X261" s="169">
        <v>0</v>
      </c>
      <c r="Y261" s="169">
        <v>0</v>
      </c>
      <c r="Z261" s="169">
        <v>0</v>
      </c>
      <c r="AA261" s="169">
        <v>0</v>
      </c>
      <c r="AB261" s="169">
        <v>0</v>
      </c>
      <c r="AC261" s="169">
        <v>0</v>
      </c>
      <c r="AD261" s="169">
        <v>0</v>
      </c>
      <c r="AE261" s="169">
        <v>0</v>
      </c>
      <c r="AF261" s="169">
        <v>0</v>
      </c>
      <c r="AG261" s="169">
        <v>0</v>
      </c>
      <c r="AH261" s="169">
        <v>0</v>
      </c>
      <c r="AI261" s="169">
        <v>0</v>
      </c>
      <c r="AJ261" s="169">
        <v>0</v>
      </c>
      <c r="AK261" s="169">
        <v>0</v>
      </c>
      <c r="AL261" s="169">
        <v>0</v>
      </c>
      <c r="AM261" s="169">
        <v>0</v>
      </c>
      <c r="AN261" s="170">
        <v>0</v>
      </c>
      <c r="AO261" s="169">
        <v>0</v>
      </c>
      <c r="AP261" s="169">
        <v>0</v>
      </c>
      <c r="AQ261" s="169">
        <v>0</v>
      </c>
      <c r="AR261" s="169">
        <v>0</v>
      </c>
      <c r="AS261" s="169">
        <v>0</v>
      </c>
      <c r="AT261" s="170">
        <v>0</v>
      </c>
      <c r="AU261" s="169">
        <v>0</v>
      </c>
      <c r="AV261" s="169">
        <v>0</v>
      </c>
      <c r="AW261" s="169">
        <v>0</v>
      </c>
      <c r="AX261" s="169">
        <v>0</v>
      </c>
      <c r="AY261" s="169">
        <v>0</v>
      </c>
      <c r="AZ261" s="169">
        <v>0</v>
      </c>
      <c r="BA261" s="169">
        <v>0</v>
      </c>
      <c r="BB261" s="169">
        <v>0</v>
      </c>
      <c r="BC261" s="169">
        <v>0</v>
      </c>
      <c r="BD261" s="169">
        <v>0</v>
      </c>
      <c r="BE261" s="169">
        <v>0</v>
      </c>
      <c r="BF261" s="169">
        <v>0</v>
      </c>
      <c r="BG261" s="169">
        <v>0</v>
      </c>
      <c r="BH261" s="169">
        <v>0</v>
      </c>
      <c r="BI261" s="138">
        <v>0</v>
      </c>
    </row>
    <row r="262" spans="1:61">
      <c r="A262" s="172" t="s">
        <v>596</v>
      </c>
      <c r="B262" s="169">
        <v>257</v>
      </c>
      <c r="C262" s="169">
        <v>96</v>
      </c>
      <c r="D262" s="138">
        <f>SUM(H262:BI262)</f>
        <v>0</v>
      </c>
      <c r="E262" s="172">
        <f>SUMIF($H$1:$BI$1,1,$H262:$BI262)</f>
        <v>0</v>
      </c>
      <c r="F262" s="169">
        <f>SUMIF($H$1:$BI$1,2,$H262:$BI262)</f>
        <v>0</v>
      </c>
      <c r="G262" s="138">
        <f>SUMIF($H$1:$BI$1,3,$H262:$BI262)</f>
        <v>0</v>
      </c>
      <c r="H262" s="171">
        <v>0</v>
      </c>
      <c r="I262" s="169">
        <v>0</v>
      </c>
      <c r="J262" s="169">
        <v>0</v>
      </c>
      <c r="K262" s="169">
        <v>0</v>
      </c>
      <c r="L262" s="169">
        <v>0</v>
      </c>
      <c r="M262" s="169">
        <v>0</v>
      </c>
      <c r="N262" s="169">
        <v>0</v>
      </c>
      <c r="O262" s="169">
        <v>0</v>
      </c>
      <c r="P262" s="169">
        <v>0</v>
      </c>
      <c r="Q262" s="169">
        <v>0</v>
      </c>
      <c r="R262" s="169">
        <v>0</v>
      </c>
      <c r="S262" s="169">
        <v>0</v>
      </c>
      <c r="T262" s="169">
        <v>0</v>
      </c>
      <c r="U262" s="169">
        <v>0</v>
      </c>
      <c r="V262" s="169">
        <v>0</v>
      </c>
      <c r="W262" s="169">
        <v>0</v>
      </c>
      <c r="X262" s="169">
        <v>0</v>
      </c>
      <c r="Y262" s="169">
        <v>0</v>
      </c>
      <c r="Z262" s="169">
        <v>0</v>
      </c>
      <c r="AA262" s="169">
        <v>0</v>
      </c>
      <c r="AB262" s="169">
        <v>0</v>
      </c>
      <c r="AC262" s="169">
        <v>0</v>
      </c>
      <c r="AD262" s="169">
        <v>0</v>
      </c>
      <c r="AE262" s="169">
        <v>0</v>
      </c>
      <c r="AF262" s="169">
        <v>0</v>
      </c>
      <c r="AG262" s="169">
        <v>0</v>
      </c>
      <c r="AH262" s="169">
        <v>0</v>
      </c>
      <c r="AI262" s="169">
        <v>0</v>
      </c>
      <c r="AJ262" s="169">
        <v>0</v>
      </c>
      <c r="AK262" s="169">
        <v>0</v>
      </c>
      <c r="AL262" s="169">
        <v>0</v>
      </c>
      <c r="AM262" s="169">
        <v>0</v>
      </c>
      <c r="AN262" s="170">
        <v>0</v>
      </c>
      <c r="AO262" s="169">
        <v>0</v>
      </c>
      <c r="AP262" s="169">
        <v>0</v>
      </c>
      <c r="AQ262" s="169">
        <v>0</v>
      </c>
      <c r="AR262" s="169">
        <v>0</v>
      </c>
      <c r="AS262" s="169">
        <v>0</v>
      </c>
      <c r="AT262" s="170">
        <v>0</v>
      </c>
      <c r="AU262" s="169">
        <v>0</v>
      </c>
      <c r="AV262" s="169">
        <v>0</v>
      </c>
      <c r="AW262" s="169">
        <v>0</v>
      </c>
      <c r="AX262" s="169">
        <v>0</v>
      </c>
      <c r="AY262" s="169">
        <v>0</v>
      </c>
      <c r="AZ262" s="169">
        <v>0</v>
      </c>
      <c r="BA262" s="169">
        <v>0</v>
      </c>
      <c r="BB262" s="169">
        <v>0</v>
      </c>
      <c r="BC262" s="169">
        <v>0</v>
      </c>
      <c r="BD262" s="169">
        <v>0</v>
      </c>
      <c r="BE262" s="169">
        <v>0</v>
      </c>
      <c r="BF262" s="169">
        <v>0</v>
      </c>
      <c r="BG262" s="169">
        <v>0</v>
      </c>
      <c r="BH262" s="169">
        <v>0</v>
      </c>
      <c r="BI262" s="138">
        <v>0</v>
      </c>
    </row>
    <row r="263" spans="1:61">
      <c r="A263" s="172" t="s">
        <v>595</v>
      </c>
      <c r="B263" s="169">
        <v>258</v>
      </c>
      <c r="C263" s="169">
        <v>211</v>
      </c>
      <c r="D263" s="138">
        <f>SUM(H263:BI263)</f>
        <v>4</v>
      </c>
      <c r="E263" s="172">
        <f>SUMIF($H$1:$BI$1,1,$H263:$BI263)</f>
        <v>0</v>
      </c>
      <c r="F263" s="169">
        <f>SUMIF($H$1:$BI$1,2,$H263:$BI263)</f>
        <v>4</v>
      </c>
      <c r="G263" s="138">
        <f>SUMIF($H$1:$BI$1,3,$H263:$BI263)</f>
        <v>0</v>
      </c>
      <c r="H263" s="171">
        <v>0</v>
      </c>
      <c r="I263" s="169">
        <v>0</v>
      </c>
      <c r="J263" s="169">
        <v>0</v>
      </c>
      <c r="K263" s="169">
        <v>0</v>
      </c>
      <c r="L263" s="169">
        <v>0</v>
      </c>
      <c r="M263" s="169">
        <v>0</v>
      </c>
      <c r="N263" s="169">
        <v>0</v>
      </c>
      <c r="O263" s="169">
        <v>0</v>
      </c>
      <c r="P263" s="169">
        <v>0</v>
      </c>
      <c r="Q263" s="169">
        <v>0</v>
      </c>
      <c r="R263" s="169">
        <v>0</v>
      </c>
      <c r="S263" s="169">
        <v>0</v>
      </c>
      <c r="T263" s="169">
        <v>0</v>
      </c>
      <c r="U263" s="169">
        <v>0</v>
      </c>
      <c r="V263" s="169">
        <v>0</v>
      </c>
      <c r="W263" s="169">
        <v>0</v>
      </c>
      <c r="X263" s="169">
        <v>0</v>
      </c>
      <c r="Y263" s="169">
        <v>0</v>
      </c>
      <c r="Z263" s="169">
        <v>0</v>
      </c>
      <c r="AA263" s="169">
        <v>0</v>
      </c>
      <c r="AB263" s="169">
        <v>0</v>
      </c>
      <c r="AC263" s="169">
        <v>0</v>
      </c>
      <c r="AD263" s="169">
        <v>0</v>
      </c>
      <c r="AE263" s="169">
        <v>0</v>
      </c>
      <c r="AF263" s="169">
        <v>0</v>
      </c>
      <c r="AG263" s="169">
        <v>0</v>
      </c>
      <c r="AH263" s="169">
        <v>0</v>
      </c>
      <c r="AI263" s="169">
        <v>0</v>
      </c>
      <c r="AJ263" s="169">
        <v>0</v>
      </c>
      <c r="AK263" s="169">
        <v>0</v>
      </c>
      <c r="AL263" s="169">
        <v>0</v>
      </c>
      <c r="AM263" s="169">
        <v>0</v>
      </c>
      <c r="AN263" s="170">
        <v>0</v>
      </c>
      <c r="AO263" s="169">
        <v>0</v>
      </c>
      <c r="AP263" s="169">
        <v>0</v>
      </c>
      <c r="AQ263" s="169">
        <v>4</v>
      </c>
      <c r="AR263" s="169">
        <v>0</v>
      </c>
      <c r="AS263" s="169">
        <v>0</v>
      </c>
      <c r="AT263" s="170">
        <v>0</v>
      </c>
      <c r="AU263" s="169">
        <v>0</v>
      </c>
      <c r="AV263" s="169">
        <v>0</v>
      </c>
      <c r="AW263" s="169">
        <v>0</v>
      </c>
      <c r="AX263" s="169">
        <v>0</v>
      </c>
      <c r="AY263" s="169">
        <v>0</v>
      </c>
      <c r="AZ263" s="169">
        <v>0</v>
      </c>
      <c r="BA263" s="169">
        <v>0</v>
      </c>
      <c r="BB263" s="169">
        <v>0</v>
      </c>
      <c r="BC263" s="169">
        <v>0</v>
      </c>
      <c r="BD263" s="169">
        <v>0</v>
      </c>
      <c r="BE263" s="169">
        <v>0</v>
      </c>
      <c r="BF263" s="169">
        <v>0</v>
      </c>
      <c r="BG263" s="169">
        <v>0</v>
      </c>
      <c r="BH263" s="169">
        <v>0</v>
      </c>
      <c r="BI263" s="138">
        <v>0</v>
      </c>
    </row>
    <row r="264" spans="1:61">
      <c r="A264" s="172" t="s">
        <v>593</v>
      </c>
      <c r="B264" s="169">
        <v>259</v>
      </c>
      <c r="C264" s="169">
        <v>273</v>
      </c>
      <c r="D264" s="138">
        <f>SUM(H264:BI264)</f>
        <v>0</v>
      </c>
      <c r="E264" s="172">
        <f>SUMIF($H$1:$BI$1,1,$H264:$BI264)</f>
        <v>0</v>
      </c>
      <c r="F264" s="169">
        <f>SUMIF($H$1:$BI$1,2,$H264:$BI264)</f>
        <v>0</v>
      </c>
      <c r="G264" s="138">
        <f>SUMIF($H$1:$BI$1,3,$H264:$BI264)</f>
        <v>0</v>
      </c>
      <c r="H264" s="171">
        <v>0</v>
      </c>
      <c r="I264" s="169">
        <v>0</v>
      </c>
      <c r="J264" s="169">
        <v>0</v>
      </c>
      <c r="K264" s="169">
        <v>0</v>
      </c>
      <c r="L264" s="169">
        <v>0</v>
      </c>
      <c r="M264" s="169">
        <v>0</v>
      </c>
      <c r="N264" s="169">
        <v>0</v>
      </c>
      <c r="O264" s="169">
        <v>0</v>
      </c>
      <c r="P264" s="169">
        <v>0</v>
      </c>
      <c r="Q264" s="169">
        <v>0</v>
      </c>
      <c r="R264" s="169">
        <v>0</v>
      </c>
      <c r="S264" s="169">
        <v>0</v>
      </c>
      <c r="T264" s="169">
        <v>0</v>
      </c>
      <c r="U264" s="169">
        <v>0</v>
      </c>
      <c r="V264" s="169">
        <v>0</v>
      </c>
      <c r="W264" s="169">
        <v>0</v>
      </c>
      <c r="X264" s="169">
        <v>0</v>
      </c>
      <c r="Y264" s="169">
        <v>0</v>
      </c>
      <c r="Z264" s="169">
        <v>0</v>
      </c>
      <c r="AA264" s="169">
        <v>0</v>
      </c>
      <c r="AB264" s="169">
        <v>0</v>
      </c>
      <c r="AC264" s="169">
        <v>0</v>
      </c>
      <c r="AD264" s="169">
        <v>0</v>
      </c>
      <c r="AE264" s="169">
        <v>0</v>
      </c>
      <c r="AF264" s="169">
        <v>0</v>
      </c>
      <c r="AG264" s="169">
        <v>0</v>
      </c>
      <c r="AH264" s="169">
        <v>0</v>
      </c>
      <c r="AI264" s="169">
        <v>0</v>
      </c>
      <c r="AJ264" s="169">
        <v>0</v>
      </c>
      <c r="AK264" s="169">
        <v>0</v>
      </c>
      <c r="AL264" s="169">
        <v>0</v>
      </c>
      <c r="AM264" s="169">
        <v>0</v>
      </c>
      <c r="AN264" s="170">
        <v>0</v>
      </c>
      <c r="AO264" s="169">
        <v>0</v>
      </c>
      <c r="AP264" s="169">
        <v>0</v>
      </c>
      <c r="AQ264" s="169">
        <v>0</v>
      </c>
      <c r="AR264" s="169">
        <v>0</v>
      </c>
      <c r="AS264" s="169">
        <v>0</v>
      </c>
      <c r="AT264" s="170">
        <v>0</v>
      </c>
      <c r="AU264" s="169">
        <v>0</v>
      </c>
      <c r="AV264" s="169">
        <v>0</v>
      </c>
      <c r="AW264" s="169">
        <v>0</v>
      </c>
      <c r="AX264" s="169">
        <v>0</v>
      </c>
      <c r="AY264" s="169">
        <v>0</v>
      </c>
      <c r="AZ264" s="169">
        <v>0</v>
      </c>
      <c r="BA264" s="169">
        <v>0</v>
      </c>
      <c r="BB264" s="169">
        <v>0</v>
      </c>
      <c r="BC264" s="169">
        <v>0</v>
      </c>
      <c r="BD264" s="169">
        <v>0</v>
      </c>
      <c r="BE264" s="169">
        <v>0</v>
      </c>
      <c r="BF264" s="169">
        <v>0</v>
      </c>
      <c r="BG264" s="169">
        <v>0</v>
      </c>
      <c r="BH264" s="169">
        <v>0</v>
      </c>
      <c r="BI264" s="138">
        <v>0</v>
      </c>
    </row>
    <row r="265" spans="1:61">
      <c r="A265" s="172" t="s">
        <v>592</v>
      </c>
      <c r="B265" s="169">
        <v>260</v>
      </c>
      <c r="C265" s="169">
        <v>294</v>
      </c>
      <c r="D265" s="138">
        <f>SUM(H265:BI265)</f>
        <v>0</v>
      </c>
      <c r="E265" s="172">
        <f>SUMIF($H$1:$BI$1,1,$H265:$BI265)</f>
        <v>0</v>
      </c>
      <c r="F265" s="169">
        <f>SUMIF($H$1:$BI$1,2,$H265:$BI265)</f>
        <v>0</v>
      </c>
      <c r="G265" s="138">
        <f>SUMIF($H$1:$BI$1,3,$H265:$BI265)</f>
        <v>0</v>
      </c>
      <c r="H265" s="171">
        <v>0</v>
      </c>
      <c r="I265" s="169">
        <v>0</v>
      </c>
      <c r="J265" s="169">
        <v>0</v>
      </c>
      <c r="K265" s="169">
        <v>0</v>
      </c>
      <c r="L265" s="169">
        <v>0</v>
      </c>
      <c r="M265" s="169">
        <v>0</v>
      </c>
      <c r="N265" s="169">
        <v>0</v>
      </c>
      <c r="O265" s="169">
        <v>0</v>
      </c>
      <c r="P265" s="169">
        <v>0</v>
      </c>
      <c r="Q265" s="169">
        <v>0</v>
      </c>
      <c r="R265" s="169">
        <v>0</v>
      </c>
      <c r="S265" s="169">
        <v>0</v>
      </c>
      <c r="T265" s="169">
        <v>0</v>
      </c>
      <c r="U265" s="169">
        <v>0</v>
      </c>
      <c r="V265" s="169">
        <v>0</v>
      </c>
      <c r="W265" s="169">
        <v>0</v>
      </c>
      <c r="X265" s="169">
        <v>0</v>
      </c>
      <c r="Y265" s="169">
        <v>0</v>
      </c>
      <c r="Z265" s="169">
        <v>0</v>
      </c>
      <c r="AA265" s="169">
        <v>0</v>
      </c>
      <c r="AB265" s="169">
        <v>0</v>
      </c>
      <c r="AC265" s="169">
        <v>0</v>
      </c>
      <c r="AD265" s="169">
        <v>0</v>
      </c>
      <c r="AE265" s="169">
        <v>0</v>
      </c>
      <c r="AF265" s="169">
        <v>0</v>
      </c>
      <c r="AG265" s="169">
        <v>0</v>
      </c>
      <c r="AH265" s="169">
        <v>0</v>
      </c>
      <c r="AI265" s="169">
        <v>0</v>
      </c>
      <c r="AJ265" s="169">
        <v>0</v>
      </c>
      <c r="AK265" s="169">
        <v>0</v>
      </c>
      <c r="AL265" s="169">
        <v>0</v>
      </c>
      <c r="AM265" s="169">
        <v>0</v>
      </c>
      <c r="AN265" s="170">
        <v>0</v>
      </c>
      <c r="AO265" s="169">
        <v>0</v>
      </c>
      <c r="AP265" s="169">
        <v>0</v>
      </c>
      <c r="AQ265" s="169">
        <v>0</v>
      </c>
      <c r="AR265" s="169">
        <v>0</v>
      </c>
      <c r="AS265" s="169">
        <v>0</v>
      </c>
      <c r="AT265" s="170">
        <v>0</v>
      </c>
      <c r="AU265" s="169">
        <v>0</v>
      </c>
      <c r="AV265" s="169">
        <v>0</v>
      </c>
      <c r="AW265" s="169">
        <v>0</v>
      </c>
      <c r="AX265" s="169">
        <v>0</v>
      </c>
      <c r="AY265" s="169">
        <v>0</v>
      </c>
      <c r="AZ265" s="169">
        <v>0</v>
      </c>
      <c r="BA265" s="169">
        <v>0</v>
      </c>
      <c r="BB265" s="169">
        <v>0</v>
      </c>
      <c r="BC265" s="169">
        <v>0</v>
      </c>
      <c r="BD265" s="169">
        <v>0</v>
      </c>
      <c r="BE265" s="169">
        <v>0</v>
      </c>
      <c r="BF265" s="169">
        <v>0</v>
      </c>
      <c r="BG265" s="169">
        <v>0</v>
      </c>
      <c r="BH265" s="169">
        <v>0</v>
      </c>
      <c r="BI265" s="138">
        <v>0</v>
      </c>
    </row>
    <row r="266" spans="1:61">
      <c r="A266" s="172" t="s">
        <v>591</v>
      </c>
      <c r="B266" s="169">
        <v>261</v>
      </c>
      <c r="C266" s="169">
        <v>178</v>
      </c>
      <c r="D266" s="138">
        <f>SUM(H266:BI266)</f>
        <v>10</v>
      </c>
      <c r="E266" s="172">
        <f>SUMIF($H$1:$BI$1,1,$H266:$BI266)</f>
        <v>0</v>
      </c>
      <c r="F266" s="169">
        <f>SUMIF($H$1:$BI$1,2,$H266:$BI266)</f>
        <v>2</v>
      </c>
      <c r="G266" s="138">
        <f>SUMIF($H$1:$BI$1,3,$H266:$BI266)</f>
        <v>8</v>
      </c>
      <c r="H266" s="171">
        <v>0</v>
      </c>
      <c r="I266" s="169">
        <v>2</v>
      </c>
      <c r="J266" s="169">
        <v>0</v>
      </c>
      <c r="K266" s="169">
        <v>0</v>
      </c>
      <c r="L266" s="169">
        <v>0</v>
      </c>
      <c r="M266" s="169">
        <v>0</v>
      </c>
      <c r="N266" s="169">
        <v>0</v>
      </c>
      <c r="O266" s="169">
        <v>0</v>
      </c>
      <c r="P266" s="169">
        <v>8</v>
      </c>
      <c r="Q266" s="169">
        <v>0</v>
      </c>
      <c r="R266" s="169">
        <v>0</v>
      </c>
      <c r="S266" s="169">
        <v>0</v>
      </c>
      <c r="T266" s="169">
        <v>0</v>
      </c>
      <c r="U266" s="169">
        <v>0</v>
      </c>
      <c r="V266" s="169">
        <v>0</v>
      </c>
      <c r="W266" s="169">
        <v>0</v>
      </c>
      <c r="X266" s="169">
        <v>0</v>
      </c>
      <c r="Y266" s="169">
        <v>0</v>
      </c>
      <c r="Z266" s="169">
        <v>0</v>
      </c>
      <c r="AA266" s="169">
        <v>0</v>
      </c>
      <c r="AB266" s="169">
        <v>0</v>
      </c>
      <c r="AC266" s="169">
        <v>0</v>
      </c>
      <c r="AD266" s="169">
        <v>0</v>
      </c>
      <c r="AE266" s="169">
        <v>0</v>
      </c>
      <c r="AF266" s="169">
        <v>0</v>
      </c>
      <c r="AG266" s="169">
        <v>0</v>
      </c>
      <c r="AH266" s="169">
        <v>0</v>
      </c>
      <c r="AI266" s="169">
        <v>0</v>
      </c>
      <c r="AJ266" s="169">
        <v>0</v>
      </c>
      <c r="AK266" s="169">
        <v>0</v>
      </c>
      <c r="AL266" s="169">
        <v>0</v>
      </c>
      <c r="AM266" s="169">
        <v>0</v>
      </c>
      <c r="AN266" s="170">
        <v>0</v>
      </c>
      <c r="AO266" s="169">
        <v>0</v>
      </c>
      <c r="AP266" s="169">
        <v>0</v>
      </c>
      <c r="AQ266" s="169">
        <v>0</v>
      </c>
      <c r="AR266" s="169">
        <v>0</v>
      </c>
      <c r="AS266" s="169">
        <v>0</v>
      </c>
      <c r="AT266" s="170">
        <v>0</v>
      </c>
      <c r="AU266" s="169">
        <v>0</v>
      </c>
      <c r="AV266" s="169">
        <v>0</v>
      </c>
      <c r="AW266" s="169">
        <v>0</v>
      </c>
      <c r="AX266" s="169">
        <v>0</v>
      </c>
      <c r="AY266" s="169">
        <v>0</v>
      </c>
      <c r="AZ266" s="169">
        <v>0</v>
      </c>
      <c r="BA266" s="169">
        <v>0</v>
      </c>
      <c r="BB266" s="169">
        <v>0</v>
      </c>
      <c r="BC266" s="169">
        <v>0</v>
      </c>
      <c r="BD266" s="169">
        <v>0</v>
      </c>
      <c r="BE266" s="169">
        <v>0</v>
      </c>
      <c r="BF266" s="169">
        <v>0</v>
      </c>
      <c r="BG266" s="169">
        <v>0</v>
      </c>
      <c r="BH266" s="169">
        <v>0</v>
      </c>
      <c r="BI266" s="138">
        <v>0</v>
      </c>
    </row>
    <row r="267" spans="1:61">
      <c r="A267" s="172" t="s">
        <v>588</v>
      </c>
      <c r="B267" s="169">
        <v>262</v>
      </c>
      <c r="C267" s="169">
        <v>31435</v>
      </c>
      <c r="D267" s="138">
        <f>SUM(H267:BI267)</f>
        <v>2972</v>
      </c>
      <c r="E267" s="172">
        <f>SUMIF($H$1:$BI$1,1,$H267:$BI267)</f>
        <v>953</v>
      </c>
      <c r="F267" s="169">
        <f>SUMIF($H$1:$BI$1,2,$H267:$BI267)</f>
        <v>415</v>
      </c>
      <c r="G267" s="138">
        <f>SUMIF($H$1:$BI$1,3,$H267:$BI267)</f>
        <v>1604</v>
      </c>
      <c r="H267" s="171">
        <v>0</v>
      </c>
      <c r="I267" s="169">
        <v>30</v>
      </c>
      <c r="J267" s="169">
        <v>102</v>
      </c>
      <c r="K267" s="169">
        <v>0</v>
      </c>
      <c r="L267" s="169">
        <v>0</v>
      </c>
      <c r="M267" s="169">
        <v>3</v>
      </c>
      <c r="N267" s="169">
        <v>0</v>
      </c>
      <c r="O267" s="169">
        <v>573</v>
      </c>
      <c r="P267" s="169">
        <v>632</v>
      </c>
      <c r="Q267" s="169">
        <v>27</v>
      </c>
      <c r="R267" s="169">
        <v>58</v>
      </c>
      <c r="S267" s="169">
        <v>63</v>
      </c>
      <c r="T267" s="169">
        <v>0</v>
      </c>
      <c r="U267" s="169">
        <v>0</v>
      </c>
      <c r="V267" s="169">
        <v>3</v>
      </c>
      <c r="W267" s="169">
        <v>8</v>
      </c>
      <c r="X267" s="169">
        <v>176</v>
      </c>
      <c r="Y267" s="169">
        <v>31</v>
      </c>
      <c r="Z267" s="169">
        <v>0</v>
      </c>
      <c r="AA267" s="169">
        <v>6</v>
      </c>
      <c r="AB267" s="169">
        <v>7</v>
      </c>
      <c r="AC267" s="169">
        <v>0</v>
      </c>
      <c r="AD267" s="169">
        <v>109</v>
      </c>
      <c r="AE267" s="169">
        <v>1</v>
      </c>
      <c r="AF267" s="169">
        <v>0</v>
      </c>
      <c r="AG267" s="169">
        <v>82</v>
      </c>
      <c r="AH267" s="169">
        <v>5</v>
      </c>
      <c r="AI267" s="169">
        <v>10</v>
      </c>
      <c r="AJ267" s="169">
        <v>443</v>
      </c>
      <c r="AK267" s="169">
        <v>9</v>
      </c>
      <c r="AL267" s="169">
        <v>40</v>
      </c>
      <c r="AM267" s="169">
        <v>0</v>
      </c>
      <c r="AN267" s="170">
        <v>0</v>
      </c>
      <c r="AO267" s="169">
        <v>8</v>
      </c>
      <c r="AP267" s="169">
        <v>1</v>
      </c>
      <c r="AQ267" s="169">
        <v>16</v>
      </c>
      <c r="AR267" s="169">
        <v>4</v>
      </c>
      <c r="AS267" s="169">
        <v>21</v>
      </c>
      <c r="AT267" s="170">
        <v>59</v>
      </c>
      <c r="AU267" s="169">
        <v>6</v>
      </c>
      <c r="AV267" s="169">
        <v>25</v>
      </c>
      <c r="AW267" s="169">
        <v>64</v>
      </c>
      <c r="AX267" s="169">
        <v>7</v>
      </c>
      <c r="AY267" s="169">
        <v>16</v>
      </c>
      <c r="AZ267" s="169">
        <v>0</v>
      </c>
      <c r="BA267" s="169">
        <v>116</v>
      </c>
      <c r="BB267" s="169">
        <v>0</v>
      </c>
      <c r="BC267" s="169">
        <v>12</v>
      </c>
      <c r="BD267" s="169">
        <v>3</v>
      </c>
      <c r="BE267" s="169">
        <v>175</v>
      </c>
      <c r="BF267" s="169">
        <v>1</v>
      </c>
      <c r="BG267" s="169">
        <v>4</v>
      </c>
      <c r="BH267" s="169">
        <v>2</v>
      </c>
      <c r="BI267" s="138">
        <v>14</v>
      </c>
    </row>
    <row r="268" spans="1:61">
      <c r="A268" s="172" t="s">
        <v>586</v>
      </c>
      <c r="B268" s="169">
        <v>263</v>
      </c>
      <c r="C268" s="169">
        <v>5721</v>
      </c>
      <c r="D268" s="138">
        <f>SUM(H268:BI268)</f>
        <v>275</v>
      </c>
      <c r="E268" s="172">
        <f>SUMIF($H$1:$BI$1,1,$H268:$BI268)</f>
        <v>118</v>
      </c>
      <c r="F268" s="169">
        <f>SUMIF($H$1:$BI$1,2,$H268:$BI268)</f>
        <v>41</v>
      </c>
      <c r="G268" s="138">
        <f>SUMIF($H$1:$BI$1,3,$H268:$BI268)</f>
        <v>116</v>
      </c>
      <c r="H268" s="171">
        <v>15</v>
      </c>
      <c r="I268" s="169">
        <v>0</v>
      </c>
      <c r="J268" s="169">
        <v>33</v>
      </c>
      <c r="K268" s="169">
        <v>0</v>
      </c>
      <c r="L268" s="169">
        <v>0</v>
      </c>
      <c r="M268" s="169">
        <v>0</v>
      </c>
      <c r="N268" s="169">
        <v>0</v>
      </c>
      <c r="O268" s="169">
        <v>0</v>
      </c>
      <c r="P268" s="169">
        <v>61</v>
      </c>
      <c r="Q268" s="169">
        <v>0</v>
      </c>
      <c r="R268" s="169">
        <v>0</v>
      </c>
      <c r="S268" s="169">
        <v>7</v>
      </c>
      <c r="T268" s="169">
        <v>0</v>
      </c>
      <c r="U268" s="169">
        <v>0</v>
      </c>
      <c r="V268" s="169">
        <v>0</v>
      </c>
      <c r="W268" s="169">
        <v>0</v>
      </c>
      <c r="X268" s="169">
        <v>32</v>
      </c>
      <c r="Y268" s="169">
        <v>0</v>
      </c>
      <c r="Z268" s="169">
        <v>0</v>
      </c>
      <c r="AA268" s="169">
        <v>0</v>
      </c>
      <c r="AB268" s="169">
        <v>0</v>
      </c>
      <c r="AC268" s="169">
        <v>0</v>
      </c>
      <c r="AD268" s="169">
        <v>0</v>
      </c>
      <c r="AE268" s="169">
        <v>0</v>
      </c>
      <c r="AF268" s="169">
        <v>0</v>
      </c>
      <c r="AG268" s="169">
        <v>0</v>
      </c>
      <c r="AH268" s="169">
        <v>0</v>
      </c>
      <c r="AI268" s="169">
        <v>0</v>
      </c>
      <c r="AJ268" s="169">
        <v>0</v>
      </c>
      <c r="AK268" s="169">
        <v>0</v>
      </c>
      <c r="AL268" s="169">
        <v>0</v>
      </c>
      <c r="AM268" s="169">
        <v>0</v>
      </c>
      <c r="AN268" s="170">
        <v>0</v>
      </c>
      <c r="AO268" s="169">
        <v>0</v>
      </c>
      <c r="AP268" s="169">
        <v>0</v>
      </c>
      <c r="AQ268" s="169">
        <v>0</v>
      </c>
      <c r="AR268" s="169">
        <v>0</v>
      </c>
      <c r="AS268" s="169">
        <v>6</v>
      </c>
      <c r="AT268" s="170">
        <v>0</v>
      </c>
      <c r="AU268" s="169">
        <v>0</v>
      </c>
      <c r="AV268" s="169">
        <v>0</v>
      </c>
      <c r="AW268" s="169">
        <v>0</v>
      </c>
      <c r="AX268" s="169">
        <v>0</v>
      </c>
      <c r="AY268" s="169">
        <v>62</v>
      </c>
      <c r="AZ268" s="169">
        <v>0</v>
      </c>
      <c r="BA268" s="169">
        <v>24</v>
      </c>
      <c r="BB268" s="169">
        <v>0</v>
      </c>
      <c r="BC268" s="169">
        <v>0</v>
      </c>
      <c r="BD268" s="169">
        <v>0</v>
      </c>
      <c r="BE268" s="169">
        <v>35</v>
      </c>
      <c r="BF268" s="169">
        <v>0</v>
      </c>
      <c r="BG268" s="169">
        <v>0</v>
      </c>
      <c r="BH268" s="169">
        <v>0</v>
      </c>
      <c r="BI268" s="138">
        <v>0</v>
      </c>
    </row>
    <row r="269" spans="1:61">
      <c r="A269" s="172" t="s">
        <v>584</v>
      </c>
      <c r="B269" s="169">
        <v>264</v>
      </c>
      <c r="C269" s="169">
        <v>2072</v>
      </c>
      <c r="D269" s="138">
        <f>SUM(H269:BI269)</f>
        <v>75</v>
      </c>
      <c r="E269" s="172">
        <f>SUMIF($H$1:$BI$1,1,$H269:$BI269)</f>
        <v>1</v>
      </c>
      <c r="F269" s="169">
        <f>SUMIF($H$1:$BI$1,2,$H269:$BI269)</f>
        <v>18</v>
      </c>
      <c r="G269" s="138">
        <f>SUMIF($H$1:$BI$1,3,$H269:$BI269)</f>
        <v>56</v>
      </c>
      <c r="H269" s="171">
        <v>0</v>
      </c>
      <c r="I269" s="169">
        <v>3</v>
      </c>
      <c r="J269" s="169">
        <v>0</v>
      </c>
      <c r="K269" s="169">
        <v>0</v>
      </c>
      <c r="L269" s="169">
        <v>0</v>
      </c>
      <c r="M269" s="169">
        <v>0</v>
      </c>
      <c r="N269" s="169">
        <v>0</v>
      </c>
      <c r="O269" s="169">
        <v>7</v>
      </c>
      <c r="P269" s="169">
        <v>37</v>
      </c>
      <c r="Q269" s="169">
        <v>0</v>
      </c>
      <c r="R269" s="169">
        <v>0</v>
      </c>
      <c r="S269" s="169">
        <v>7</v>
      </c>
      <c r="T269" s="169">
        <v>0</v>
      </c>
      <c r="U269" s="169">
        <v>0</v>
      </c>
      <c r="V269" s="169">
        <v>0</v>
      </c>
      <c r="W269" s="169">
        <v>0</v>
      </c>
      <c r="X269" s="169">
        <v>0</v>
      </c>
      <c r="Y269" s="169">
        <v>0</v>
      </c>
      <c r="Z269" s="169">
        <v>0</v>
      </c>
      <c r="AA269" s="169">
        <v>0</v>
      </c>
      <c r="AB269" s="169">
        <v>0</v>
      </c>
      <c r="AC269" s="169">
        <v>0</v>
      </c>
      <c r="AD269" s="169">
        <v>0</v>
      </c>
      <c r="AE269" s="169">
        <v>0</v>
      </c>
      <c r="AF269" s="169">
        <v>0</v>
      </c>
      <c r="AG269" s="169">
        <v>0</v>
      </c>
      <c r="AH269" s="169">
        <v>0</v>
      </c>
      <c r="AI269" s="169">
        <v>0</v>
      </c>
      <c r="AJ269" s="169">
        <v>1</v>
      </c>
      <c r="AK269" s="169">
        <v>0</v>
      </c>
      <c r="AL269" s="169">
        <v>0</v>
      </c>
      <c r="AM269" s="169">
        <v>0</v>
      </c>
      <c r="AN269" s="170">
        <v>0</v>
      </c>
      <c r="AO269" s="169">
        <v>0</v>
      </c>
      <c r="AP269" s="169">
        <v>0</v>
      </c>
      <c r="AQ269" s="169">
        <v>14</v>
      </c>
      <c r="AR269" s="169">
        <v>1</v>
      </c>
      <c r="AS269" s="169">
        <v>0</v>
      </c>
      <c r="AT269" s="170">
        <v>0</v>
      </c>
      <c r="AU269" s="169">
        <v>0</v>
      </c>
      <c r="AV269" s="169">
        <v>0</v>
      </c>
      <c r="AW269" s="169">
        <v>5</v>
      </c>
      <c r="AX269" s="169">
        <v>0</v>
      </c>
      <c r="AY269" s="169">
        <v>0</v>
      </c>
      <c r="AZ269" s="169">
        <v>0</v>
      </c>
      <c r="BA269" s="169">
        <v>0</v>
      </c>
      <c r="BB269" s="169">
        <v>0</v>
      </c>
      <c r="BC269" s="169">
        <v>0</v>
      </c>
      <c r="BD269" s="169">
        <v>0</v>
      </c>
      <c r="BE269" s="169">
        <v>0</v>
      </c>
      <c r="BF269" s="169">
        <v>0</v>
      </c>
      <c r="BG269" s="169">
        <v>0</v>
      </c>
      <c r="BH269" s="169">
        <v>0</v>
      </c>
      <c r="BI269" s="138">
        <v>0</v>
      </c>
    </row>
    <row r="270" spans="1:61">
      <c r="A270" s="172" t="s">
        <v>582</v>
      </c>
      <c r="B270" s="169">
        <v>265</v>
      </c>
      <c r="C270" s="169">
        <v>2484</v>
      </c>
      <c r="D270" s="138">
        <f>SUM(H270:BI270)</f>
        <v>89</v>
      </c>
      <c r="E270" s="172">
        <f>SUMIF($H$1:$BI$1,1,$H270:$BI270)</f>
        <v>0</v>
      </c>
      <c r="F270" s="169">
        <f>SUMIF($H$1:$BI$1,2,$H270:$BI270)</f>
        <v>11</v>
      </c>
      <c r="G270" s="138">
        <f>SUMIF($H$1:$BI$1,3,$H270:$BI270)</f>
        <v>78</v>
      </c>
      <c r="H270" s="171">
        <v>0</v>
      </c>
      <c r="I270" s="169">
        <v>0</v>
      </c>
      <c r="J270" s="169">
        <v>0</v>
      </c>
      <c r="K270" s="169">
        <v>0</v>
      </c>
      <c r="L270" s="169">
        <v>0</v>
      </c>
      <c r="M270" s="169">
        <v>0</v>
      </c>
      <c r="N270" s="169">
        <v>0</v>
      </c>
      <c r="O270" s="169">
        <v>0</v>
      </c>
      <c r="P270" s="169">
        <v>19</v>
      </c>
      <c r="Q270" s="169">
        <v>0</v>
      </c>
      <c r="R270" s="169">
        <v>21</v>
      </c>
      <c r="S270" s="169">
        <v>0</v>
      </c>
      <c r="T270" s="169">
        <v>0</v>
      </c>
      <c r="U270" s="169">
        <v>0</v>
      </c>
      <c r="V270" s="169">
        <v>0</v>
      </c>
      <c r="W270" s="169">
        <v>0</v>
      </c>
      <c r="X270" s="169">
        <v>0</v>
      </c>
      <c r="Y270" s="169">
        <v>0</v>
      </c>
      <c r="Z270" s="169">
        <v>0</v>
      </c>
      <c r="AA270" s="169">
        <v>0</v>
      </c>
      <c r="AB270" s="169">
        <v>0</v>
      </c>
      <c r="AC270" s="169">
        <v>0</v>
      </c>
      <c r="AD270" s="169">
        <v>0</v>
      </c>
      <c r="AE270" s="169">
        <v>0</v>
      </c>
      <c r="AF270" s="169">
        <v>0</v>
      </c>
      <c r="AG270" s="169">
        <v>0</v>
      </c>
      <c r="AH270" s="169">
        <v>0</v>
      </c>
      <c r="AI270" s="169">
        <v>0</v>
      </c>
      <c r="AJ270" s="169">
        <v>0</v>
      </c>
      <c r="AK270" s="169">
        <v>0</v>
      </c>
      <c r="AL270" s="169">
        <v>0</v>
      </c>
      <c r="AM270" s="169">
        <v>0</v>
      </c>
      <c r="AN270" s="170">
        <v>0</v>
      </c>
      <c r="AO270" s="169">
        <v>0</v>
      </c>
      <c r="AP270" s="169">
        <v>0</v>
      </c>
      <c r="AQ270" s="169">
        <v>0</v>
      </c>
      <c r="AR270" s="169">
        <v>0</v>
      </c>
      <c r="AS270" s="169">
        <v>0</v>
      </c>
      <c r="AT270" s="170">
        <v>0</v>
      </c>
      <c r="AU270" s="169">
        <v>0</v>
      </c>
      <c r="AV270" s="169">
        <v>0</v>
      </c>
      <c r="AW270" s="169">
        <v>0</v>
      </c>
      <c r="AX270" s="169">
        <v>38</v>
      </c>
      <c r="AY270" s="169">
        <v>0</v>
      </c>
      <c r="AZ270" s="169">
        <v>0</v>
      </c>
      <c r="BA270" s="169">
        <v>0</v>
      </c>
      <c r="BB270" s="169">
        <v>0</v>
      </c>
      <c r="BC270" s="169">
        <v>0</v>
      </c>
      <c r="BD270" s="169">
        <v>0</v>
      </c>
      <c r="BE270" s="169">
        <v>11</v>
      </c>
      <c r="BF270" s="169">
        <v>0</v>
      </c>
      <c r="BG270" s="169">
        <v>0</v>
      </c>
      <c r="BH270" s="169">
        <v>0</v>
      </c>
      <c r="BI270" s="138">
        <v>0</v>
      </c>
    </row>
    <row r="271" spans="1:61">
      <c r="A271" s="172" t="s">
        <v>578</v>
      </c>
      <c r="B271" s="169">
        <v>266</v>
      </c>
      <c r="C271" s="169">
        <v>569</v>
      </c>
      <c r="D271" s="138">
        <f>SUM(H271:BI271)</f>
        <v>28</v>
      </c>
      <c r="E271" s="172">
        <f>SUMIF($H$1:$BI$1,1,$H271:$BI271)</f>
        <v>0</v>
      </c>
      <c r="F271" s="169">
        <f>SUMIF($H$1:$BI$1,2,$H271:$BI271)</f>
        <v>2</v>
      </c>
      <c r="G271" s="138">
        <f>SUMIF($H$1:$BI$1,3,$H271:$BI271)</f>
        <v>26</v>
      </c>
      <c r="H271" s="171">
        <v>0</v>
      </c>
      <c r="I271" s="169">
        <v>2</v>
      </c>
      <c r="J271" s="169">
        <v>0</v>
      </c>
      <c r="K271" s="169">
        <v>0</v>
      </c>
      <c r="L271" s="169">
        <v>0</v>
      </c>
      <c r="M271" s="169">
        <v>0</v>
      </c>
      <c r="N271" s="169">
        <v>0</v>
      </c>
      <c r="O271" s="169">
        <v>0</v>
      </c>
      <c r="P271" s="169">
        <v>26</v>
      </c>
      <c r="Q271" s="169">
        <v>0</v>
      </c>
      <c r="R271" s="169">
        <v>0</v>
      </c>
      <c r="S271" s="169">
        <v>0</v>
      </c>
      <c r="T271" s="169">
        <v>0</v>
      </c>
      <c r="U271" s="169">
        <v>0</v>
      </c>
      <c r="V271" s="169">
        <v>0</v>
      </c>
      <c r="W271" s="169">
        <v>0</v>
      </c>
      <c r="X271" s="169">
        <v>0</v>
      </c>
      <c r="Y271" s="169">
        <v>0</v>
      </c>
      <c r="Z271" s="169">
        <v>0</v>
      </c>
      <c r="AA271" s="169">
        <v>0</v>
      </c>
      <c r="AB271" s="169">
        <v>0</v>
      </c>
      <c r="AC271" s="169">
        <v>0</v>
      </c>
      <c r="AD271" s="169">
        <v>0</v>
      </c>
      <c r="AE271" s="169">
        <v>0</v>
      </c>
      <c r="AF271" s="169">
        <v>0</v>
      </c>
      <c r="AG271" s="169">
        <v>0</v>
      </c>
      <c r="AH271" s="169">
        <v>0</v>
      </c>
      <c r="AI271" s="169">
        <v>0</v>
      </c>
      <c r="AJ271" s="169">
        <v>0</v>
      </c>
      <c r="AK271" s="169">
        <v>0</v>
      </c>
      <c r="AL271" s="169">
        <v>0</v>
      </c>
      <c r="AM271" s="169">
        <v>0</v>
      </c>
      <c r="AN271" s="170">
        <v>0</v>
      </c>
      <c r="AO271" s="169">
        <v>0</v>
      </c>
      <c r="AP271" s="169">
        <v>0</v>
      </c>
      <c r="AQ271" s="169">
        <v>0</v>
      </c>
      <c r="AR271" s="169">
        <v>0</v>
      </c>
      <c r="AS271" s="169">
        <v>0</v>
      </c>
      <c r="AT271" s="170">
        <v>0</v>
      </c>
      <c r="AU271" s="169">
        <v>0</v>
      </c>
      <c r="AV271" s="169">
        <v>0</v>
      </c>
      <c r="AW271" s="169">
        <v>0</v>
      </c>
      <c r="AX271" s="169">
        <v>0</v>
      </c>
      <c r="AY271" s="169">
        <v>0</v>
      </c>
      <c r="AZ271" s="169">
        <v>0</v>
      </c>
      <c r="BA271" s="169">
        <v>0</v>
      </c>
      <c r="BB271" s="169">
        <v>0</v>
      </c>
      <c r="BC271" s="169">
        <v>0</v>
      </c>
      <c r="BD271" s="169">
        <v>0</v>
      </c>
      <c r="BE271" s="169">
        <v>0</v>
      </c>
      <c r="BF271" s="169">
        <v>0</v>
      </c>
      <c r="BG271" s="169">
        <v>0</v>
      </c>
      <c r="BH271" s="169">
        <v>0</v>
      </c>
      <c r="BI271" s="138">
        <v>0</v>
      </c>
    </row>
    <row r="272" spans="1:61">
      <c r="A272" s="172" t="s">
        <v>576</v>
      </c>
      <c r="B272" s="169">
        <v>267</v>
      </c>
      <c r="C272" s="169">
        <v>146</v>
      </c>
      <c r="D272" s="138">
        <f>SUM(H272:BI272)</f>
        <v>0</v>
      </c>
      <c r="E272" s="172">
        <f>SUMIF($H$1:$BI$1,1,$H272:$BI272)</f>
        <v>0</v>
      </c>
      <c r="F272" s="169">
        <f>SUMIF($H$1:$BI$1,2,$H272:$BI272)</f>
        <v>0</v>
      </c>
      <c r="G272" s="138">
        <f>SUMIF($H$1:$BI$1,3,$H272:$BI272)</f>
        <v>0</v>
      </c>
      <c r="H272" s="171">
        <v>0</v>
      </c>
      <c r="I272" s="169">
        <v>0</v>
      </c>
      <c r="J272" s="169">
        <v>0</v>
      </c>
      <c r="K272" s="169">
        <v>0</v>
      </c>
      <c r="L272" s="169">
        <v>0</v>
      </c>
      <c r="M272" s="169">
        <v>0</v>
      </c>
      <c r="N272" s="169">
        <v>0</v>
      </c>
      <c r="O272" s="169">
        <v>0</v>
      </c>
      <c r="P272" s="169">
        <v>0</v>
      </c>
      <c r="Q272" s="169">
        <v>0</v>
      </c>
      <c r="R272" s="169">
        <v>0</v>
      </c>
      <c r="S272" s="169">
        <v>0</v>
      </c>
      <c r="T272" s="169">
        <v>0</v>
      </c>
      <c r="U272" s="169">
        <v>0</v>
      </c>
      <c r="V272" s="169">
        <v>0</v>
      </c>
      <c r="W272" s="169">
        <v>0</v>
      </c>
      <c r="X272" s="169">
        <v>0</v>
      </c>
      <c r="Y272" s="169">
        <v>0</v>
      </c>
      <c r="Z272" s="169">
        <v>0</v>
      </c>
      <c r="AA272" s="169">
        <v>0</v>
      </c>
      <c r="AB272" s="169">
        <v>0</v>
      </c>
      <c r="AC272" s="169">
        <v>0</v>
      </c>
      <c r="AD272" s="169">
        <v>0</v>
      </c>
      <c r="AE272" s="169">
        <v>0</v>
      </c>
      <c r="AF272" s="169">
        <v>0</v>
      </c>
      <c r="AG272" s="169">
        <v>0</v>
      </c>
      <c r="AH272" s="169">
        <v>0</v>
      </c>
      <c r="AI272" s="169">
        <v>0</v>
      </c>
      <c r="AJ272" s="169">
        <v>0</v>
      </c>
      <c r="AK272" s="169">
        <v>0</v>
      </c>
      <c r="AL272" s="169">
        <v>0</v>
      </c>
      <c r="AM272" s="169">
        <v>0</v>
      </c>
      <c r="AN272" s="170">
        <v>0</v>
      </c>
      <c r="AO272" s="169">
        <v>0</v>
      </c>
      <c r="AP272" s="169">
        <v>0</v>
      </c>
      <c r="AQ272" s="169">
        <v>0</v>
      </c>
      <c r="AR272" s="169">
        <v>0</v>
      </c>
      <c r="AS272" s="169">
        <v>0</v>
      </c>
      <c r="AT272" s="170">
        <v>0</v>
      </c>
      <c r="AU272" s="169">
        <v>0</v>
      </c>
      <c r="AV272" s="169">
        <v>0</v>
      </c>
      <c r="AW272" s="169">
        <v>0</v>
      </c>
      <c r="AX272" s="169">
        <v>0</v>
      </c>
      <c r="AY272" s="169">
        <v>0</v>
      </c>
      <c r="AZ272" s="169">
        <v>0</v>
      </c>
      <c r="BA272" s="169">
        <v>0</v>
      </c>
      <c r="BB272" s="169">
        <v>0</v>
      </c>
      <c r="BC272" s="169">
        <v>0</v>
      </c>
      <c r="BD272" s="169">
        <v>0</v>
      </c>
      <c r="BE272" s="169">
        <v>0</v>
      </c>
      <c r="BF272" s="169">
        <v>0</v>
      </c>
      <c r="BG272" s="169">
        <v>0</v>
      </c>
      <c r="BH272" s="169">
        <v>0</v>
      </c>
      <c r="BI272" s="138">
        <v>0</v>
      </c>
    </row>
    <row r="273" spans="1:61">
      <c r="A273" s="172" t="s">
        <v>575</v>
      </c>
      <c r="B273" s="169">
        <v>268</v>
      </c>
      <c r="C273" s="169">
        <v>494</v>
      </c>
      <c r="D273" s="138">
        <f>SUM(H273:BI273)</f>
        <v>140</v>
      </c>
      <c r="E273" s="172">
        <f>SUMIF($H$1:$BI$1,1,$H273:$BI273)</f>
        <v>12</v>
      </c>
      <c r="F273" s="169">
        <f>SUMIF($H$1:$BI$1,2,$H273:$BI273)</f>
        <v>105</v>
      </c>
      <c r="G273" s="138">
        <f>SUMIF($H$1:$BI$1,3,$H273:$BI273)</f>
        <v>23</v>
      </c>
      <c r="H273" s="171">
        <v>0</v>
      </c>
      <c r="I273" s="169">
        <v>0</v>
      </c>
      <c r="J273" s="169">
        <v>0</v>
      </c>
      <c r="K273" s="169">
        <v>0</v>
      </c>
      <c r="L273" s="169">
        <v>0</v>
      </c>
      <c r="M273" s="169">
        <v>0</v>
      </c>
      <c r="N273" s="169">
        <v>0</v>
      </c>
      <c r="O273" s="169">
        <v>0</v>
      </c>
      <c r="P273" s="169">
        <v>14</v>
      </c>
      <c r="Q273" s="169">
        <v>0</v>
      </c>
      <c r="R273" s="169">
        <v>0</v>
      </c>
      <c r="S273" s="169">
        <v>0</v>
      </c>
      <c r="T273" s="169">
        <v>0</v>
      </c>
      <c r="U273" s="169">
        <v>0</v>
      </c>
      <c r="V273" s="169">
        <v>0</v>
      </c>
      <c r="W273" s="169">
        <v>0</v>
      </c>
      <c r="X273" s="169">
        <v>6</v>
      </c>
      <c r="Y273" s="169">
        <v>0</v>
      </c>
      <c r="Z273" s="169">
        <v>0</v>
      </c>
      <c r="AA273" s="169">
        <v>0</v>
      </c>
      <c r="AB273" s="169">
        <v>0</v>
      </c>
      <c r="AC273" s="169">
        <v>0</v>
      </c>
      <c r="AD273" s="169">
        <v>0</v>
      </c>
      <c r="AE273" s="169">
        <v>0</v>
      </c>
      <c r="AF273" s="169">
        <v>0</v>
      </c>
      <c r="AG273" s="169">
        <v>103</v>
      </c>
      <c r="AH273" s="169">
        <v>1</v>
      </c>
      <c r="AI273" s="169">
        <v>0</v>
      </c>
      <c r="AJ273" s="169">
        <v>0</v>
      </c>
      <c r="AK273" s="169">
        <v>0</v>
      </c>
      <c r="AL273" s="169">
        <v>0</v>
      </c>
      <c r="AM273" s="169">
        <v>0</v>
      </c>
      <c r="AN273" s="170">
        <v>0</v>
      </c>
      <c r="AO273" s="169">
        <v>0</v>
      </c>
      <c r="AP273" s="169">
        <v>0</v>
      </c>
      <c r="AQ273" s="169">
        <v>0</v>
      </c>
      <c r="AR273" s="169">
        <v>0</v>
      </c>
      <c r="AS273" s="169">
        <v>1</v>
      </c>
      <c r="AT273" s="170">
        <v>9</v>
      </c>
      <c r="AU273" s="169">
        <v>0</v>
      </c>
      <c r="AV273" s="169">
        <v>6</v>
      </c>
      <c r="AW273" s="169">
        <v>0</v>
      </c>
      <c r="AX273" s="169">
        <v>0</v>
      </c>
      <c r="AY273" s="169">
        <v>0</v>
      </c>
      <c r="AZ273" s="169">
        <v>0</v>
      </c>
      <c r="BA273" s="169">
        <v>0</v>
      </c>
      <c r="BB273" s="169">
        <v>0</v>
      </c>
      <c r="BC273" s="169">
        <v>0</v>
      </c>
      <c r="BD273" s="169">
        <v>0</v>
      </c>
      <c r="BE273" s="169">
        <v>0</v>
      </c>
      <c r="BF273" s="169">
        <v>0</v>
      </c>
      <c r="BG273" s="169">
        <v>0</v>
      </c>
      <c r="BH273" s="169">
        <v>0</v>
      </c>
      <c r="BI273" s="138">
        <v>0</v>
      </c>
    </row>
    <row r="274" spans="1:61">
      <c r="A274" s="172" t="s">
        <v>572</v>
      </c>
      <c r="B274" s="169">
        <v>269</v>
      </c>
      <c r="C274" s="169">
        <v>941</v>
      </c>
      <c r="D274" s="138">
        <f>SUM(H274:BI274)</f>
        <v>79</v>
      </c>
      <c r="E274" s="172">
        <f>SUMIF($H$1:$BI$1,1,$H274:$BI274)</f>
        <v>0</v>
      </c>
      <c r="F274" s="169">
        <f>SUMIF($H$1:$BI$1,2,$H274:$BI274)</f>
        <v>39</v>
      </c>
      <c r="G274" s="138">
        <f>SUMIF($H$1:$BI$1,3,$H274:$BI274)</f>
        <v>40</v>
      </c>
      <c r="H274" s="171">
        <v>0</v>
      </c>
      <c r="I274" s="169">
        <v>0</v>
      </c>
      <c r="J274" s="169">
        <v>0</v>
      </c>
      <c r="K274" s="169">
        <v>0</v>
      </c>
      <c r="L274" s="169">
        <v>0</v>
      </c>
      <c r="M274" s="169">
        <v>0</v>
      </c>
      <c r="N274" s="169">
        <v>0</v>
      </c>
      <c r="O274" s="169">
        <v>0</v>
      </c>
      <c r="P274" s="169">
        <v>40</v>
      </c>
      <c r="Q274" s="169">
        <v>0</v>
      </c>
      <c r="R274" s="169">
        <v>0</v>
      </c>
      <c r="S274" s="169">
        <v>0</v>
      </c>
      <c r="T274" s="169">
        <v>0</v>
      </c>
      <c r="U274" s="169">
        <v>0</v>
      </c>
      <c r="V274" s="169">
        <v>0</v>
      </c>
      <c r="W274" s="169">
        <v>0</v>
      </c>
      <c r="X274" s="169">
        <v>0</v>
      </c>
      <c r="Y274" s="169">
        <v>0</v>
      </c>
      <c r="Z274" s="169">
        <v>0</v>
      </c>
      <c r="AA274" s="169">
        <v>0</v>
      </c>
      <c r="AB274" s="169">
        <v>0</v>
      </c>
      <c r="AC274" s="169">
        <v>0</v>
      </c>
      <c r="AD274" s="169">
        <v>0</v>
      </c>
      <c r="AE274" s="169">
        <v>0</v>
      </c>
      <c r="AF274" s="169">
        <v>0</v>
      </c>
      <c r="AG274" s="169">
        <v>0</v>
      </c>
      <c r="AH274" s="169">
        <v>0</v>
      </c>
      <c r="AI274" s="169">
        <v>0</v>
      </c>
      <c r="AJ274" s="169">
        <v>0</v>
      </c>
      <c r="AK274" s="169">
        <v>0</v>
      </c>
      <c r="AL274" s="169">
        <v>0</v>
      </c>
      <c r="AM274" s="169">
        <v>0</v>
      </c>
      <c r="AN274" s="170">
        <v>0</v>
      </c>
      <c r="AO274" s="169">
        <v>0</v>
      </c>
      <c r="AP274" s="169">
        <v>0</v>
      </c>
      <c r="AQ274" s="169">
        <v>0</v>
      </c>
      <c r="AR274" s="169">
        <v>0</v>
      </c>
      <c r="AS274" s="169">
        <v>0</v>
      </c>
      <c r="AT274" s="170">
        <v>0</v>
      </c>
      <c r="AU274" s="169">
        <v>0</v>
      </c>
      <c r="AV274" s="169">
        <v>0</v>
      </c>
      <c r="AW274" s="169">
        <v>0</v>
      </c>
      <c r="AX274" s="169">
        <v>0</v>
      </c>
      <c r="AY274" s="169">
        <v>0</v>
      </c>
      <c r="AZ274" s="169">
        <v>0</v>
      </c>
      <c r="BA274" s="169">
        <v>0</v>
      </c>
      <c r="BB274" s="169">
        <v>0</v>
      </c>
      <c r="BC274" s="169">
        <v>0</v>
      </c>
      <c r="BD274" s="169">
        <v>0</v>
      </c>
      <c r="BE274" s="169">
        <v>39</v>
      </c>
      <c r="BF274" s="169">
        <v>0</v>
      </c>
      <c r="BG274" s="169">
        <v>0</v>
      </c>
      <c r="BH274" s="169">
        <v>0</v>
      </c>
      <c r="BI274" s="138">
        <v>0</v>
      </c>
    </row>
    <row r="275" spans="1:61">
      <c r="A275" s="172" t="s">
        <v>570</v>
      </c>
      <c r="B275" s="169">
        <v>270</v>
      </c>
      <c r="C275" s="169">
        <v>539</v>
      </c>
      <c r="D275" s="138">
        <f>SUM(H275:BI275)</f>
        <v>0</v>
      </c>
      <c r="E275" s="172">
        <f>SUMIF($H$1:$BI$1,1,$H275:$BI275)</f>
        <v>0</v>
      </c>
      <c r="F275" s="169">
        <f>SUMIF($H$1:$BI$1,2,$H275:$BI275)</f>
        <v>0</v>
      </c>
      <c r="G275" s="138">
        <f>SUMIF($H$1:$BI$1,3,$H275:$BI275)</f>
        <v>0</v>
      </c>
      <c r="H275" s="171">
        <v>0</v>
      </c>
      <c r="I275" s="169">
        <v>0</v>
      </c>
      <c r="J275" s="169">
        <v>0</v>
      </c>
      <c r="K275" s="169">
        <v>0</v>
      </c>
      <c r="L275" s="169">
        <v>0</v>
      </c>
      <c r="M275" s="169">
        <v>0</v>
      </c>
      <c r="N275" s="169">
        <v>0</v>
      </c>
      <c r="O275" s="169">
        <v>0</v>
      </c>
      <c r="P275" s="169">
        <v>0</v>
      </c>
      <c r="Q275" s="169">
        <v>0</v>
      </c>
      <c r="R275" s="169">
        <v>0</v>
      </c>
      <c r="S275" s="169">
        <v>0</v>
      </c>
      <c r="T275" s="169">
        <v>0</v>
      </c>
      <c r="U275" s="169">
        <v>0</v>
      </c>
      <c r="V275" s="169">
        <v>0</v>
      </c>
      <c r="W275" s="169">
        <v>0</v>
      </c>
      <c r="X275" s="169">
        <v>0</v>
      </c>
      <c r="Y275" s="169">
        <v>0</v>
      </c>
      <c r="Z275" s="169">
        <v>0</v>
      </c>
      <c r="AA275" s="169">
        <v>0</v>
      </c>
      <c r="AB275" s="169">
        <v>0</v>
      </c>
      <c r="AC275" s="169">
        <v>0</v>
      </c>
      <c r="AD275" s="169">
        <v>0</v>
      </c>
      <c r="AE275" s="169">
        <v>0</v>
      </c>
      <c r="AF275" s="169">
        <v>0</v>
      </c>
      <c r="AG275" s="169">
        <v>0</v>
      </c>
      <c r="AH275" s="169">
        <v>0</v>
      </c>
      <c r="AI275" s="169">
        <v>0</v>
      </c>
      <c r="AJ275" s="169">
        <v>0</v>
      </c>
      <c r="AK275" s="169">
        <v>0</v>
      </c>
      <c r="AL275" s="169">
        <v>0</v>
      </c>
      <c r="AM275" s="169">
        <v>0</v>
      </c>
      <c r="AN275" s="170">
        <v>0</v>
      </c>
      <c r="AO275" s="169">
        <v>0</v>
      </c>
      <c r="AP275" s="169">
        <v>0</v>
      </c>
      <c r="AQ275" s="169">
        <v>0</v>
      </c>
      <c r="AR275" s="169">
        <v>0</v>
      </c>
      <c r="AS275" s="169">
        <v>0</v>
      </c>
      <c r="AT275" s="170">
        <v>0</v>
      </c>
      <c r="AU275" s="169">
        <v>0</v>
      </c>
      <c r="AV275" s="169">
        <v>0</v>
      </c>
      <c r="AW275" s="169">
        <v>0</v>
      </c>
      <c r="AX275" s="169">
        <v>0</v>
      </c>
      <c r="AY275" s="169">
        <v>0</v>
      </c>
      <c r="AZ275" s="169">
        <v>0</v>
      </c>
      <c r="BA275" s="169">
        <v>0</v>
      </c>
      <c r="BB275" s="169">
        <v>0</v>
      </c>
      <c r="BC275" s="169">
        <v>0</v>
      </c>
      <c r="BD275" s="169">
        <v>0</v>
      </c>
      <c r="BE275" s="169">
        <v>0</v>
      </c>
      <c r="BF275" s="169">
        <v>0</v>
      </c>
      <c r="BG275" s="169">
        <v>0</v>
      </c>
      <c r="BH275" s="169">
        <v>0</v>
      </c>
      <c r="BI275" s="138">
        <v>0</v>
      </c>
    </row>
    <row r="276" spans="1:61">
      <c r="A276" s="172" t="s">
        <v>569</v>
      </c>
      <c r="B276" s="169">
        <v>271</v>
      </c>
      <c r="C276" s="169">
        <v>21</v>
      </c>
      <c r="D276" s="138">
        <f>SUM(H276:BI276)</f>
        <v>0</v>
      </c>
      <c r="E276" s="172">
        <f>SUMIF($H$1:$BI$1,1,$H276:$BI276)</f>
        <v>0</v>
      </c>
      <c r="F276" s="169">
        <f>SUMIF($H$1:$BI$1,2,$H276:$BI276)</f>
        <v>0</v>
      </c>
      <c r="G276" s="138">
        <f>SUMIF($H$1:$BI$1,3,$H276:$BI276)</f>
        <v>0</v>
      </c>
      <c r="H276" s="171">
        <v>0</v>
      </c>
      <c r="I276" s="169">
        <v>0</v>
      </c>
      <c r="J276" s="169">
        <v>0</v>
      </c>
      <c r="K276" s="169">
        <v>0</v>
      </c>
      <c r="L276" s="169">
        <v>0</v>
      </c>
      <c r="M276" s="169">
        <v>0</v>
      </c>
      <c r="N276" s="169">
        <v>0</v>
      </c>
      <c r="O276" s="169">
        <v>0</v>
      </c>
      <c r="P276" s="169">
        <v>0</v>
      </c>
      <c r="Q276" s="169">
        <v>0</v>
      </c>
      <c r="R276" s="169">
        <v>0</v>
      </c>
      <c r="S276" s="169">
        <v>0</v>
      </c>
      <c r="T276" s="169">
        <v>0</v>
      </c>
      <c r="U276" s="169">
        <v>0</v>
      </c>
      <c r="V276" s="169">
        <v>0</v>
      </c>
      <c r="W276" s="169">
        <v>0</v>
      </c>
      <c r="X276" s="169">
        <v>0</v>
      </c>
      <c r="Y276" s="169">
        <v>0</v>
      </c>
      <c r="Z276" s="169">
        <v>0</v>
      </c>
      <c r="AA276" s="169">
        <v>0</v>
      </c>
      <c r="AB276" s="169">
        <v>0</v>
      </c>
      <c r="AC276" s="169">
        <v>0</v>
      </c>
      <c r="AD276" s="169">
        <v>0</v>
      </c>
      <c r="AE276" s="169">
        <v>0</v>
      </c>
      <c r="AF276" s="169">
        <v>0</v>
      </c>
      <c r="AG276" s="169">
        <v>0</v>
      </c>
      <c r="AH276" s="169">
        <v>0</v>
      </c>
      <c r="AI276" s="169">
        <v>0</v>
      </c>
      <c r="AJ276" s="169">
        <v>0</v>
      </c>
      <c r="AK276" s="169">
        <v>0</v>
      </c>
      <c r="AL276" s="169">
        <v>0</v>
      </c>
      <c r="AM276" s="169">
        <v>0</v>
      </c>
      <c r="AN276" s="170">
        <v>0</v>
      </c>
      <c r="AO276" s="169">
        <v>0</v>
      </c>
      <c r="AP276" s="169">
        <v>0</v>
      </c>
      <c r="AQ276" s="169">
        <v>0</v>
      </c>
      <c r="AR276" s="169">
        <v>0</v>
      </c>
      <c r="AS276" s="169">
        <v>0</v>
      </c>
      <c r="AT276" s="170">
        <v>0</v>
      </c>
      <c r="AU276" s="169">
        <v>0</v>
      </c>
      <c r="AV276" s="169">
        <v>0</v>
      </c>
      <c r="AW276" s="169">
        <v>0</v>
      </c>
      <c r="AX276" s="169">
        <v>0</v>
      </c>
      <c r="AY276" s="169">
        <v>0</v>
      </c>
      <c r="AZ276" s="169">
        <v>0</v>
      </c>
      <c r="BA276" s="169">
        <v>0</v>
      </c>
      <c r="BB276" s="169">
        <v>0</v>
      </c>
      <c r="BC276" s="169">
        <v>0</v>
      </c>
      <c r="BD276" s="169">
        <v>0</v>
      </c>
      <c r="BE276" s="169">
        <v>0</v>
      </c>
      <c r="BF276" s="169">
        <v>0</v>
      </c>
      <c r="BG276" s="169">
        <v>0</v>
      </c>
      <c r="BH276" s="169">
        <v>0</v>
      </c>
      <c r="BI276" s="138">
        <v>0</v>
      </c>
    </row>
    <row r="277" spans="1:61">
      <c r="A277" s="172" t="s">
        <v>568</v>
      </c>
      <c r="B277" s="169">
        <v>272</v>
      </c>
      <c r="C277" s="169">
        <v>806</v>
      </c>
      <c r="D277" s="138">
        <f>SUM(H277:BI277)</f>
        <v>33</v>
      </c>
      <c r="E277" s="172">
        <f>SUMIF($H$1:$BI$1,1,$H277:$BI277)</f>
        <v>20</v>
      </c>
      <c r="F277" s="169">
        <f>SUMIF($H$1:$BI$1,2,$H277:$BI277)</f>
        <v>6</v>
      </c>
      <c r="G277" s="138">
        <f>SUMIF($H$1:$BI$1,3,$H277:$BI277)</f>
        <v>7</v>
      </c>
      <c r="H277" s="171">
        <v>0</v>
      </c>
      <c r="I277" s="169">
        <v>5</v>
      </c>
      <c r="J277" s="169">
        <v>0</v>
      </c>
      <c r="K277" s="169">
        <v>0</v>
      </c>
      <c r="L277" s="169">
        <v>0</v>
      </c>
      <c r="M277" s="169">
        <v>0</v>
      </c>
      <c r="N277" s="169">
        <v>0</v>
      </c>
      <c r="O277" s="169">
        <v>0</v>
      </c>
      <c r="P277" s="169">
        <v>7</v>
      </c>
      <c r="Q277" s="169">
        <v>0</v>
      </c>
      <c r="R277" s="169">
        <v>0</v>
      </c>
      <c r="S277" s="169">
        <v>0</v>
      </c>
      <c r="T277" s="169">
        <v>0</v>
      </c>
      <c r="U277" s="169">
        <v>0</v>
      </c>
      <c r="V277" s="169">
        <v>0</v>
      </c>
      <c r="W277" s="169">
        <v>0</v>
      </c>
      <c r="X277" s="169">
        <v>0</v>
      </c>
      <c r="Y277" s="169">
        <v>0</v>
      </c>
      <c r="Z277" s="169">
        <v>0</v>
      </c>
      <c r="AA277" s="169">
        <v>0</v>
      </c>
      <c r="AB277" s="169">
        <v>0</v>
      </c>
      <c r="AC277" s="169">
        <v>0</v>
      </c>
      <c r="AD277" s="169">
        <v>0</v>
      </c>
      <c r="AE277" s="169">
        <v>0</v>
      </c>
      <c r="AF277" s="169">
        <v>0</v>
      </c>
      <c r="AG277" s="169">
        <v>0</v>
      </c>
      <c r="AH277" s="169">
        <v>0</v>
      </c>
      <c r="AI277" s="169">
        <v>0</v>
      </c>
      <c r="AJ277" s="169">
        <v>20</v>
      </c>
      <c r="AK277" s="169">
        <v>0</v>
      </c>
      <c r="AL277" s="169">
        <v>0</v>
      </c>
      <c r="AM277" s="169">
        <v>0</v>
      </c>
      <c r="AN277" s="170">
        <v>0</v>
      </c>
      <c r="AO277" s="169">
        <v>0</v>
      </c>
      <c r="AP277" s="169">
        <v>0</v>
      </c>
      <c r="AQ277" s="169">
        <v>0</v>
      </c>
      <c r="AR277" s="169">
        <v>0</v>
      </c>
      <c r="AS277" s="169">
        <v>0</v>
      </c>
      <c r="AT277" s="170">
        <v>0</v>
      </c>
      <c r="AU277" s="169">
        <v>0</v>
      </c>
      <c r="AV277" s="169">
        <v>0</v>
      </c>
      <c r="AW277" s="169">
        <v>0</v>
      </c>
      <c r="AX277" s="169">
        <v>0</v>
      </c>
      <c r="AY277" s="169">
        <v>0</v>
      </c>
      <c r="AZ277" s="169">
        <v>1</v>
      </c>
      <c r="BA277" s="169">
        <v>0</v>
      </c>
      <c r="BB277" s="169">
        <v>0</v>
      </c>
      <c r="BC277" s="169">
        <v>0</v>
      </c>
      <c r="BD277" s="169">
        <v>0</v>
      </c>
      <c r="BE277" s="169">
        <v>0</v>
      </c>
      <c r="BF277" s="169">
        <v>0</v>
      </c>
      <c r="BG277" s="169">
        <v>0</v>
      </c>
      <c r="BH277" s="169">
        <v>0</v>
      </c>
      <c r="BI277" s="138">
        <v>0</v>
      </c>
    </row>
    <row r="278" spans="1:61">
      <c r="A278" s="172" t="s">
        <v>566</v>
      </c>
      <c r="B278" s="169">
        <v>273</v>
      </c>
      <c r="C278" s="169">
        <v>2121</v>
      </c>
      <c r="D278" s="138">
        <f>SUM(H278:BI278)</f>
        <v>59</v>
      </c>
      <c r="E278" s="172">
        <f>SUMIF($H$1:$BI$1,1,$H278:$BI278)</f>
        <v>10</v>
      </c>
      <c r="F278" s="169">
        <f>SUMIF($H$1:$BI$1,2,$H278:$BI278)</f>
        <v>1</v>
      </c>
      <c r="G278" s="138">
        <f>SUMIF($H$1:$BI$1,3,$H278:$BI278)</f>
        <v>48</v>
      </c>
      <c r="H278" s="171">
        <v>0</v>
      </c>
      <c r="I278" s="169">
        <v>0</v>
      </c>
      <c r="J278" s="169">
        <v>0</v>
      </c>
      <c r="K278" s="169">
        <v>0</v>
      </c>
      <c r="L278" s="169">
        <v>0</v>
      </c>
      <c r="M278" s="169">
        <v>0</v>
      </c>
      <c r="N278" s="169">
        <v>0</v>
      </c>
      <c r="O278" s="169">
        <v>0</v>
      </c>
      <c r="P278" s="169">
        <v>45</v>
      </c>
      <c r="Q278" s="169">
        <v>0</v>
      </c>
      <c r="R278" s="169">
        <v>0</v>
      </c>
      <c r="S278" s="169">
        <v>0</v>
      </c>
      <c r="T278" s="169">
        <v>0</v>
      </c>
      <c r="U278" s="169">
        <v>0</v>
      </c>
      <c r="V278" s="169">
        <v>0</v>
      </c>
      <c r="W278" s="169">
        <v>0</v>
      </c>
      <c r="X278" s="169">
        <v>1</v>
      </c>
      <c r="Y278" s="169">
        <v>0</v>
      </c>
      <c r="Z278" s="169">
        <v>0</v>
      </c>
      <c r="AA278" s="169">
        <v>0</v>
      </c>
      <c r="AB278" s="169">
        <v>0</v>
      </c>
      <c r="AC278" s="169">
        <v>0</v>
      </c>
      <c r="AD278" s="169">
        <v>0</v>
      </c>
      <c r="AE278" s="169">
        <v>0</v>
      </c>
      <c r="AF278" s="169">
        <v>0</v>
      </c>
      <c r="AG278" s="169">
        <v>1</v>
      </c>
      <c r="AH278" s="169">
        <v>0</v>
      </c>
      <c r="AI278" s="169">
        <v>0</v>
      </c>
      <c r="AJ278" s="169">
        <v>0</v>
      </c>
      <c r="AK278" s="169">
        <v>0</v>
      </c>
      <c r="AL278" s="169">
        <v>0</v>
      </c>
      <c r="AM278" s="169">
        <v>0</v>
      </c>
      <c r="AN278" s="170">
        <v>0</v>
      </c>
      <c r="AO278" s="169">
        <v>0</v>
      </c>
      <c r="AP278" s="169">
        <v>0</v>
      </c>
      <c r="AQ278" s="169">
        <v>0</v>
      </c>
      <c r="AR278" s="169">
        <v>0</v>
      </c>
      <c r="AS278" s="169">
        <v>0</v>
      </c>
      <c r="AT278" s="170">
        <v>0</v>
      </c>
      <c r="AU278" s="169">
        <v>0</v>
      </c>
      <c r="AV278" s="169">
        <v>7</v>
      </c>
      <c r="AW278" s="169">
        <v>0</v>
      </c>
      <c r="AX278" s="169">
        <v>3</v>
      </c>
      <c r="AY278" s="169">
        <v>2</v>
      </c>
      <c r="AZ278" s="169">
        <v>0</v>
      </c>
      <c r="BA278" s="169">
        <v>0</v>
      </c>
      <c r="BB278" s="169">
        <v>0</v>
      </c>
      <c r="BC278" s="169">
        <v>0</v>
      </c>
      <c r="BD278" s="169">
        <v>0</v>
      </c>
      <c r="BE278" s="169">
        <v>0</v>
      </c>
      <c r="BF278" s="169">
        <v>0</v>
      </c>
      <c r="BG278" s="169">
        <v>0</v>
      </c>
      <c r="BH278" s="169">
        <v>0</v>
      </c>
      <c r="BI278" s="138">
        <v>0</v>
      </c>
    </row>
    <row r="279" spans="1:61">
      <c r="A279" s="172" t="s">
        <v>564</v>
      </c>
      <c r="B279" s="169">
        <v>274</v>
      </c>
      <c r="C279" s="169">
        <v>1279</v>
      </c>
      <c r="D279" s="138">
        <f>SUM(H279:BI279)</f>
        <v>124</v>
      </c>
      <c r="E279" s="172">
        <f>SUMIF($H$1:$BI$1,1,$H279:$BI279)</f>
        <v>5</v>
      </c>
      <c r="F279" s="169">
        <f>SUMIF($H$1:$BI$1,2,$H279:$BI279)</f>
        <v>37</v>
      </c>
      <c r="G279" s="138">
        <f>SUMIF($H$1:$BI$1,3,$H279:$BI279)</f>
        <v>82</v>
      </c>
      <c r="H279" s="171">
        <v>0</v>
      </c>
      <c r="I279" s="169">
        <v>0</v>
      </c>
      <c r="J279" s="169">
        <v>0</v>
      </c>
      <c r="K279" s="169">
        <v>0</v>
      </c>
      <c r="L279" s="169">
        <v>0</v>
      </c>
      <c r="M279" s="169">
        <v>0</v>
      </c>
      <c r="N279" s="169">
        <v>0</v>
      </c>
      <c r="O279" s="169">
        <v>0</v>
      </c>
      <c r="P279" s="169">
        <v>78</v>
      </c>
      <c r="Q279" s="169">
        <v>0</v>
      </c>
      <c r="R279" s="169">
        <v>0</v>
      </c>
      <c r="S279" s="169">
        <v>0</v>
      </c>
      <c r="T279" s="169">
        <v>0</v>
      </c>
      <c r="U279" s="169">
        <v>0</v>
      </c>
      <c r="V279" s="169">
        <v>0</v>
      </c>
      <c r="W279" s="169">
        <v>0</v>
      </c>
      <c r="X279" s="169">
        <v>0</v>
      </c>
      <c r="Y279" s="169">
        <v>0</v>
      </c>
      <c r="Z279" s="169">
        <v>0</v>
      </c>
      <c r="AA279" s="169">
        <v>0</v>
      </c>
      <c r="AB279" s="169">
        <v>0</v>
      </c>
      <c r="AC279" s="169">
        <v>0</v>
      </c>
      <c r="AD279" s="169">
        <v>0</v>
      </c>
      <c r="AE279" s="169">
        <v>0</v>
      </c>
      <c r="AF279" s="169">
        <v>0</v>
      </c>
      <c r="AG279" s="169">
        <v>0</v>
      </c>
      <c r="AH279" s="169">
        <v>0</v>
      </c>
      <c r="AI279" s="169">
        <v>0</v>
      </c>
      <c r="AJ279" s="169">
        <v>4</v>
      </c>
      <c r="AK279" s="169">
        <v>24</v>
      </c>
      <c r="AL279" s="169">
        <v>0</v>
      </c>
      <c r="AM279" s="169">
        <v>0</v>
      </c>
      <c r="AN279" s="170">
        <v>0</v>
      </c>
      <c r="AO279" s="169">
        <v>0</v>
      </c>
      <c r="AP279" s="169">
        <v>0</v>
      </c>
      <c r="AQ279" s="169">
        <v>0</v>
      </c>
      <c r="AR279" s="169">
        <v>0</v>
      </c>
      <c r="AS279" s="169">
        <v>0</v>
      </c>
      <c r="AT279" s="170">
        <v>0</v>
      </c>
      <c r="AU279" s="169">
        <v>0</v>
      </c>
      <c r="AV279" s="169">
        <v>0</v>
      </c>
      <c r="AW279" s="169">
        <v>0</v>
      </c>
      <c r="AX279" s="169">
        <v>4</v>
      </c>
      <c r="AY279" s="169">
        <v>0</v>
      </c>
      <c r="AZ279" s="169">
        <v>0</v>
      </c>
      <c r="BA279" s="169">
        <v>1</v>
      </c>
      <c r="BB279" s="169">
        <v>0</v>
      </c>
      <c r="BC279" s="169">
        <v>0</v>
      </c>
      <c r="BD279" s="169">
        <v>0</v>
      </c>
      <c r="BE279" s="169">
        <v>13</v>
      </c>
      <c r="BF279" s="169">
        <v>0</v>
      </c>
      <c r="BG279" s="169">
        <v>0</v>
      </c>
      <c r="BH279" s="169">
        <v>0</v>
      </c>
      <c r="BI279" s="138">
        <v>0</v>
      </c>
    </row>
    <row r="280" spans="1:61">
      <c r="A280" s="172" t="s">
        <v>561</v>
      </c>
      <c r="B280" s="169">
        <v>275</v>
      </c>
      <c r="C280" s="169">
        <v>1935</v>
      </c>
      <c r="D280" s="138">
        <f>SUM(H280:BI280)</f>
        <v>138</v>
      </c>
      <c r="E280" s="172">
        <f>SUMIF($H$1:$BI$1,1,$H280:$BI280)</f>
        <v>1</v>
      </c>
      <c r="F280" s="169">
        <f>SUMIF($H$1:$BI$1,2,$H280:$BI280)</f>
        <v>13</v>
      </c>
      <c r="G280" s="138">
        <f>SUMIF($H$1:$BI$1,3,$H280:$BI280)</f>
        <v>124</v>
      </c>
      <c r="H280" s="171">
        <v>0</v>
      </c>
      <c r="I280" s="169">
        <v>11</v>
      </c>
      <c r="J280" s="169">
        <v>0</v>
      </c>
      <c r="K280" s="169">
        <v>0</v>
      </c>
      <c r="L280" s="169">
        <v>0</v>
      </c>
      <c r="M280" s="169">
        <v>0</v>
      </c>
      <c r="N280" s="169">
        <v>0</v>
      </c>
      <c r="O280" s="169">
        <v>0</v>
      </c>
      <c r="P280" s="169">
        <v>76</v>
      </c>
      <c r="Q280" s="169">
        <v>0</v>
      </c>
      <c r="R280" s="169">
        <v>38</v>
      </c>
      <c r="S280" s="169">
        <v>0</v>
      </c>
      <c r="T280" s="169">
        <v>0</v>
      </c>
      <c r="U280" s="169">
        <v>0</v>
      </c>
      <c r="V280" s="169">
        <v>0</v>
      </c>
      <c r="W280" s="169">
        <v>0</v>
      </c>
      <c r="X280" s="169">
        <v>1</v>
      </c>
      <c r="Y280" s="169">
        <v>0</v>
      </c>
      <c r="Z280" s="169">
        <v>0</v>
      </c>
      <c r="AA280" s="169">
        <v>0</v>
      </c>
      <c r="AB280" s="169">
        <v>0</v>
      </c>
      <c r="AC280" s="169">
        <v>0</v>
      </c>
      <c r="AD280" s="169">
        <v>0</v>
      </c>
      <c r="AE280" s="169">
        <v>0</v>
      </c>
      <c r="AF280" s="169">
        <v>0</v>
      </c>
      <c r="AG280" s="169">
        <v>0</v>
      </c>
      <c r="AH280" s="169">
        <v>0</v>
      </c>
      <c r="AI280" s="169">
        <v>0</v>
      </c>
      <c r="AJ280" s="169">
        <v>0</v>
      </c>
      <c r="AK280" s="169">
        <v>0</v>
      </c>
      <c r="AL280" s="169">
        <v>0</v>
      </c>
      <c r="AM280" s="169">
        <v>0</v>
      </c>
      <c r="AN280" s="170">
        <v>0</v>
      </c>
      <c r="AO280" s="169">
        <v>0</v>
      </c>
      <c r="AP280" s="169">
        <v>0</v>
      </c>
      <c r="AQ280" s="169">
        <v>0</v>
      </c>
      <c r="AR280" s="169">
        <v>0</v>
      </c>
      <c r="AS280" s="169">
        <v>0</v>
      </c>
      <c r="AT280" s="170">
        <v>10</v>
      </c>
      <c r="AU280" s="169">
        <v>0</v>
      </c>
      <c r="AV280" s="169">
        <v>0</v>
      </c>
      <c r="AW280" s="169">
        <v>0</v>
      </c>
      <c r="AX280" s="169">
        <v>0</v>
      </c>
      <c r="AY280" s="169">
        <v>0</v>
      </c>
      <c r="AZ280" s="169">
        <v>0</v>
      </c>
      <c r="BA280" s="169">
        <v>0</v>
      </c>
      <c r="BB280" s="169">
        <v>0</v>
      </c>
      <c r="BC280" s="169">
        <v>0</v>
      </c>
      <c r="BD280" s="169">
        <v>0</v>
      </c>
      <c r="BE280" s="169">
        <v>2</v>
      </c>
      <c r="BF280" s="169">
        <v>0</v>
      </c>
      <c r="BG280" s="169">
        <v>0</v>
      </c>
      <c r="BH280" s="169">
        <v>0</v>
      </c>
      <c r="BI280" s="138">
        <v>0</v>
      </c>
    </row>
    <row r="281" spans="1:61">
      <c r="A281" s="172" t="s">
        <v>558</v>
      </c>
      <c r="B281" s="169">
        <v>276</v>
      </c>
      <c r="C281" s="169">
        <v>4082</v>
      </c>
      <c r="D281" s="138">
        <f>SUM(H281:BI281)</f>
        <v>1481</v>
      </c>
      <c r="E281" s="172">
        <f>SUMIF($H$1:$BI$1,1,$H281:$BI281)</f>
        <v>1440</v>
      </c>
      <c r="F281" s="169">
        <f>SUMIF($H$1:$BI$1,2,$H281:$BI281)</f>
        <v>2</v>
      </c>
      <c r="G281" s="138">
        <f>SUMIF($H$1:$BI$1,3,$H281:$BI281)</f>
        <v>39</v>
      </c>
      <c r="H281" s="171">
        <v>0</v>
      </c>
      <c r="I281" s="169">
        <v>0</v>
      </c>
      <c r="J281" s="169">
        <v>0</v>
      </c>
      <c r="K281" s="169">
        <v>0</v>
      </c>
      <c r="L281" s="169">
        <v>0</v>
      </c>
      <c r="M281" s="169">
        <v>0</v>
      </c>
      <c r="N281" s="169">
        <v>0</v>
      </c>
      <c r="O281" s="169">
        <v>0</v>
      </c>
      <c r="P281" s="169">
        <v>0</v>
      </c>
      <c r="Q281" s="169">
        <v>0</v>
      </c>
      <c r="R281" s="169">
        <v>0</v>
      </c>
      <c r="S281" s="169">
        <v>0</v>
      </c>
      <c r="T281" s="169">
        <v>0</v>
      </c>
      <c r="U281" s="169">
        <v>0</v>
      </c>
      <c r="V281" s="169">
        <v>0</v>
      </c>
      <c r="W281" s="169">
        <v>0</v>
      </c>
      <c r="X281" s="169">
        <v>1440</v>
      </c>
      <c r="Y281" s="169">
        <v>0</v>
      </c>
      <c r="Z281" s="169">
        <v>0</v>
      </c>
      <c r="AA281" s="169">
        <v>0</v>
      </c>
      <c r="AB281" s="169">
        <v>0</v>
      </c>
      <c r="AC281" s="169">
        <v>0</v>
      </c>
      <c r="AD281" s="169">
        <v>0</v>
      </c>
      <c r="AE281" s="169">
        <v>0</v>
      </c>
      <c r="AF281" s="169">
        <v>0</v>
      </c>
      <c r="AG281" s="169">
        <v>0</v>
      </c>
      <c r="AH281" s="169">
        <v>0</v>
      </c>
      <c r="AI281" s="169">
        <v>0</v>
      </c>
      <c r="AJ281" s="169">
        <v>0</v>
      </c>
      <c r="AK281" s="169">
        <v>0</v>
      </c>
      <c r="AL281" s="169">
        <v>0</v>
      </c>
      <c r="AM281" s="169">
        <v>0</v>
      </c>
      <c r="AN281" s="170">
        <v>0</v>
      </c>
      <c r="AO281" s="169">
        <v>0</v>
      </c>
      <c r="AP281" s="169">
        <v>0</v>
      </c>
      <c r="AQ281" s="169">
        <v>0</v>
      </c>
      <c r="AR281" s="169">
        <v>0</v>
      </c>
      <c r="AS281" s="169">
        <v>0</v>
      </c>
      <c r="AT281" s="170">
        <v>39</v>
      </c>
      <c r="AU281" s="169">
        <v>0</v>
      </c>
      <c r="AV281" s="169">
        <v>0</v>
      </c>
      <c r="AW281" s="169">
        <v>0</v>
      </c>
      <c r="AX281" s="169">
        <v>0</v>
      </c>
      <c r="AY281" s="169">
        <v>0</v>
      </c>
      <c r="AZ281" s="169">
        <v>0</v>
      </c>
      <c r="BA281" s="169">
        <v>0</v>
      </c>
      <c r="BB281" s="169">
        <v>0</v>
      </c>
      <c r="BC281" s="169">
        <v>0</v>
      </c>
      <c r="BD281" s="169">
        <v>0</v>
      </c>
      <c r="BE281" s="169">
        <v>2</v>
      </c>
      <c r="BF281" s="169">
        <v>0</v>
      </c>
      <c r="BG281" s="169">
        <v>0</v>
      </c>
      <c r="BH281" s="169">
        <v>0</v>
      </c>
      <c r="BI281" s="138">
        <v>0</v>
      </c>
    </row>
    <row r="282" spans="1:61">
      <c r="A282" s="172" t="s">
        <v>556</v>
      </c>
      <c r="B282" s="169">
        <v>277</v>
      </c>
      <c r="C282" s="169">
        <v>184</v>
      </c>
      <c r="D282" s="138">
        <f>SUM(H282:BI282)</f>
        <v>0</v>
      </c>
      <c r="E282" s="172">
        <f>SUMIF($H$1:$BI$1,1,$H282:$BI282)</f>
        <v>0</v>
      </c>
      <c r="F282" s="169">
        <f>SUMIF($H$1:$BI$1,2,$H282:$BI282)</f>
        <v>0</v>
      </c>
      <c r="G282" s="138">
        <f>SUMIF($H$1:$BI$1,3,$H282:$BI282)</f>
        <v>0</v>
      </c>
      <c r="H282" s="171">
        <v>0</v>
      </c>
      <c r="I282" s="169">
        <v>0</v>
      </c>
      <c r="J282" s="169">
        <v>0</v>
      </c>
      <c r="K282" s="169">
        <v>0</v>
      </c>
      <c r="L282" s="169">
        <v>0</v>
      </c>
      <c r="M282" s="169">
        <v>0</v>
      </c>
      <c r="N282" s="169">
        <v>0</v>
      </c>
      <c r="O282" s="169">
        <v>0</v>
      </c>
      <c r="P282" s="169">
        <v>0</v>
      </c>
      <c r="Q282" s="169">
        <v>0</v>
      </c>
      <c r="R282" s="169">
        <v>0</v>
      </c>
      <c r="S282" s="169">
        <v>0</v>
      </c>
      <c r="T282" s="169">
        <v>0</v>
      </c>
      <c r="U282" s="169">
        <v>0</v>
      </c>
      <c r="V282" s="169">
        <v>0</v>
      </c>
      <c r="W282" s="169">
        <v>0</v>
      </c>
      <c r="X282" s="169">
        <v>0</v>
      </c>
      <c r="Y282" s="169">
        <v>0</v>
      </c>
      <c r="Z282" s="169">
        <v>0</v>
      </c>
      <c r="AA282" s="169">
        <v>0</v>
      </c>
      <c r="AB282" s="169">
        <v>0</v>
      </c>
      <c r="AC282" s="169">
        <v>0</v>
      </c>
      <c r="AD282" s="169">
        <v>0</v>
      </c>
      <c r="AE282" s="169">
        <v>0</v>
      </c>
      <c r="AF282" s="169">
        <v>0</v>
      </c>
      <c r="AG282" s="169">
        <v>0</v>
      </c>
      <c r="AH282" s="169">
        <v>0</v>
      </c>
      <c r="AI282" s="169">
        <v>0</v>
      </c>
      <c r="AJ282" s="169">
        <v>0</v>
      </c>
      <c r="AK282" s="169">
        <v>0</v>
      </c>
      <c r="AL282" s="169">
        <v>0</v>
      </c>
      <c r="AM282" s="169">
        <v>0</v>
      </c>
      <c r="AN282" s="170">
        <v>0</v>
      </c>
      <c r="AO282" s="169">
        <v>0</v>
      </c>
      <c r="AP282" s="169">
        <v>0</v>
      </c>
      <c r="AQ282" s="169">
        <v>0</v>
      </c>
      <c r="AR282" s="169">
        <v>0</v>
      </c>
      <c r="AS282" s="169">
        <v>0</v>
      </c>
      <c r="AT282" s="170">
        <v>0</v>
      </c>
      <c r="AU282" s="169">
        <v>0</v>
      </c>
      <c r="AV282" s="169">
        <v>0</v>
      </c>
      <c r="AW282" s="169">
        <v>0</v>
      </c>
      <c r="AX282" s="169">
        <v>0</v>
      </c>
      <c r="AY282" s="169">
        <v>0</v>
      </c>
      <c r="AZ282" s="169">
        <v>0</v>
      </c>
      <c r="BA282" s="169">
        <v>0</v>
      </c>
      <c r="BB282" s="169">
        <v>0</v>
      </c>
      <c r="BC282" s="169">
        <v>0</v>
      </c>
      <c r="BD282" s="169">
        <v>0</v>
      </c>
      <c r="BE282" s="169">
        <v>0</v>
      </c>
      <c r="BF282" s="169">
        <v>0</v>
      </c>
      <c r="BG282" s="169">
        <v>0</v>
      </c>
      <c r="BH282" s="169">
        <v>0</v>
      </c>
      <c r="BI282" s="138">
        <v>0</v>
      </c>
    </row>
    <row r="283" spans="1:61">
      <c r="A283" s="172" t="s">
        <v>555</v>
      </c>
      <c r="B283" s="169">
        <v>278</v>
      </c>
      <c r="C283" s="169">
        <v>105</v>
      </c>
      <c r="D283" s="138">
        <f>SUM(H283:BI283)</f>
        <v>0</v>
      </c>
      <c r="E283" s="172">
        <f>SUMIF($H$1:$BI$1,1,$H283:$BI283)</f>
        <v>0</v>
      </c>
      <c r="F283" s="169">
        <f>SUMIF($H$1:$BI$1,2,$H283:$BI283)</f>
        <v>0</v>
      </c>
      <c r="G283" s="138">
        <f>SUMIF($H$1:$BI$1,3,$H283:$BI283)</f>
        <v>0</v>
      </c>
      <c r="H283" s="171">
        <v>0</v>
      </c>
      <c r="I283" s="169">
        <v>0</v>
      </c>
      <c r="J283" s="169">
        <v>0</v>
      </c>
      <c r="K283" s="169">
        <v>0</v>
      </c>
      <c r="L283" s="169">
        <v>0</v>
      </c>
      <c r="M283" s="169">
        <v>0</v>
      </c>
      <c r="N283" s="169">
        <v>0</v>
      </c>
      <c r="O283" s="169">
        <v>0</v>
      </c>
      <c r="P283" s="169">
        <v>0</v>
      </c>
      <c r="Q283" s="169">
        <v>0</v>
      </c>
      <c r="R283" s="169">
        <v>0</v>
      </c>
      <c r="S283" s="169">
        <v>0</v>
      </c>
      <c r="T283" s="169">
        <v>0</v>
      </c>
      <c r="U283" s="169">
        <v>0</v>
      </c>
      <c r="V283" s="169">
        <v>0</v>
      </c>
      <c r="W283" s="169">
        <v>0</v>
      </c>
      <c r="X283" s="169">
        <v>0</v>
      </c>
      <c r="Y283" s="169">
        <v>0</v>
      </c>
      <c r="Z283" s="169">
        <v>0</v>
      </c>
      <c r="AA283" s="169">
        <v>0</v>
      </c>
      <c r="AB283" s="169">
        <v>0</v>
      </c>
      <c r="AC283" s="169">
        <v>0</v>
      </c>
      <c r="AD283" s="169">
        <v>0</v>
      </c>
      <c r="AE283" s="169">
        <v>0</v>
      </c>
      <c r="AF283" s="169">
        <v>0</v>
      </c>
      <c r="AG283" s="169">
        <v>0</v>
      </c>
      <c r="AH283" s="169">
        <v>0</v>
      </c>
      <c r="AI283" s="169">
        <v>0</v>
      </c>
      <c r="AJ283" s="169">
        <v>0</v>
      </c>
      <c r="AK283" s="169">
        <v>0</v>
      </c>
      <c r="AL283" s="169">
        <v>0</v>
      </c>
      <c r="AM283" s="169">
        <v>0</v>
      </c>
      <c r="AN283" s="170">
        <v>0</v>
      </c>
      <c r="AO283" s="169">
        <v>0</v>
      </c>
      <c r="AP283" s="169">
        <v>0</v>
      </c>
      <c r="AQ283" s="169">
        <v>0</v>
      </c>
      <c r="AR283" s="169">
        <v>0</v>
      </c>
      <c r="AS283" s="169">
        <v>0</v>
      </c>
      <c r="AT283" s="170">
        <v>0</v>
      </c>
      <c r="AU283" s="169">
        <v>0</v>
      </c>
      <c r="AV283" s="169">
        <v>0</v>
      </c>
      <c r="AW283" s="169">
        <v>0</v>
      </c>
      <c r="AX283" s="169">
        <v>0</v>
      </c>
      <c r="AY283" s="169">
        <v>0</v>
      </c>
      <c r="AZ283" s="169">
        <v>0</v>
      </c>
      <c r="BA283" s="169">
        <v>0</v>
      </c>
      <c r="BB283" s="169">
        <v>0</v>
      </c>
      <c r="BC283" s="169">
        <v>0</v>
      </c>
      <c r="BD283" s="169">
        <v>0</v>
      </c>
      <c r="BE283" s="169">
        <v>0</v>
      </c>
      <c r="BF283" s="169">
        <v>0</v>
      </c>
      <c r="BG283" s="169">
        <v>0</v>
      </c>
      <c r="BH283" s="169">
        <v>0</v>
      </c>
      <c r="BI283" s="138">
        <v>0</v>
      </c>
    </row>
    <row r="284" spans="1:61">
      <c r="A284" s="172" t="s">
        <v>554</v>
      </c>
      <c r="B284" s="169">
        <v>279</v>
      </c>
      <c r="C284" s="169">
        <v>7490</v>
      </c>
      <c r="D284" s="138">
        <f>SUM(H284:BI284)</f>
        <v>106</v>
      </c>
      <c r="E284" s="172">
        <f>SUMIF($H$1:$BI$1,1,$H284:$BI284)</f>
        <v>23</v>
      </c>
      <c r="F284" s="169">
        <f>SUMIF($H$1:$BI$1,2,$H284:$BI284)</f>
        <v>83</v>
      </c>
      <c r="G284" s="138">
        <f>SUMIF($H$1:$BI$1,3,$H284:$BI284)</f>
        <v>0</v>
      </c>
      <c r="H284" s="171">
        <v>0</v>
      </c>
      <c r="I284" s="169">
        <v>0</v>
      </c>
      <c r="J284" s="169">
        <v>0</v>
      </c>
      <c r="K284" s="169">
        <v>0</v>
      </c>
      <c r="L284" s="169">
        <v>0</v>
      </c>
      <c r="M284" s="169">
        <v>0</v>
      </c>
      <c r="N284" s="169">
        <v>0</v>
      </c>
      <c r="O284" s="169">
        <v>0</v>
      </c>
      <c r="P284" s="169">
        <v>0</v>
      </c>
      <c r="Q284" s="169">
        <v>0</v>
      </c>
      <c r="R284" s="169">
        <v>0</v>
      </c>
      <c r="S284" s="169">
        <v>0</v>
      </c>
      <c r="T284" s="169">
        <v>0</v>
      </c>
      <c r="U284" s="169">
        <v>0</v>
      </c>
      <c r="V284" s="169">
        <v>0</v>
      </c>
      <c r="W284" s="169">
        <v>0</v>
      </c>
      <c r="X284" s="169">
        <v>0</v>
      </c>
      <c r="Y284" s="169">
        <v>0</v>
      </c>
      <c r="Z284" s="169">
        <v>0</v>
      </c>
      <c r="AA284" s="169">
        <v>0</v>
      </c>
      <c r="AB284" s="169">
        <v>0</v>
      </c>
      <c r="AC284" s="169">
        <v>0</v>
      </c>
      <c r="AD284" s="169">
        <v>0</v>
      </c>
      <c r="AE284" s="169">
        <v>0</v>
      </c>
      <c r="AF284" s="169">
        <v>0</v>
      </c>
      <c r="AG284" s="169">
        <v>44</v>
      </c>
      <c r="AH284" s="169">
        <v>0</v>
      </c>
      <c r="AI284" s="169">
        <v>0</v>
      </c>
      <c r="AJ284" s="169">
        <v>23</v>
      </c>
      <c r="AK284" s="169">
        <v>0</v>
      </c>
      <c r="AL284" s="169">
        <v>0</v>
      </c>
      <c r="AM284" s="169">
        <v>0</v>
      </c>
      <c r="AN284" s="170">
        <v>0</v>
      </c>
      <c r="AO284" s="169">
        <v>0</v>
      </c>
      <c r="AP284" s="169">
        <v>0</v>
      </c>
      <c r="AQ284" s="169">
        <v>39</v>
      </c>
      <c r="AR284" s="169">
        <v>0</v>
      </c>
      <c r="AS284" s="169">
        <v>0</v>
      </c>
      <c r="AT284" s="170">
        <v>0</v>
      </c>
      <c r="AU284" s="169">
        <v>0</v>
      </c>
      <c r="AV284" s="169">
        <v>0</v>
      </c>
      <c r="AW284" s="169">
        <v>0</v>
      </c>
      <c r="AX284" s="169">
        <v>0</v>
      </c>
      <c r="AY284" s="169">
        <v>0</v>
      </c>
      <c r="AZ284" s="169">
        <v>0</v>
      </c>
      <c r="BA284" s="169">
        <v>0</v>
      </c>
      <c r="BB284" s="169">
        <v>0</v>
      </c>
      <c r="BC284" s="169">
        <v>0</v>
      </c>
      <c r="BD284" s="169">
        <v>0</v>
      </c>
      <c r="BE284" s="169">
        <v>0</v>
      </c>
      <c r="BF284" s="169">
        <v>0</v>
      </c>
      <c r="BG284" s="169">
        <v>0</v>
      </c>
      <c r="BH284" s="169">
        <v>0</v>
      </c>
      <c r="BI284" s="138">
        <v>0</v>
      </c>
    </row>
    <row r="285" spans="1:61">
      <c r="A285" s="172" t="s">
        <v>552</v>
      </c>
      <c r="B285" s="169">
        <v>280</v>
      </c>
      <c r="C285" s="169">
        <v>128</v>
      </c>
      <c r="D285" s="138">
        <f>SUM(H285:BI285)</f>
        <v>0</v>
      </c>
      <c r="E285" s="172">
        <f>SUMIF($H$1:$BI$1,1,$H285:$BI285)</f>
        <v>0</v>
      </c>
      <c r="F285" s="169">
        <f>SUMIF($H$1:$BI$1,2,$H285:$BI285)</f>
        <v>0</v>
      </c>
      <c r="G285" s="138">
        <f>SUMIF($H$1:$BI$1,3,$H285:$BI285)</f>
        <v>0</v>
      </c>
      <c r="H285" s="171">
        <v>0</v>
      </c>
      <c r="I285" s="169">
        <v>0</v>
      </c>
      <c r="J285" s="169">
        <v>0</v>
      </c>
      <c r="K285" s="169">
        <v>0</v>
      </c>
      <c r="L285" s="169">
        <v>0</v>
      </c>
      <c r="M285" s="169">
        <v>0</v>
      </c>
      <c r="N285" s="169">
        <v>0</v>
      </c>
      <c r="O285" s="169">
        <v>0</v>
      </c>
      <c r="P285" s="169">
        <v>0</v>
      </c>
      <c r="Q285" s="169">
        <v>0</v>
      </c>
      <c r="R285" s="169">
        <v>0</v>
      </c>
      <c r="S285" s="169">
        <v>0</v>
      </c>
      <c r="T285" s="169">
        <v>0</v>
      </c>
      <c r="U285" s="169">
        <v>0</v>
      </c>
      <c r="V285" s="169">
        <v>0</v>
      </c>
      <c r="W285" s="169">
        <v>0</v>
      </c>
      <c r="X285" s="169">
        <v>0</v>
      </c>
      <c r="Y285" s="169">
        <v>0</v>
      </c>
      <c r="Z285" s="169">
        <v>0</v>
      </c>
      <c r="AA285" s="169">
        <v>0</v>
      </c>
      <c r="AB285" s="169">
        <v>0</v>
      </c>
      <c r="AC285" s="169">
        <v>0</v>
      </c>
      <c r="AD285" s="169">
        <v>0</v>
      </c>
      <c r="AE285" s="169">
        <v>0</v>
      </c>
      <c r="AF285" s="169">
        <v>0</v>
      </c>
      <c r="AG285" s="169">
        <v>0</v>
      </c>
      <c r="AH285" s="169">
        <v>0</v>
      </c>
      <c r="AI285" s="169">
        <v>0</v>
      </c>
      <c r="AJ285" s="169">
        <v>0</v>
      </c>
      <c r="AK285" s="169">
        <v>0</v>
      </c>
      <c r="AL285" s="169">
        <v>0</v>
      </c>
      <c r="AM285" s="169">
        <v>0</v>
      </c>
      <c r="AN285" s="170">
        <v>0</v>
      </c>
      <c r="AO285" s="169">
        <v>0</v>
      </c>
      <c r="AP285" s="169">
        <v>0</v>
      </c>
      <c r="AQ285" s="169">
        <v>0</v>
      </c>
      <c r="AR285" s="169">
        <v>0</v>
      </c>
      <c r="AS285" s="169">
        <v>0</v>
      </c>
      <c r="AT285" s="170">
        <v>0</v>
      </c>
      <c r="AU285" s="169">
        <v>0</v>
      </c>
      <c r="AV285" s="169">
        <v>0</v>
      </c>
      <c r="AW285" s="169">
        <v>0</v>
      </c>
      <c r="AX285" s="169">
        <v>0</v>
      </c>
      <c r="AY285" s="169">
        <v>0</v>
      </c>
      <c r="AZ285" s="169">
        <v>0</v>
      </c>
      <c r="BA285" s="169">
        <v>0</v>
      </c>
      <c r="BB285" s="169">
        <v>0</v>
      </c>
      <c r="BC285" s="169">
        <v>0</v>
      </c>
      <c r="BD285" s="169">
        <v>0</v>
      </c>
      <c r="BE285" s="169">
        <v>0</v>
      </c>
      <c r="BF285" s="169">
        <v>0</v>
      </c>
      <c r="BG285" s="169">
        <v>0</v>
      </c>
      <c r="BH285" s="169">
        <v>0</v>
      </c>
      <c r="BI285" s="138">
        <v>0</v>
      </c>
    </row>
    <row r="286" spans="1:61">
      <c r="A286" s="172" t="s">
        <v>551</v>
      </c>
      <c r="B286" s="169">
        <v>281</v>
      </c>
      <c r="C286" s="169">
        <v>7078</v>
      </c>
      <c r="D286" s="138">
        <f>SUM(H286:BI286)</f>
        <v>2</v>
      </c>
      <c r="E286" s="172">
        <f>SUMIF($H$1:$BI$1,1,$H286:$BI286)</f>
        <v>0</v>
      </c>
      <c r="F286" s="169">
        <f>SUMIF($H$1:$BI$1,2,$H286:$BI286)</f>
        <v>0</v>
      </c>
      <c r="G286" s="138">
        <f>SUMIF($H$1:$BI$1,3,$H286:$BI286)</f>
        <v>2</v>
      </c>
      <c r="H286" s="171">
        <v>0</v>
      </c>
      <c r="I286" s="169">
        <v>0</v>
      </c>
      <c r="J286" s="169">
        <v>0</v>
      </c>
      <c r="K286" s="169">
        <v>0</v>
      </c>
      <c r="L286" s="169">
        <v>0</v>
      </c>
      <c r="M286" s="169">
        <v>0</v>
      </c>
      <c r="N286" s="169">
        <v>0</v>
      </c>
      <c r="O286" s="169">
        <v>0</v>
      </c>
      <c r="P286" s="169">
        <v>2</v>
      </c>
      <c r="Q286" s="169">
        <v>0</v>
      </c>
      <c r="R286" s="169">
        <v>0</v>
      </c>
      <c r="S286" s="169">
        <v>0</v>
      </c>
      <c r="T286" s="169">
        <v>0</v>
      </c>
      <c r="U286" s="169">
        <v>0</v>
      </c>
      <c r="V286" s="169">
        <v>0</v>
      </c>
      <c r="W286" s="169">
        <v>0</v>
      </c>
      <c r="X286" s="169">
        <v>0</v>
      </c>
      <c r="Y286" s="169">
        <v>0</v>
      </c>
      <c r="Z286" s="169">
        <v>0</v>
      </c>
      <c r="AA286" s="169">
        <v>0</v>
      </c>
      <c r="AB286" s="169">
        <v>0</v>
      </c>
      <c r="AC286" s="169">
        <v>0</v>
      </c>
      <c r="AD286" s="169">
        <v>0</v>
      </c>
      <c r="AE286" s="169">
        <v>0</v>
      </c>
      <c r="AF286" s="169">
        <v>0</v>
      </c>
      <c r="AG286" s="169">
        <v>0</v>
      </c>
      <c r="AH286" s="169">
        <v>0</v>
      </c>
      <c r="AI286" s="169">
        <v>0</v>
      </c>
      <c r="AJ286" s="169">
        <v>0</v>
      </c>
      <c r="AK286" s="169">
        <v>0</v>
      </c>
      <c r="AL286" s="169">
        <v>0</v>
      </c>
      <c r="AM286" s="169">
        <v>0</v>
      </c>
      <c r="AN286" s="170">
        <v>0</v>
      </c>
      <c r="AO286" s="169">
        <v>0</v>
      </c>
      <c r="AP286" s="169">
        <v>0</v>
      </c>
      <c r="AQ286" s="169">
        <v>0</v>
      </c>
      <c r="AR286" s="169">
        <v>0</v>
      </c>
      <c r="AS286" s="169">
        <v>0</v>
      </c>
      <c r="AT286" s="170">
        <v>0</v>
      </c>
      <c r="AU286" s="169">
        <v>0</v>
      </c>
      <c r="AV286" s="169">
        <v>0</v>
      </c>
      <c r="AW286" s="169">
        <v>0</v>
      </c>
      <c r="AX286" s="169">
        <v>0</v>
      </c>
      <c r="AY286" s="169">
        <v>0</v>
      </c>
      <c r="AZ286" s="169">
        <v>0</v>
      </c>
      <c r="BA286" s="169">
        <v>0</v>
      </c>
      <c r="BB286" s="169">
        <v>0</v>
      </c>
      <c r="BC286" s="169">
        <v>0</v>
      </c>
      <c r="BD286" s="169">
        <v>0</v>
      </c>
      <c r="BE286" s="169">
        <v>0</v>
      </c>
      <c r="BF286" s="169">
        <v>0</v>
      </c>
      <c r="BG286" s="169">
        <v>0</v>
      </c>
      <c r="BH286" s="169">
        <v>0</v>
      </c>
      <c r="BI286" s="138">
        <v>0</v>
      </c>
    </row>
    <row r="287" spans="1:61">
      <c r="A287" s="172" t="s">
        <v>549</v>
      </c>
      <c r="B287" s="169">
        <v>282</v>
      </c>
      <c r="C287" s="169">
        <v>367</v>
      </c>
      <c r="D287" s="138">
        <f>SUM(H287:BI287)</f>
        <v>30</v>
      </c>
      <c r="E287" s="172">
        <f>SUMIF($H$1:$BI$1,1,$H287:$BI287)</f>
        <v>1</v>
      </c>
      <c r="F287" s="169">
        <f>SUMIF($H$1:$BI$1,2,$H287:$BI287)</f>
        <v>27</v>
      </c>
      <c r="G287" s="138">
        <f>SUMIF($H$1:$BI$1,3,$H287:$BI287)</f>
        <v>2</v>
      </c>
      <c r="H287" s="171">
        <v>0</v>
      </c>
      <c r="I287" s="169">
        <v>0</v>
      </c>
      <c r="J287" s="169">
        <v>0</v>
      </c>
      <c r="K287" s="169">
        <v>0</v>
      </c>
      <c r="L287" s="169">
        <v>0</v>
      </c>
      <c r="M287" s="169">
        <v>0</v>
      </c>
      <c r="N287" s="169">
        <v>0</v>
      </c>
      <c r="O287" s="169">
        <v>0</v>
      </c>
      <c r="P287" s="169">
        <v>2</v>
      </c>
      <c r="Q287" s="169">
        <v>0</v>
      </c>
      <c r="R287" s="169">
        <v>0</v>
      </c>
      <c r="S287" s="169">
        <v>0</v>
      </c>
      <c r="T287" s="169">
        <v>0</v>
      </c>
      <c r="U287" s="169">
        <v>0</v>
      </c>
      <c r="V287" s="169">
        <v>0</v>
      </c>
      <c r="W287" s="169">
        <v>0</v>
      </c>
      <c r="X287" s="169">
        <v>0</v>
      </c>
      <c r="Y287" s="169">
        <v>0</v>
      </c>
      <c r="Z287" s="169">
        <v>0</v>
      </c>
      <c r="AA287" s="169">
        <v>0</v>
      </c>
      <c r="AB287" s="169">
        <v>0</v>
      </c>
      <c r="AC287" s="169">
        <v>0</v>
      </c>
      <c r="AD287" s="169">
        <v>0</v>
      </c>
      <c r="AE287" s="169">
        <v>0</v>
      </c>
      <c r="AF287" s="169">
        <v>0</v>
      </c>
      <c r="AG287" s="169">
        <v>0</v>
      </c>
      <c r="AH287" s="169">
        <v>0</v>
      </c>
      <c r="AI287" s="169">
        <v>0</v>
      </c>
      <c r="AJ287" s="169">
        <v>1</v>
      </c>
      <c r="AK287" s="169">
        <v>0</v>
      </c>
      <c r="AL287" s="169">
        <v>0</v>
      </c>
      <c r="AM287" s="169">
        <v>0</v>
      </c>
      <c r="AN287" s="170">
        <v>0</v>
      </c>
      <c r="AO287" s="169">
        <v>0</v>
      </c>
      <c r="AP287" s="169">
        <v>0</v>
      </c>
      <c r="AQ287" s="169">
        <v>0</v>
      </c>
      <c r="AR287" s="169">
        <v>0</v>
      </c>
      <c r="AS287" s="169">
        <v>0</v>
      </c>
      <c r="AT287" s="170">
        <v>0</v>
      </c>
      <c r="AU287" s="169">
        <v>0</v>
      </c>
      <c r="AV287" s="169">
        <v>0</v>
      </c>
      <c r="AW287" s="169">
        <v>0</v>
      </c>
      <c r="AX287" s="169">
        <v>0</v>
      </c>
      <c r="AY287" s="169">
        <v>0</v>
      </c>
      <c r="AZ287" s="169">
        <v>1</v>
      </c>
      <c r="BA287" s="169">
        <v>0</v>
      </c>
      <c r="BB287" s="169">
        <v>0</v>
      </c>
      <c r="BC287" s="169">
        <v>0</v>
      </c>
      <c r="BD287" s="169">
        <v>0</v>
      </c>
      <c r="BE287" s="169">
        <v>26</v>
      </c>
      <c r="BF287" s="169">
        <v>0</v>
      </c>
      <c r="BG287" s="169">
        <v>0</v>
      </c>
      <c r="BH287" s="169">
        <v>0</v>
      </c>
      <c r="BI287" s="138">
        <v>0</v>
      </c>
    </row>
    <row r="288" spans="1:61">
      <c r="A288" s="172" t="s">
        <v>547</v>
      </c>
      <c r="B288" s="169">
        <v>283</v>
      </c>
      <c r="C288" s="169">
        <v>2462</v>
      </c>
      <c r="D288" s="138">
        <f>SUM(H288:BI288)</f>
        <v>85</v>
      </c>
      <c r="E288" s="172">
        <f>SUMIF($H$1:$BI$1,1,$H288:$BI288)</f>
        <v>4</v>
      </c>
      <c r="F288" s="169">
        <f>SUMIF($H$1:$BI$1,2,$H288:$BI288)</f>
        <v>16</v>
      </c>
      <c r="G288" s="138">
        <f>SUMIF($H$1:$BI$1,3,$H288:$BI288)</f>
        <v>65</v>
      </c>
      <c r="H288" s="171">
        <v>0</v>
      </c>
      <c r="I288" s="169">
        <v>0</v>
      </c>
      <c r="J288" s="169">
        <v>0</v>
      </c>
      <c r="K288" s="169">
        <v>0</v>
      </c>
      <c r="L288" s="169">
        <v>0</v>
      </c>
      <c r="M288" s="169">
        <v>0</v>
      </c>
      <c r="N288" s="169">
        <v>0</v>
      </c>
      <c r="O288" s="169">
        <v>0</v>
      </c>
      <c r="P288" s="169">
        <v>65</v>
      </c>
      <c r="Q288" s="169">
        <v>0</v>
      </c>
      <c r="R288" s="169">
        <v>0</v>
      </c>
      <c r="S288" s="169">
        <v>0</v>
      </c>
      <c r="T288" s="169">
        <v>0</v>
      </c>
      <c r="U288" s="169">
        <v>0</v>
      </c>
      <c r="V288" s="169">
        <v>10</v>
      </c>
      <c r="W288" s="169">
        <v>0</v>
      </c>
      <c r="X288" s="169">
        <v>4</v>
      </c>
      <c r="Y288" s="169">
        <v>0</v>
      </c>
      <c r="Z288" s="169">
        <v>0</v>
      </c>
      <c r="AA288" s="169">
        <v>0</v>
      </c>
      <c r="AB288" s="169">
        <v>0</v>
      </c>
      <c r="AC288" s="169">
        <v>0</v>
      </c>
      <c r="AD288" s="169">
        <v>0</v>
      </c>
      <c r="AE288" s="169">
        <v>0</v>
      </c>
      <c r="AF288" s="169">
        <v>0</v>
      </c>
      <c r="AG288" s="169">
        <v>2</v>
      </c>
      <c r="AH288" s="169">
        <v>0</v>
      </c>
      <c r="AI288" s="169">
        <v>0</v>
      </c>
      <c r="AJ288" s="169">
        <v>0</v>
      </c>
      <c r="AK288" s="169">
        <v>0</v>
      </c>
      <c r="AL288" s="169">
        <v>0</v>
      </c>
      <c r="AM288" s="169">
        <v>0</v>
      </c>
      <c r="AN288" s="170">
        <v>0</v>
      </c>
      <c r="AO288" s="169">
        <v>0</v>
      </c>
      <c r="AP288" s="169">
        <v>0</v>
      </c>
      <c r="AQ288" s="169">
        <v>0</v>
      </c>
      <c r="AR288" s="169">
        <v>0</v>
      </c>
      <c r="AS288" s="169">
        <v>0</v>
      </c>
      <c r="AT288" s="170">
        <v>0</v>
      </c>
      <c r="AU288" s="169">
        <v>0</v>
      </c>
      <c r="AV288" s="169">
        <v>0</v>
      </c>
      <c r="AW288" s="169">
        <v>0</v>
      </c>
      <c r="AX288" s="169">
        <v>0</v>
      </c>
      <c r="AY288" s="169">
        <v>0</v>
      </c>
      <c r="AZ288" s="169">
        <v>0</v>
      </c>
      <c r="BA288" s="169">
        <v>0</v>
      </c>
      <c r="BB288" s="169">
        <v>0</v>
      </c>
      <c r="BC288" s="169">
        <v>0</v>
      </c>
      <c r="BD288" s="169">
        <v>0</v>
      </c>
      <c r="BE288" s="169">
        <v>4</v>
      </c>
      <c r="BF288" s="169">
        <v>0</v>
      </c>
      <c r="BG288" s="169">
        <v>0</v>
      </c>
      <c r="BH288" s="169">
        <v>0</v>
      </c>
      <c r="BI288" s="138">
        <v>0</v>
      </c>
    </row>
    <row r="289" spans="1:61">
      <c r="A289" s="172" t="s">
        <v>545</v>
      </c>
      <c r="B289" s="169">
        <v>284</v>
      </c>
      <c r="C289" s="169">
        <v>4837</v>
      </c>
      <c r="D289" s="138">
        <f>SUM(H289:BI289)</f>
        <v>436</v>
      </c>
      <c r="E289" s="172">
        <f>SUMIF($H$1:$BI$1,1,$H289:$BI289)</f>
        <v>124</v>
      </c>
      <c r="F289" s="169">
        <f>SUMIF($H$1:$BI$1,2,$H289:$BI289)</f>
        <v>86</v>
      </c>
      <c r="G289" s="138">
        <f>SUMIF($H$1:$BI$1,3,$H289:$BI289)</f>
        <v>226</v>
      </c>
      <c r="H289" s="171">
        <v>0</v>
      </c>
      <c r="I289" s="169">
        <v>2</v>
      </c>
      <c r="J289" s="169">
        <v>2</v>
      </c>
      <c r="K289" s="169">
        <v>0</v>
      </c>
      <c r="L289" s="169">
        <v>0</v>
      </c>
      <c r="M289" s="169">
        <v>7</v>
      </c>
      <c r="N289" s="169">
        <v>0</v>
      </c>
      <c r="O289" s="169">
        <v>0</v>
      </c>
      <c r="P289" s="169">
        <v>170</v>
      </c>
      <c r="Q289" s="169">
        <v>0</v>
      </c>
      <c r="R289" s="169">
        <v>7</v>
      </c>
      <c r="S289" s="169">
        <v>2</v>
      </c>
      <c r="T289" s="169">
        <v>0</v>
      </c>
      <c r="U289" s="169">
        <v>0</v>
      </c>
      <c r="V289" s="169">
        <v>0</v>
      </c>
      <c r="W289" s="169">
        <v>0</v>
      </c>
      <c r="X289" s="169">
        <v>19</v>
      </c>
      <c r="Y289" s="169">
        <v>41</v>
      </c>
      <c r="Z289" s="169">
        <v>0</v>
      </c>
      <c r="AA289" s="169">
        <v>0</v>
      </c>
      <c r="AB289" s="169">
        <v>0</v>
      </c>
      <c r="AC289" s="169">
        <v>0</v>
      </c>
      <c r="AD289" s="169">
        <v>5</v>
      </c>
      <c r="AE289" s="169">
        <v>0</v>
      </c>
      <c r="AF289" s="169">
        <v>2</v>
      </c>
      <c r="AG289" s="169">
        <v>23</v>
      </c>
      <c r="AH289" s="169">
        <v>0</v>
      </c>
      <c r="AI289" s="169">
        <v>0</v>
      </c>
      <c r="AJ289" s="169">
        <v>57</v>
      </c>
      <c r="AK289" s="169">
        <v>0</v>
      </c>
      <c r="AL289" s="169">
        <v>0</v>
      </c>
      <c r="AM289" s="169">
        <v>0</v>
      </c>
      <c r="AN289" s="170">
        <v>1</v>
      </c>
      <c r="AO289" s="169">
        <v>0</v>
      </c>
      <c r="AP289" s="169">
        <v>0</v>
      </c>
      <c r="AQ289" s="169">
        <v>0</v>
      </c>
      <c r="AR289" s="169">
        <v>0</v>
      </c>
      <c r="AS289" s="169">
        <v>0</v>
      </c>
      <c r="AT289" s="170">
        <v>6</v>
      </c>
      <c r="AU289" s="169">
        <v>0</v>
      </c>
      <c r="AV289" s="169">
        <v>2</v>
      </c>
      <c r="AW289" s="169">
        <v>21</v>
      </c>
      <c r="AX289" s="169">
        <v>0</v>
      </c>
      <c r="AY289" s="169">
        <v>3</v>
      </c>
      <c r="AZ289" s="169">
        <v>1</v>
      </c>
      <c r="BA289" s="169">
        <v>34</v>
      </c>
      <c r="BB289" s="169">
        <v>0</v>
      </c>
      <c r="BC289" s="169">
        <v>4</v>
      </c>
      <c r="BD289" s="169">
        <v>2</v>
      </c>
      <c r="BE289" s="169">
        <v>16</v>
      </c>
      <c r="BF289" s="169">
        <v>2</v>
      </c>
      <c r="BG289" s="169">
        <v>1</v>
      </c>
      <c r="BH289" s="169">
        <v>6</v>
      </c>
      <c r="BI289" s="138">
        <v>0</v>
      </c>
    </row>
    <row r="290" spans="1:61">
      <c r="A290" s="172" t="s">
        <v>543</v>
      </c>
      <c r="B290" s="169">
        <v>285</v>
      </c>
      <c r="C290" s="169">
        <v>65790</v>
      </c>
      <c r="D290" s="138">
        <f>SUM(H290:BI290)</f>
        <v>11833</v>
      </c>
      <c r="E290" s="172">
        <f>SUMIF($H$1:$BI$1,1,$H290:$BI290)</f>
        <v>3074</v>
      </c>
      <c r="F290" s="169">
        <f>SUMIF($H$1:$BI$1,2,$H290:$BI290)</f>
        <v>3311</v>
      </c>
      <c r="G290" s="138">
        <f>SUMIF($H$1:$BI$1,3,$H290:$BI290)</f>
        <v>5448</v>
      </c>
      <c r="H290" s="171">
        <v>4</v>
      </c>
      <c r="I290" s="169">
        <v>47</v>
      </c>
      <c r="J290" s="169">
        <v>9</v>
      </c>
      <c r="K290" s="169">
        <v>1</v>
      </c>
      <c r="L290" s="169">
        <v>0</v>
      </c>
      <c r="M290" s="169">
        <v>699</v>
      </c>
      <c r="N290" s="169">
        <v>0</v>
      </c>
      <c r="O290" s="169">
        <v>28</v>
      </c>
      <c r="P290" s="169">
        <v>4451</v>
      </c>
      <c r="Q290" s="169">
        <v>16</v>
      </c>
      <c r="R290" s="169">
        <v>19</v>
      </c>
      <c r="S290" s="169">
        <v>6</v>
      </c>
      <c r="T290" s="169">
        <v>0</v>
      </c>
      <c r="U290" s="169">
        <v>4</v>
      </c>
      <c r="V290" s="169">
        <v>46</v>
      </c>
      <c r="W290" s="169">
        <v>1</v>
      </c>
      <c r="X290" s="169">
        <v>2134</v>
      </c>
      <c r="Y290" s="169">
        <v>51</v>
      </c>
      <c r="Z290" s="169">
        <v>12</v>
      </c>
      <c r="AA290" s="169">
        <v>0</v>
      </c>
      <c r="AB290" s="169">
        <v>0</v>
      </c>
      <c r="AC290" s="169">
        <v>0</v>
      </c>
      <c r="AD290" s="169">
        <v>67</v>
      </c>
      <c r="AE290" s="169">
        <v>0</v>
      </c>
      <c r="AF290" s="169">
        <v>1</v>
      </c>
      <c r="AG290" s="169">
        <v>1936</v>
      </c>
      <c r="AH290" s="169">
        <v>4</v>
      </c>
      <c r="AI290" s="169">
        <v>86</v>
      </c>
      <c r="AJ290" s="169">
        <v>336</v>
      </c>
      <c r="AK290" s="169">
        <v>5</v>
      </c>
      <c r="AL290" s="169">
        <v>7</v>
      </c>
      <c r="AM290" s="169">
        <v>10</v>
      </c>
      <c r="AN290" s="170">
        <v>27</v>
      </c>
      <c r="AO290" s="169">
        <v>0</v>
      </c>
      <c r="AP290" s="169">
        <v>0</v>
      </c>
      <c r="AQ290" s="169">
        <v>89</v>
      </c>
      <c r="AR290" s="169">
        <v>23</v>
      </c>
      <c r="AS290" s="169">
        <v>0</v>
      </c>
      <c r="AT290" s="170">
        <v>119</v>
      </c>
      <c r="AU290" s="169">
        <v>7</v>
      </c>
      <c r="AV290" s="169">
        <v>183</v>
      </c>
      <c r="AW290" s="169">
        <v>0</v>
      </c>
      <c r="AX290" s="169">
        <v>17</v>
      </c>
      <c r="AY290" s="169">
        <v>174</v>
      </c>
      <c r="AZ290" s="169">
        <v>0</v>
      </c>
      <c r="BA290" s="169">
        <v>75</v>
      </c>
      <c r="BB290" s="169">
        <v>0</v>
      </c>
      <c r="BC290" s="169">
        <v>5</v>
      </c>
      <c r="BD290" s="169">
        <v>64</v>
      </c>
      <c r="BE290" s="169">
        <v>1029</v>
      </c>
      <c r="BF290" s="169">
        <v>7</v>
      </c>
      <c r="BG290" s="169">
        <v>2</v>
      </c>
      <c r="BH290" s="169">
        <v>32</v>
      </c>
      <c r="BI290" s="138">
        <v>0</v>
      </c>
    </row>
    <row r="291" spans="1:61">
      <c r="A291" s="172" t="s">
        <v>541</v>
      </c>
      <c r="B291" s="169">
        <v>286</v>
      </c>
      <c r="C291" s="169">
        <v>13674</v>
      </c>
      <c r="D291" s="138">
        <f>SUM(H291:BI291)</f>
        <v>902</v>
      </c>
      <c r="E291" s="172">
        <f>SUMIF($H$1:$BI$1,1,$H291:$BI291)</f>
        <v>340</v>
      </c>
      <c r="F291" s="169">
        <f>SUMIF($H$1:$BI$1,2,$H291:$BI291)</f>
        <v>308</v>
      </c>
      <c r="G291" s="138">
        <f>SUMIF($H$1:$BI$1,3,$H291:$BI291)</f>
        <v>254</v>
      </c>
      <c r="H291" s="171">
        <v>0</v>
      </c>
      <c r="I291" s="169">
        <v>0</v>
      </c>
      <c r="J291" s="169">
        <v>0</v>
      </c>
      <c r="K291" s="169">
        <v>0</v>
      </c>
      <c r="L291" s="169">
        <v>0</v>
      </c>
      <c r="M291" s="169">
        <v>0</v>
      </c>
      <c r="N291" s="169">
        <v>0</v>
      </c>
      <c r="O291" s="169">
        <v>0</v>
      </c>
      <c r="P291" s="169">
        <v>239</v>
      </c>
      <c r="Q291" s="169">
        <v>0</v>
      </c>
      <c r="R291" s="169">
        <v>0</v>
      </c>
      <c r="S291" s="169">
        <v>1</v>
      </c>
      <c r="T291" s="169">
        <v>0</v>
      </c>
      <c r="U291" s="169">
        <v>2</v>
      </c>
      <c r="V291" s="169">
        <v>0</v>
      </c>
      <c r="W291" s="169">
        <v>0</v>
      </c>
      <c r="X291" s="169">
        <v>192</v>
      </c>
      <c r="Y291" s="169">
        <v>1</v>
      </c>
      <c r="Z291" s="169">
        <v>1</v>
      </c>
      <c r="AA291" s="169">
        <v>0</v>
      </c>
      <c r="AB291" s="169">
        <v>0</v>
      </c>
      <c r="AC291" s="169">
        <v>0</v>
      </c>
      <c r="AD291" s="169">
        <v>8</v>
      </c>
      <c r="AE291" s="169">
        <v>0</v>
      </c>
      <c r="AF291" s="169">
        <v>0</v>
      </c>
      <c r="AG291" s="169">
        <v>34</v>
      </c>
      <c r="AH291" s="169">
        <v>0</v>
      </c>
      <c r="AI291" s="169">
        <v>8</v>
      </c>
      <c r="AJ291" s="169">
        <v>6</v>
      </c>
      <c r="AK291" s="169">
        <v>3</v>
      </c>
      <c r="AL291" s="169">
        <v>1</v>
      </c>
      <c r="AM291" s="169">
        <v>1</v>
      </c>
      <c r="AN291" s="170">
        <v>0</v>
      </c>
      <c r="AO291" s="169">
        <v>2</v>
      </c>
      <c r="AP291" s="169">
        <v>0</v>
      </c>
      <c r="AQ291" s="169">
        <v>11</v>
      </c>
      <c r="AR291" s="169">
        <v>0</v>
      </c>
      <c r="AS291" s="169">
        <v>0</v>
      </c>
      <c r="AT291" s="170">
        <v>0</v>
      </c>
      <c r="AU291" s="169">
        <v>0</v>
      </c>
      <c r="AV291" s="169">
        <v>34</v>
      </c>
      <c r="AW291" s="169">
        <v>1</v>
      </c>
      <c r="AX291" s="169">
        <v>0</v>
      </c>
      <c r="AY291" s="169">
        <v>3</v>
      </c>
      <c r="AZ291" s="169">
        <v>2</v>
      </c>
      <c r="BA291" s="169">
        <v>88</v>
      </c>
      <c r="BB291" s="169">
        <v>0</v>
      </c>
      <c r="BC291" s="169">
        <v>0</v>
      </c>
      <c r="BD291" s="169">
        <v>0</v>
      </c>
      <c r="BE291" s="169">
        <v>252</v>
      </c>
      <c r="BF291" s="169">
        <v>5</v>
      </c>
      <c r="BG291" s="169">
        <v>0</v>
      </c>
      <c r="BH291" s="169">
        <v>7</v>
      </c>
      <c r="BI291" s="138">
        <v>0</v>
      </c>
    </row>
    <row r="292" spans="1:61">
      <c r="A292" s="172" t="s">
        <v>539</v>
      </c>
      <c r="B292" s="169">
        <v>287</v>
      </c>
      <c r="C292" s="169">
        <v>1433</v>
      </c>
      <c r="D292" s="138">
        <f>SUM(H292:BI292)</f>
        <v>11</v>
      </c>
      <c r="E292" s="172">
        <f>SUMIF($H$1:$BI$1,1,$H292:$BI292)</f>
        <v>2</v>
      </c>
      <c r="F292" s="169">
        <f>SUMIF($H$1:$BI$1,2,$H292:$BI292)</f>
        <v>0</v>
      </c>
      <c r="G292" s="138">
        <f>SUMIF($H$1:$BI$1,3,$H292:$BI292)</f>
        <v>9</v>
      </c>
      <c r="H292" s="171">
        <v>0</v>
      </c>
      <c r="I292" s="169">
        <v>0</v>
      </c>
      <c r="J292" s="169">
        <v>0</v>
      </c>
      <c r="K292" s="169">
        <v>0</v>
      </c>
      <c r="L292" s="169">
        <v>0</v>
      </c>
      <c r="M292" s="169">
        <v>0</v>
      </c>
      <c r="N292" s="169">
        <v>0</v>
      </c>
      <c r="O292" s="169">
        <v>0</v>
      </c>
      <c r="P292" s="169">
        <v>9</v>
      </c>
      <c r="Q292" s="169">
        <v>0</v>
      </c>
      <c r="R292" s="169">
        <v>0</v>
      </c>
      <c r="S292" s="169">
        <v>0</v>
      </c>
      <c r="T292" s="169">
        <v>0</v>
      </c>
      <c r="U292" s="169">
        <v>0</v>
      </c>
      <c r="V292" s="169">
        <v>0</v>
      </c>
      <c r="W292" s="169">
        <v>0</v>
      </c>
      <c r="X292" s="169">
        <v>2</v>
      </c>
      <c r="Y292" s="169">
        <v>0</v>
      </c>
      <c r="Z292" s="169">
        <v>0</v>
      </c>
      <c r="AA292" s="169">
        <v>0</v>
      </c>
      <c r="AB292" s="169">
        <v>0</v>
      </c>
      <c r="AC292" s="169">
        <v>0</v>
      </c>
      <c r="AD292" s="169">
        <v>0</v>
      </c>
      <c r="AE292" s="169">
        <v>0</v>
      </c>
      <c r="AF292" s="169">
        <v>0</v>
      </c>
      <c r="AG292" s="169">
        <v>0</v>
      </c>
      <c r="AH292" s="169">
        <v>0</v>
      </c>
      <c r="AI292" s="169">
        <v>0</v>
      </c>
      <c r="AJ292" s="169">
        <v>0</v>
      </c>
      <c r="AK292" s="169">
        <v>0</v>
      </c>
      <c r="AL292" s="169">
        <v>0</v>
      </c>
      <c r="AM292" s="169">
        <v>0</v>
      </c>
      <c r="AN292" s="170">
        <v>0</v>
      </c>
      <c r="AO292" s="169">
        <v>0</v>
      </c>
      <c r="AP292" s="169">
        <v>0</v>
      </c>
      <c r="AQ292" s="169">
        <v>0</v>
      </c>
      <c r="AR292" s="169">
        <v>0</v>
      </c>
      <c r="AS292" s="169">
        <v>0</v>
      </c>
      <c r="AT292" s="170">
        <v>0</v>
      </c>
      <c r="AU292" s="169">
        <v>0</v>
      </c>
      <c r="AV292" s="169">
        <v>0</v>
      </c>
      <c r="AW292" s="169">
        <v>0</v>
      </c>
      <c r="AX292" s="169">
        <v>0</v>
      </c>
      <c r="AY292" s="169">
        <v>0</v>
      </c>
      <c r="AZ292" s="169">
        <v>0</v>
      </c>
      <c r="BA292" s="169">
        <v>0</v>
      </c>
      <c r="BB292" s="169">
        <v>0</v>
      </c>
      <c r="BC292" s="169">
        <v>0</v>
      </c>
      <c r="BD292" s="169">
        <v>0</v>
      </c>
      <c r="BE292" s="169">
        <v>0</v>
      </c>
      <c r="BF292" s="169">
        <v>0</v>
      </c>
      <c r="BG292" s="169">
        <v>0</v>
      </c>
      <c r="BH292" s="169">
        <v>0</v>
      </c>
      <c r="BI292" s="138">
        <v>0</v>
      </c>
    </row>
    <row r="293" spans="1:61">
      <c r="A293" s="172" t="s">
        <v>537</v>
      </c>
      <c r="B293" s="169">
        <v>288</v>
      </c>
      <c r="C293" s="169">
        <v>11199</v>
      </c>
      <c r="D293" s="138">
        <f>SUM(H293:BI293)</f>
        <v>193</v>
      </c>
      <c r="E293" s="172">
        <f>SUMIF($H$1:$BI$1,1,$H293:$BI293)</f>
        <v>5</v>
      </c>
      <c r="F293" s="169">
        <f>SUMIF($H$1:$BI$1,2,$H293:$BI293)</f>
        <v>42</v>
      </c>
      <c r="G293" s="138">
        <f>SUMIF($H$1:$BI$1,3,$H293:$BI293)</f>
        <v>146</v>
      </c>
      <c r="H293" s="171">
        <v>0</v>
      </c>
      <c r="I293" s="169">
        <v>0</v>
      </c>
      <c r="J293" s="169">
        <v>0</v>
      </c>
      <c r="K293" s="169">
        <v>0</v>
      </c>
      <c r="L293" s="169">
        <v>0</v>
      </c>
      <c r="M293" s="169">
        <v>2</v>
      </c>
      <c r="N293" s="169">
        <v>0</v>
      </c>
      <c r="O293" s="169">
        <v>0</v>
      </c>
      <c r="P293" s="169">
        <v>132</v>
      </c>
      <c r="Q293" s="169">
        <v>0</v>
      </c>
      <c r="R293" s="169">
        <v>0</v>
      </c>
      <c r="S293" s="169">
        <v>0</v>
      </c>
      <c r="T293" s="169">
        <v>0</v>
      </c>
      <c r="U293" s="169">
        <v>0</v>
      </c>
      <c r="V293" s="169">
        <v>0</v>
      </c>
      <c r="W293" s="169">
        <v>0</v>
      </c>
      <c r="X293" s="169">
        <v>0</v>
      </c>
      <c r="Y293" s="169">
        <v>0</v>
      </c>
      <c r="Z293" s="169">
        <v>0</v>
      </c>
      <c r="AA293" s="169">
        <v>0</v>
      </c>
      <c r="AB293" s="169">
        <v>0</v>
      </c>
      <c r="AC293" s="169">
        <v>0</v>
      </c>
      <c r="AD293" s="169">
        <v>0</v>
      </c>
      <c r="AE293" s="169">
        <v>0</v>
      </c>
      <c r="AF293" s="169">
        <v>0</v>
      </c>
      <c r="AG293" s="169">
        <v>19</v>
      </c>
      <c r="AH293" s="169">
        <v>0</v>
      </c>
      <c r="AI293" s="169">
        <v>0</v>
      </c>
      <c r="AJ293" s="169">
        <v>0</v>
      </c>
      <c r="AK293" s="169">
        <v>0</v>
      </c>
      <c r="AL293" s="169">
        <v>0</v>
      </c>
      <c r="AM293" s="169">
        <v>0</v>
      </c>
      <c r="AN293" s="170">
        <v>0</v>
      </c>
      <c r="AO293" s="169">
        <v>2</v>
      </c>
      <c r="AP293" s="169">
        <v>0</v>
      </c>
      <c r="AQ293" s="169">
        <v>0</v>
      </c>
      <c r="AR293" s="169">
        <v>0</v>
      </c>
      <c r="AS293" s="169">
        <v>0</v>
      </c>
      <c r="AT293" s="170">
        <v>0</v>
      </c>
      <c r="AU293" s="169">
        <v>0</v>
      </c>
      <c r="AV293" s="169">
        <v>0</v>
      </c>
      <c r="AW293" s="169">
        <v>0</v>
      </c>
      <c r="AX293" s="169">
        <v>12</v>
      </c>
      <c r="AY293" s="169">
        <v>5</v>
      </c>
      <c r="AZ293" s="169">
        <v>0</v>
      </c>
      <c r="BA293" s="169">
        <v>0</v>
      </c>
      <c r="BB293" s="169">
        <v>0</v>
      </c>
      <c r="BC293" s="169">
        <v>0</v>
      </c>
      <c r="BD293" s="169">
        <v>0</v>
      </c>
      <c r="BE293" s="169">
        <v>21</v>
      </c>
      <c r="BF293" s="169">
        <v>0</v>
      </c>
      <c r="BG293" s="169">
        <v>0</v>
      </c>
      <c r="BH293" s="169">
        <v>0</v>
      </c>
      <c r="BI293" s="138">
        <v>0</v>
      </c>
    </row>
    <row r="294" spans="1:61">
      <c r="A294" s="172" t="s">
        <v>535</v>
      </c>
      <c r="B294" s="169">
        <v>289</v>
      </c>
      <c r="C294" s="169">
        <v>13006</v>
      </c>
      <c r="D294" s="138">
        <f>SUM(H294:BI294)</f>
        <v>1195</v>
      </c>
      <c r="E294" s="172">
        <f>SUMIF($H$1:$BI$1,1,$H294:$BI294)</f>
        <v>305</v>
      </c>
      <c r="F294" s="169">
        <f>SUMIF($H$1:$BI$1,2,$H294:$BI294)</f>
        <v>169</v>
      </c>
      <c r="G294" s="138">
        <f>SUMIF($H$1:$BI$1,3,$H294:$BI294)</f>
        <v>721</v>
      </c>
      <c r="H294" s="171">
        <v>0</v>
      </c>
      <c r="I294" s="169">
        <v>0</v>
      </c>
      <c r="J294" s="169">
        <v>0</v>
      </c>
      <c r="K294" s="169">
        <v>0</v>
      </c>
      <c r="L294" s="169">
        <v>0</v>
      </c>
      <c r="M294" s="169">
        <v>0</v>
      </c>
      <c r="N294" s="169">
        <v>0</v>
      </c>
      <c r="O294" s="169">
        <v>0</v>
      </c>
      <c r="P294" s="169">
        <v>575</v>
      </c>
      <c r="Q294" s="169">
        <v>0</v>
      </c>
      <c r="R294" s="169">
        <v>0</v>
      </c>
      <c r="S294" s="169">
        <v>146</v>
      </c>
      <c r="T294" s="169">
        <v>0</v>
      </c>
      <c r="U294" s="169">
        <v>6</v>
      </c>
      <c r="V294" s="169">
        <v>0</v>
      </c>
      <c r="W294" s="169">
        <v>0</v>
      </c>
      <c r="X294" s="169">
        <v>101</v>
      </c>
      <c r="Y294" s="169">
        <v>0</v>
      </c>
      <c r="Z294" s="169">
        <v>0</v>
      </c>
      <c r="AA294" s="169">
        <v>0</v>
      </c>
      <c r="AB294" s="169">
        <v>0</v>
      </c>
      <c r="AC294" s="169">
        <v>0</v>
      </c>
      <c r="AD294" s="169">
        <v>11</v>
      </c>
      <c r="AE294" s="169">
        <v>0</v>
      </c>
      <c r="AF294" s="169">
        <v>0</v>
      </c>
      <c r="AG294" s="169">
        <v>26</v>
      </c>
      <c r="AH294" s="169">
        <v>3</v>
      </c>
      <c r="AI294" s="169">
        <v>0</v>
      </c>
      <c r="AJ294" s="169">
        <v>4</v>
      </c>
      <c r="AK294" s="169">
        <v>0</v>
      </c>
      <c r="AL294" s="169">
        <v>0</v>
      </c>
      <c r="AM294" s="169">
        <v>0</v>
      </c>
      <c r="AN294" s="170">
        <v>0</v>
      </c>
      <c r="AO294" s="169">
        <v>15</v>
      </c>
      <c r="AP294" s="169">
        <v>0</v>
      </c>
      <c r="AQ294" s="169">
        <v>43</v>
      </c>
      <c r="AR294" s="169">
        <v>0</v>
      </c>
      <c r="AS294" s="169">
        <v>0</v>
      </c>
      <c r="AT294" s="170">
        <v>0</v>
      </c>
      <c r="AU294" s="169">
        <v>0</v>
      </c>
      <c r="AV294" s="169">
        <v>30</v>
      </c>
      <c r="AW294" s="169">
        <v>0</v>
      </c>
      <c r="AX294" s="169">
        <v>0</v>
      </c>
      <c r="AY294" s="169">
        <v>17</v>
      </c>
      <c r="AZ294" s="169">
        <v>2</v>
      </c>
      <c r="BA294" s="169">
        <v>142</v>
      </c>
      <c r="BB294" s="169">
        <v>0</v>
      </c>
      <c r="BC294" s="169">
        <v>0</v>
      </c>
      <c r="BD294" s="169">
        <v>2</v>
      </c>
      <c r="BE294" s="169">
        <v>72</v>
      </c>
      <c r="BF294" s="169">
        <v>0</v>
      </c>
      <c r="BG294" s="169">
        <v>0</v>
      </c>
      <c r="BH294" s="169">
        <v>0</v>
      </c>
      <c r="BI294" s="138">
        <v>0</v>
      </c>
    </row>
    <row r="295" spans="1:61">
      <c r="A295" s="172" t="s">
        <v>533</v>
      </c>
      <c r="B295" s="169">
        <v>290</v>
      </c>
      <c r="C295" s="169">
        <v>3198</v>
      </c>
      <c r="D295" s="138">
        <f>SUM(H295:BI295)</f>
        <v>180</v>
      </c>
      <c r="E295" s="172">
        <f>SUMIF($H$1:$BI$1,1,$H295:$BI295)</f>
        <v>7</v>
      </c>
      <c r="F295" s="169">
        <f>SUMIF($H$1:$BI$1,2,$H295:$BI295)</f>
        <v>56</v>
      </c>
      <c r="G295" s="138">
        <f>SUMIF($H$1:$BI$1,3,$H295:$BI295)</f>
        <v>117</v>
      </c>
      <c r="H295" s="171">
        <v>0</v>
      </c>
      <c r="I295" s="169">
        <v>0</v>
      </c>
      <c r="J295" s="169">
        <v>0</v>
      </c>
      <c r="K295" s="169">
        <v>0</v>
      </c>
      <c r="L295" s="169">
        <v>0</v>
      </c>
      <c r="M295" s="169">
        <v>0</v>
      </c>
      <c r="N295" s="169">
        <v>0</v>
      </c>
      <c r="O295" s="169">
        <v>8</v>
      </c>
      <c r="P295" s="169">
        <v>109</v>
      </c>
      <c r="Q295" s="169">
        <v>0</v>
      </c>
      <c r="R295" s="169">
        <v>0</v>
      </c>
      <c r="S295" s="169">
        <v>0</v>
      </c>
      <c r="T295" s="169">
        <v>0</v>
      </c>
      <c r="U295" s="169">
        <v>0</v>
      </c>
      <c r="V295" s="169">
        <v>0</v>
      </c>
      <c r="W295" s="169">
        <v>0</v>
      </c>
      <c r="X295" s="169">
        <v>7</v>
      </c>
      <c r="Y295" s="169">
        <v>0</v>
      </c>
      <c r="Z295" s="169">
        <v>0</v>
      </c>
      <c r="AA295" s="169">
        <v>0</v>
      </c>
      <c r="AB295" s="169">
        <v>0</v>
      </c>
      <c r="AC295" s="169">
        <v>0</v>
      </c>
      <c r="AD295" s="169">
        <v>0</v>
      </c>
      <c r="AE295" s="169">
        <v>0</v>
      </c>
      <c r="AF295" s="169">
        <v>0</v>
      </c>
      <c r="AG295" s="169">
        <v>0</v>
      </c>
      <c r="AH295" s="169">
        <v>0</v>
      </c>
      <c r="AI295" s="169">
        <v>0</v>
      </c>
      <c r="AJ295" s="169">
        <v>0</v>
      </c>
      <c r="AK295" s="169">
        <v>0</v>
      </c>
      <c r="AL295" s="169">
        <v>0</v>
      </c>
      <c r="AM295" s="169">
        <v>0</v>
      </c>
      <c r="AN295" s="170">
        <v>0</v>
      </c>
      <c r="AO295" s="169">
        <v>0</v>
      </c>
      <c r="AP295" s="169">
        <v>0</v>
      </c>
      <c r="AQ295" s="169">
        <v>0</v>
      </c>
      <c r="AR295" s="169">
        <v>0</v>
      </c>
      <c r="AS295" s="169">
        <v>0</v>
      </c>
      <c r="AT295" s="170">
        <v>0</v>
      </c>
      <c r="AU295" s="169">
        <v>0</v>
      </c>
      <c r="AV295" s="169">
        <v>0</v>
      </c>
      <c r="AW295" s="169">
        <v>0</v>
      </c>
      <c r="AX295" s="169">
        <v>0</v>
      </c>
      <c r="AY295" s="169">
        <v>0</v>
      </c>
      <c r="AZ295" s="169">
        <v>0</v>
      </c>
      <c r="BA295" s="169">
        <v>0</v>
      </c>
      <c r="BB295" s="169">
        <v>0</v>
      </c>
      <c r="BC295" s="169">
        <v>0</v>
      </c>
      <c r="BD295" s="169">
        <v>0</v>
      </c>
      <c r="BE295" s="169">
        <v>34</v>
      </c>
      <c r="BF295" s="169">
        <v>0</v>
      </c>
      <c r="BG295" s="169">
        <v>0</v>
      </c>
      <c r="BH295" s="169">
        <v>0</v>
      </c>
      <c r="BI295" s="138">
        <v>22</v>
      </c>
    </row>
    <row r="296" spans="1:61">
      <c r="A296" s="172" t="s">
        <v>530</v>
      </c>
      <c r="B296" s="169">
        <v>291</v>
      </c>
      <c r="C296" s="169">
        <v>3528</v>
      </c>
      <c r="D296" s="138">
        <f>SUM(H296:BI296)</f>
        <v>59</v>
      </c>
      <c r="E296" s="172">
        <f>SUMIF($H$1:$BI$1,1,$H296:$BI296)</f>
        <v>4</v>
      </c>
      <c r="F296" s="169">
        <f>SUMIF($H$1:$BI$1,2,$H296:$BI296)</f>
        <v>0</v>
      </c>
      <c r="G296" s="138">
        <f>SUMIF($H$1:$BI$1,3,$H296:$BI296)</f>
        <v>55</v>
      </c>
      <c r="H296" s="171">
        <v>0</v>
      </c>
      <c r="I296" s="169">
        <v>0</v>
      </c>
      <c r="J296" s="169">
        <v>0</v>
      </c>
      <c r="K296" s="169">
        <v>0</v>
      </c>
      <c r="L296" s="169">
        <v>0</v>
      </c>
      <c r="M296" s="169">
        <v>0</v>
      </c>
      <c r="N296" s="169">
        <v>0</v>
      </c>
      <c r="O296" s="169">
        <v>0</v>
      </c>
      <c r="P296" s="169">
        <v>55</v>
      </c>
      <c r="Q296" s="169">
        <v>0</v>
      </c>
      <c r="R296" s="169">
        <v>0</v>
      </c>
      <c r="S296" s="169">
        <v>0</v>
      </c>
      <c r="T296" s="169">
        <v>0</v>
      </c>
      <c r="U296" s="169">
        <v>0</v>
      </c>
      <c r="V296" s="169">
        <v>0</v>
      </c>
      <c r="W296" s="169">
        <v>0</v>
      </c>
      <c r="X296" s="169">
        <v>4</v>
      </c>
      <c r="Y296" s="169">
        <v>0</v>
      </c>
      <c r="Z296" s="169">
        <v>0</v>
      </c>
      <c r="AA296" s="169">
        <v>0</v>
      </c>
      <c r="AB296" s="169">
        <v>0</v>
      </c>
      <c r="AC296" s="169">
        <v>0</v>
      </c>
      <c r="AD296" s="169">
        <v>0</v>
      </c>
      <c r="AE296" s="169">
        <v>0</v>
      </c>
      <c r="AF296" s="169">
        <v>0</v>
      </c>
      <c r="AG296" s="169">
        <v>0</v>
      </c>
      <c r="AH296" s="169">
        <v>0</v>
      </c>
      <c r="AI296" s="169">
        <v>0</v>
      </c>
      <c r="AJ296" s="169">
        <v>0</v>
      </c>
      <c r="AK296" s="169">
        <v>0</v>
      </c>
      <c r="AL296" s="169">
        <v>0</v>
      </c>
      <c r="AM296" s="169">
        <v>0</v>
      </c>
      <c r="AN296" s="170">
        <v>0</v>
      </c>
      <c r="AO296" s="169">
        <v>0</v>
      </c>
      <c r="AP296" s="169">
        <v>0</v>
      </c>
      <c r="AQ296" s="169">
        <v>0</v>
      </c>
      <c r="AR296" s="169">
        <v>0</v>
      </c>
      <c r="AS296" s="169">
        <v>0</v>
      </c>
      <c r="AT296" s="170">
        <v>0</v>
      </c>
      <c r="AU296" s="169">
        <v>0</v>
      </c>
      <c r="AV296" s="169">
        <v>0</v>
      </c>
      <c r="AW296" s="169">
        <v>0</v>
      </c>
      <c r="AX296" s="169">
        <v>0</v>
      </c>
      <c r="AY296" s="169">
        <v>0</v>
      </c>
      <c r="AZ296" s="169">
        <v>0</v>
      </c>
      <c r="BA296" s="169">
        <v>0</v>
      </c>
      <c r="BB296" s="169">
        <v>0</v>
      </c>
      <c r="BC296" s="169">
        <v>0</v>
      </c>
      <c r="BD296" s="169">
        <v>0</v>
      </c>
      <c r="BE296" s="169">
        <v>0</v>
      </c>
      <c r="BF296" s="169">
        <v>0</v>
      </c>
      <c r="BG296" s="169">
        <v>0</v>
      </c>
      <c r="BH296" s="169">
        <v>0</v>
      </c>
      <c r="BI296" s="138">
        <v>0</v>
      </c>
    </row>
    <row r="297" spans="1:61">
      <c r="A297" s="172" t="s">
        <v>528</v>
      </c>
      <c r="B297" s="169">
        <v>292</v>
      </c>
      <c r="C297" s="169">
        <v>6646</v>
      </c>
      <c r="D297" s="138">
        <f>SUM(H297:BI297)</f>
        <v>296</v>
      </c>
      <c r="E297" s="172">
        <f>SUMIF($H$1:$BI$1,1,$H297:$BI297)</f>
        <v>52</v>
      </c>
      <c r="F297" s="169">
        <f>SUMIF($H$1:$BI$1,2,$H297:$BI297)</f>
        <v>66</v>
      </c>
      <c r="G297" s="138">
        <f>SUMIF($H$1:$BI$1,3,$H297:$BI297)</f>
        <v>178</v>
      </c>
      <c r="H297" s="171">
        <v>0</v>
      </c>
      <c r="I297" s="169">
        <v>4</v>
      </c>
      <c r="J297" s="169">
        <v>0</v>
      </c>
      <c r="K297" s="169">
        <v>0</v>
      </c>
      <c r="L297" s="169">
        <v>0</v>
      </c>
      <c r="M297" s="169">
        <v>0</v>
      </c>
      <c r="N297" s="169">
        <v>0</v>
      </c>
      <c r="O297" s="169">
        <v>0</v>
      </c>
      <c r="P297" s="169">
        <v>175</v>
      </c>
      <c r="Q297" s="169">
        <v>0</v>
      </c>
      <c r="R297" s="169">
        <v>0</v>
      </c>
      <c r="S297" s="169">
        <v>0</v>
      </c>
      <c r="T297" s="169">
        <v>0</v>
      </c>
      <c r="U297" s="169">
        <v>0</v>
      </c>
      <c r="V297" s="169">
        <v>0</v>
      </c>
      <c r="W297" s="169">
        <v>0</v>
      </c>
      <c r="X297" s="169">
        <v>34</v>
      </c>
      <c r="Y297" s="169">
        <v>4</v>
      </c>
      <c r="Z297" s="169">
        <v>0</v>
      </c>
      <c r="AA297" s="169">
        <v>0</v>
      </c>
      <c r="AB297" s="169">
        <v>0</v>
      </c>
      <c r="AC297" s="169">
        <v>0</v>
      </c>
      <c r="AD297" s="169">
        <v>0</v>
      </c>
      <c r="AE297" s="169">
        <v>0</v>
      </c>
      <c r="AF297" s="169">
        <v>0</v>
      </c>
      <c r="AG297" s="169">
        <v>8</v>
      </c>
      <c r="AH297" s="169">
        <v>3</v>
      </c>
      <c r="AI297" s="169">
        <v>2</v>
      </c>
      <c r="AJ297" s="169">
        <v>2</v>
      </c>
      <c r="AK297" s="169">
        <v>0</v>
      </c>
      <c r="AL297" s="169">
        <v>0</v>
      </c>
      <c r="AM297" s="169">
        <v>8</v>
      </c>
      <c r="AN297" s="170">
        <v>0</v>
      </c>
      <c r="AO297" s="169">
        <v>0</v>
      </c>
      <c r="AP297" s="169">
        <v>0</v>
      </c>
      <c r="AQ297" s="169">
        <v>11</v>
      </c>
      <c r="AR297" s="169">
        <v>0</v>
      </c>
      <c r="AS297" s="169">
        <v>0</v>
      </c>
      <c r="AT297" s="170">
        <v>3</v>
      </c>
      <c r="AU297" s="169">
        <v>0</v>
      </c>
      <c r="AV297" s="169">
        <v>9</v>
      </c>
      <c r="AW297" s="169">
        <v>0</v>
      </c>
      <c r="AX297" s="169">
        <v>0</v>
      </c>
      <c r="AY297" s="169">
        <v>0</v>
      </c>
      <c r="AZ297" s="169">
        <v>0</v>
      </c>
      <c r="BA297" s="169">
        <v>4</v>
      </c>
      <c r="BB297" s="169">
        <v>0</v>
      </c>
      <c r="BC297" s="169">
        <v>1</v>
      </c>
      <c r="BD297" s="169">
        <v>0</v>
      </c>
      <c r="BE297" s="169">
        <v>28</v>
      </c>
      <c r="BF297" s="169">
        <v>0</v>
      </c>
      <c r="BG297" s="169">
        <v>0</v>
      </c>
      <c r="BH297" s="169">
        <v>0</v>
      </c>
      <c r="BI297" s="138">
        <v>0</v>
      </c>
    </row>
    <row r="298" spans="1:61">
      <c r="A298" s="172" t="s">
        <v>526</v>
      </c>
      <c r="B298" s="169">
        <v>293</v>
      </c>
      <c r="C298" s="169">
        <v>1257</v>
      </c>
      <c r="D298" s="138">
        <f>SUM(H298:BI298)</f>
        <v>63</v>
      </c>
      <c r="E298" s="172">
        <f>SUMIF($H$1:$BI$1,1,$H298:$BI298)</f>
        <v>45</v>
      </c>
      <c r="F298" s="169">
        <f>SUMIF($H$1:$BI$1,2,$H298:$BI298)</f>
        <v>1</v>
      </c>
      <c r="G298" s="138">
        <f>SUMIF($H$1:$BI$1,3,$H298:$BI298)</f>
        <v>17</v>
      </c>
      <c r="H298" s="171">
        <v>0</v>
      </c>
      <c r="I298" s="169">
        <v>0</v>
      </c>
      <c r="J298" s="169">
        <v>0</v>
      </c>
      <c r="K298" s="169">
        <v>0</v>
      </c>
      <c r="L298" s="169">
        <v>0</v>
      </c>
      <c r="M298" s="169">
        <v>0</v>
      </c>
      <c r="N298" s="169">
        <v>0</v>
      </c>
      <c r="O298" s="169">
        <v>0</v>
      </c>
      <c r="P298" s="169">
        <v>17</v>
      </c>
      <c r="Q298" s="169">
        <v>0</v>
      </c>
      <c r="R298" s="169">
        <v>0</v>
      </c>
      <c r="S298" s="169">
        <v>0</v>
      </c>
      <c r="T298" s="169">
        <v>0</v>
      </c>
      <c r="U298" s="169">
        <v>0</v>
      </c>
      <c r="V298" s="169">
        <v>0</v>
      </c>
      <c r="W298" s="169">
        <v>0</v>
      </c>
      <c r="X298" s="169">
        <v>43</v>
      </c>
      <c r="Y298" s="169">
        <v>0</v>
      </c>
      <c r="Z298" s="169">
        <v>0</v>
      </c>
      <c r="AA298" s="169">
        <v>0</v>
      </c>
      <c r="AB298" s="169">
        <v>0</v>
      </c>
      <c r="AC298" s="169">
        <v>0</v>
      </c>
      <c r="AD298" s="169">
        <v>0</v>
      </c>
      <c r="AE298" s="169">
        <v>0</v>
      </c>
      <c r="AF298" s="169">
        <v>0</v>
      </c>
      <c r="AG298" s="169">
        <v>0</v>
      </c>
      <c r="AH298" s="169">
        <v>0</v>
      </c>
      <c r="AI298" s="169">
        <v>0</v>
      </c>
      <c r="AJ298" s="169">
        <v>2</v>
      </c>
      <c r="AK298" s="169">
        <v>0</v>
      </c>
      <c r="AL298" s="169">
        <v>0</v>
      </c>
      <c r="AM298" s="169">
        <v>0</v>
      </c>
      <c r="AN298" s="170">
        <v>0</v>
      </c>
      <c r="AO298" s="169">
        <v>0</v>
      </c>
      <c r="AP298" s="169">
        <v>0</v>
      </c>
      <c r="AQ298" s="169">
        <v>0</v>
      </c>
      <c r="AR298" s="169">
        <v>0</v>
      </c>
      <c r="AS298" s="169">
        <v>0</v>
      </c>
      <c r="AT298" s="170">
        <v>0</v>
      </c>
      <c r="AU298" s="169">
        <v>0</v>
      </c>
      <c r="AV298" s="169">
        <v>0</v>
      </c>
      <c r="AW298" s="169">
        <v>0</v>
      </c>
      <c r="AX298" s="169">
        <v>0</v>
      </c>
      <c r="AY298" s="169">
        <v>0</v>
      </c>
      <c r="AZ298" s="169">
        <v>0</v>
      </c>
      <c r="BA298" s="169">
        <v>0</v>
      </c>
      <c r="BB298" s="169">
        <v>0</v>
      </c>
      <c r="BC298" s="169">
        <v>0</v>
      </c>
      <c r="BD298" s="169">
        <v>0</v>
      </c>
      <c r="BE298" s="169">
        <v>1</v>
      </c>
      <c r="BF298" s="169">
        <v>0</v>
      </c>
      <c r="BG298" s="169">
        <v>0</v>
      </c>
      <c r="BH298" s="169">
        <v>0</v>
      </c>
      <c r="BI298" s="138">
        <v>0</v>
      </c>
    </row>
    <row r="299" spans="1:61">
      <c r="A299" s="172" t="s">
        <v>524</v>
      </c>
      <c r="B299" s="169">
        <v>294</v>
      </c>
      <c r="C299" s="169">
        <v>1307</v>
      </c>
      <c r="D299" s="138">
        <f>SUM(H299:BI299)</f>
        <v>57</v>
      </c>
      <c r="E299" s="172">
        <f>SUMIF($H$1:$BI$1,1,$H299:$BI299)</f>
        <v>29</v>
      </c>
      <c r="F299" s="169">
        <f>SUMIF($H$1:$BI$1,2,$H299:$BI299)</f>
        <v>7</v>
      </c>
      <c r="G299" s="138">
        <f>SUMIF($H$1:$BI$1,3,$H299:$BI299)</f>
        <v>21</v>
      </c>
      <c r="H299" s="171">
        <v>0</v>
      </c>
      <c r="I299" s="169">
        <v>0</v>
      </c>
      <c r="J299" s="169">
        <v>0</v>
      </c>
      <c r="K299" s="169">
        <v>0</v>
      </c>
      <c r="L299" s="169">
        <v>0</v>
      </c>
      <c r="M299" s="169">
        <v>0</v>
      </c>
      <c r="N299" s="169">
        <v>0</v>
      </c>
      <c r="O299" s="169">
        <v>0</v>
      </c>
      <c r="P299" s="169">
        <v>21</v>
      </c>
      <c r="Q299" s="169">
        <v>0</v>
      </c>
      <c r="R299" s="169">
        <v>0</v>
      </c>
      <c r="S299" s="169">
        <v>0</v>
      </c>
      <c r="T299" s="169">
        <v>0</v>
      </c>
      <c r="U299" s="169">
        <v>0</v>
      </c>
      <c r="V299" s="169">
        <v>0</v>
      </c>
      <c r="W299" s="169">
        <v>0</v>
      </c>
      <c r="X299" s="169">
        <v>23</v>
      </c>
      <c r="Y299" s="169">
        <v>0</v>
      </c>
      <c r="Z299" s="169">
        <v>0</v>
      </c>
      <c r="AA299" s="169">
        <v>0</v>
      </c>
      <c r="AB299" s="169">
        <v>0</v>
      </c>
      <c r="AC299" s="169">
        <v>0</v>
      </c>
      <c r="AD299" s="169">
        <v>0</v>
      </c>
      <c r="AE299" s="169">
        <v>0</v>
      </c>
      <c r="AF299" s="169">
        <v>0</v>
      </c>
      <c r="AG299" s="169">
        <v>0</v>
      </c>
      <c r="AH299" s="169">
        <v>0</v>
      </c>
      <c r="AI299" s="169">
        <v>0</v>
      </c>
      <c r="AJ299" s="169">
        <v>6</v>
      </c>
      <c r="AK299" s="169">
        <v>0</v>
      </c>
      <c r="AL299" s="169">
        <v>0</v>
      </c>
      <c r="AM299" s="169">
        <v>0</v>
      </c>
      <c r="AN299" s="170">
        <v>0</v>
      </c>
      <c r="AO299" s="169">
        <v>0</v>
      </c>
      <c r="AP299" s="169">
        <v>0</v>
      </c>
      <c r="AQ299" s="169">
        <v>1</v>
      </c>
      <c r="AR299" s="169">
        <v>0</v>
      </c>
      <c r="AS299" s="169">
        <v>0</v>
      </c>
      <c r="AT299" s="170">
        <v>0</v>
      </c>
      <c r="AU299" s="169">
        <v>0</v>
      </c>
      <c r="AV299" s="169">
        <v>0</v>
      </c>
      <c r="AW299" s="169">
        <v>0</v>
      </c>
      <c r="AX299" s="169">
        <v>0</v>
      </c>
      <c r="AY299" s="169">
        <v>0</v>
      </c>
      <c r="AZ299" s="169">
        <v>0</v>
      </c>
      <c r="BA299" s="169">
        <v>0</v>
      </c>
      <c r="BB299" s="169">
        <v>0</v>
      </c>
      <c r="BC299" s="169">
        <v>0</v>
      </c>
      <c r="BD299" s="169">
        <v>0</v>
      </c>
      <c r="BE299" s="169">
        <v>6</v>
      </c>
      <c r="BF299" s="169">
        <v>0</v>
      </c>
      <c r="BG299" s="169">
        <v>0</v>
      </c>
      <c r="BH299" s="169">
        <v>0</v>
      </c>
      <c r="BI299" s="138">
        <v>0</v>
      </c>
    </row>
    <row r="300" spans="1:61">
      <c r="A300" s="172" t="s">
        <v>522</v>
      </c>
      <c r="B300" s="169">
        <v>295</v>
      </c>
      <c r="C300" s="169">
        <v>1451</v>
      </c>
      <c r="D300" s="138">
        <f>SUM(H300:BI300)</f>
        <v>14</v>
      </c>
      <c r="E300" s="172">
        <f>SUMIF($H$1:$BI$1,1,$H300:$BI300)</f>
        <v>1</v>
      </c>
      <c r="F300" s="169">
        <f>SUMIF($H$1:$BI$1,2,$H300:$BI300)</f>
        <v>4</v>
      </c>
      <c r="G300" s="138">
        <f>SUMIF($H$1:$BI$1,3,$H300:$BI300)</f>
        <v>9</v>
      </c>
      <c r="H300" s="171">
        <v>0</v>
      </c>
      <c r="I300" s="169">
        <v>0</v>
      </c>
      <c r="J300" s="169">
        <v>0</v>
      </c>
      <c r="K300" s="169">
        <v>0</v>
      </c>
      <c r="L300" s="169">
        <v>0</v>
      </c>
      <c r="M300" s="169">
        <v>0</v>
      </c>
      <c r="N300" s="169">
        <v>0</v>
      </c>
      <c r="O300" s="169">
        <v>0</v>
      </c>
      <c r="P300" s="169">
        <v>6</v>
      </c>
      <c r="Q300" s="169">
        <v>0</v>
      </c>
      <c r="R300" s="169">
        <v>0</v>
      </c>
      <c r="S300" s="169">
        <v>0</v>
      </c>
      <c r="T300" s="169">
        <v>3</v>
      </c>
      <c r="U300" s="169">
        <v>0</v>
      </c>
      <c r="V300" s="169">
        <v>0</v>
      </c>
      <c r="W300" s="169">
        <v>0</v>
      </c>
      <c r="X300" s="169">
        <v>1</v>
      </c>
      <c r="Y300" s="169">
        <v>0</v>
      </c>
      <c r="Z300" s="169">
        <v>0</v>
      </c>
      <c r="AA300" s="169">
        <v>0</v>
      </c>
      <c r="AB300" s="169">
        <v>0</v>
      </c>
      <c r="AC300" s="169">
        <v>0</v>
      </c>
      <c r="AD300" s="169">
        <v>0</v>
      </c>
      <c r="AE300" s="169">
        <v>0</v>
      </c>
      <c r="AF300" s="169">
        <v>0</v>
      </c>
      <c r="AG300" s="169">
        <v>0</v>
      </c>
      <c r="AH300" s="169">
        <v>0</v>
      </c>
      <c r="AI300" s="169">
        <v>0</v>
      </c>
      <c r="AJ300" s="169">
        <v>0</v>
      </c>
      <c r="AK300" s="169">
        <v>0</v>
      </c>
      <c r="AL300" s="169">
        <v>0</v>
      </c>
      <c r="AM300" s="169">
        <v>0</v>
      </c>
      <c r="AN300" s="170">
        <v>0</v>
      </c>
      <c r="AO300" s="169">
        <v>0</v>
      </c>
      <c r="AP300" s="169">
        <v>0</v>
      </c>
      <c r="AQ300" s="169">
        <v>0</v>
      </c>
      <c r="AR300" s="169">
        <v>0</v>
      </c>
      <c r="AS300" s="169">
        <v>0</v>
      </c>
      <c r="AT300" s="170">
        <v>0</v>
      </c>
      <c r="AU300" s="169">
        <v>0</v>
      </c>
      <c r="AV300" s="169">
        <v>0</v>
      </c>
      <c r="AW300" s="169">
        <v>0</v>
      </c>
      <c r="AX300" s="169">
        <v>0</v>
      </c>
      <c r="AY300" s="169">
        <v>0</v>
      </c>
      <c r="AZ300" s="169">
        <v>0</v>
      </c>
      <c r="BA300" s="169">
        <v>0</v>
      </c>
      <c r="BB300" s="169">
        <v>0</v>
      </c>
      <c r="BC300" s="169">
        <v>0</v>
      </c>
      <c r="BD300" s="169">
        <v>0</v>
      </c>
      <c r="BE300" s="169">
        <v>4</v>
      </c>
      <c r="BF300" s="169">
        <v>0</v>
      </c>
      <c r="BG300" s="169">
        <v>0</v>
      </c>
      <c r="BH300" s="169">
        <v>0</v>
      </c>
      <c r="BI300" s="138">
        <v>0</v>
      </c>
    </row>
    <row r="301" spans="1:61">
      <c r="A301" s="172" t="s">
        <v>520</v>
      </c>
      <c r="B301" s="169">
        <v>296</v>
      </c>
      <c r="C301" s="169">
        <v>15647</v>
      </c>
      <c r="D301" s="138">
        <f>SUM(H301:BI301)</f>
        <v>1203</v>
      </c>
      <c r="E301" s="172">
        <f>SUMIF($H$1:$BI$1,1,$H301:$BI301)</f>
        <v>356</v>
      </c>
      <c r="F301" s="169">
        <f>SUMIF($H$1:$BI$1,2,$H301:$BI301)</f>
        <v>262</v>
      </c>
      <c r="G301" s="138">
        <f>SUMIF($H$1:$BI$1,3,$H301:$BI301)</f>
        <v>585</v>
      </c>
      <c r="H301" s="171">
        <v>0</v>
      </c>
      <c r="I301" s="169">
        <v>4</v>
      </c>
      <c r="J301" s="169">
        <v>3</v>
      </c>
      <c r="K301" s="169">
        <v>1</v>
      </c>
      <c r="L301" s="169">
        <v>0</v>
      </c>
      <c r="M301" s="169">
        <v>0</v>
      </c>
      <c r="N301" s="169">
        <v>0</v>
      </c>
      <c r="O301" s="169">
        <v>55</v>
      </c>
      <c r="P301" s="169">
        <v>388</v>
      </c>
      <c r="Q301" s="169">
        <v>0</v>
      </c>
      <c r="R301" s="169">
        <v>4</v>
      </c>
      <c r="S301" s="169">
        <v>24</v>
      </c>
      <c r="T301" s="169">
        <v>0</v>
      </c>
      <c r="U301" s="169">
        <v>0</v>
      </c>
      <c r="V301" s="169">
        <v>0</v>
      </c>
      <c r="W301" s="169">
        <v>2</v>
      </c>
      <c r="X301" s="169">
        <v>299</v>
      </c>
      <c r="Y301" s="169">
        <v>0</v>
      </c>
      <c r="Z301" s="169">
        <v>6</v>
      </c>
      <c r="AA301" s="169">
        <v>1</v>
      </c>
      <c r="AB301" s="169">
        <v>0</v>
      </c>
      <c r="AC301" s="169">
        <v>0</v>
      </c>
      <c r="AD301" s="169">
        <v>0</v>
      </c>
      <c r="AE301" s="169">
        <v>4</v>
      </c>
      <c r="AF301" s="169">
        <v>0</v>
      </c>
      <c r="AG301" s="169">
        <v>26</v>
      </c>
      <c r="AH301" s="169">
        <v>3</v>
      </c>
      <c r="AI301" s="169">
        <v>0</v>
      </c>
      <c r="AJ301" s="169">
        <v>28</v>
      </c>
      <c r="AK301" s="169">
        <v>1</v>
      </c>
      <c r="AL301" s="169">
        <v>3</v>
      </c>
      <c r="AM301" s="169">
        <v>3</v>
      </c>
      <c r="AN301" s="170">
        <v>0</v>
      </c>
      <c r="AO301" s="169">
        <v>0</v>
      </c>
      <c r="AP301" s="169">
        <v>0</v>
      </c>
      <c r="AQ301" s="169">
        <v>31</v>
      </c>
      <c r="AR301" s="169">
        <v>3</v>
      </c>
      <c r="AS301" s="169">
        <v>3</v>
      </c>
      <c r="AT301" s="170">
        <v>20</v>
      </c>
      <c r="AU301" s="169">
        <v>0</v>
      </c>
      <c r="AV301" s="169">
        <v>25</v>
      </c>
      <c r="AW301" s="169">
        <v>1</v>
      </c>
      <c r="AX301" s="169">
        <v>0</v>
      </c>
      <c r="AY301" s="169">
        <v>0</v>
      </c>
      <c r="AZ301" s="169">
        <v>0</v>
      </c>
      <c r="BA301" s="169">
        <v>1</v>
      </c>
      <c r="BB301" s="169">
        <v>0</v>
      </c>
      <c r="BC301" s="169">
        <v>0</v>
      </c>
      <c r="BD301" s="169">
        <v>0</v>
      </c>
      <c r="BE301" s="169">
        <v>175</v>
      </c>
      <c r="BF301" s="169">
        <v>0</v>
      </c>
      <c r="BG301" s="169">
        <v>0</v>
      </c>
      <c r="BH301" s="169">
        <v>82</v>
      </c>
      <c r="BI301" s="138">
        <v>7</v>
      </c>
    </row>
    <row r="302" spans="1:61">
      <c r="A302" s="172" t="s">
        <v>518</v>
      </c>
      <c r="B302" s="169">
        <v>297</v>
      </c>
      <c r="C302" s="169">
        <v>257</v>
      </c>
      <c r="D302" s="138">
        <f>SUM(H302:BI302)</f>
        <v>2</v>
      </c>
      <c r="E302" s="172">
        <f>SUMIF($H$1:$BI$1,1,$H302:$BI302)</f>
        <v>0</v>
      </c>
      <c r="F302" s="169">
        <f>SUMIF($H$1:$BI$1,2,$H302:$BI302)</f>
        <v>2</v>
      </c>
      <c r="G302" s="138">
        <f>SUMIF($H$1:$BI$1,3,$H302:$BI302)</f>
        <v>0</v>
      </c>
      <c r="H302" s="171">
        <v>0</v>
      </c>
      <c r="I302" s="169">
        <v>0</v>
      </c>
      <c r="J302" s="169">
        <v>0</v>
      </c>
      <c r="K302" s="169">
        <v>0</v>
      </c>
      <c r="L302" s="169">
        <v>0</v>
      </c>
      <c r="M302" s="169">
        <v>0</v>
      </c>
      <c r="N302" s="169">
        <v>0</v>
      </c>
      <c r="O302" s="169">
        <v>0</v>
      </c>
      <c r="P302" s="169">
        <v>0</v>
      </c>
      <c r="Q302" s="169">
        <v>0</v>
      </c>
      <c r="R302" s="169">
        <v>0</v>
      </c>
      <c r="S302" s="169">
        <v>0</v>
      </c>
      <c r="T302" s="169">
        <v>0</v>
      </c>
      <c r="U302" s="169">
        <v>0</v>
      </c>
      <c r="V302" s="169">
        <v>0</v>
      </c>
      <c r="W302" s="169">
        <v>0</v>
      </c>
      <c r="X302" s="169">
        <v>0</v>
      </c>
      <c r="Y302" s="169">
        <v>0</v>
      </c>
      <c r="Z302" s="169">
        <v>0</v>
      </c>
      <c r="AA302" s="169">
        <v>0</v>
      </c>
      <c r="AB302" s="169">
        <v>0</v>
      </c>
      <c r="AC302" s="169">
        <v>0</v>
      </c>
      <c r="AD302" s="169">
        <v>0</v>
      </c>
      <c r="AE302" s="169">
        <v>0</v>
      </c>
      <c r="AF302" s="169">
        <v>0</v>
      </c>
      <c r="AG302" s="169">
        <v>0</v>
      </c>
      <c r="AH302" s="169">
        <v>0</v>
      </c>
      <c r="AI302" s="169">
        <v>0</v>
      </c>
      <c r="AJ302" s="169">
        <v>0</v>
      </c>
      <c r="AK302" s="169">
        <v>0</v>
      </c>
      <c r="AL302" s="169">
        <v>0</v>
      </c>
      <c r="AM302" s="169">
        <v>0</v>
      </c>
      <c r="AN302" s="170">
        <v>0</v>
      </c>
      <c r="AO302" s="169">
        <v>0</v>
      </c>
      <c r="AP302" s="169">
        <v>0</v>
      </c>
      <c r="AQ302" s="169">
        <v>0</v>
      </c>
      <c r="AR302" s="169">
        <v>0</v>
      </c>
      <c r="AS302" s="169">
        <v>0</v>
      </c>
      <c r="AT302" s="170">
        <v>0</v>
      </c>
      <c r="AU302" s="169">
        <v>0</v>
      </c>
      <c r="AV302" s="169">
        <v>0</v>
      </c>
      <c r="AW302" s="169">
        <v>0</v>
      </c>
      <c r="AX302" s="169">
        <v>0</v>
      </c>
      <c r="AY302" s="169">
        <v>0</v>
      </c>
      <c r="AZ302" s="169">
        <v>0</v>
      </c>
      <c r="BA302" s="169">
        <v>0</v>
      </c>
      <c r="BB302" s="169">
        <v>0</v>
      </c>
      <c r="BC302" s="169">
        <v>0</v>
      </c>
      <c r="BD302" s="169">
        <v>0</v>
      </c>
      <c r="BE302" s="169">
        <v>2</v>
      </c>
      <c r="BF302" s="169">
        <v>0</v>
      </c>
      <c r="BG302" s="169">
        <v>0</v>
      </c>
      <c r="BH302" s="169">
        <v>0</v>
      </c>
      <c r="BI302" s="138">
        <v>0</v>
      </c>
    </row>
    <row r="303" spans="1:61">
      <c r="A303" s="172" t="s">
        <v>516</v>
      </c>
      <c r="B303" s="169">
        <v>298</v>
      </c>
      <c r="C303" s="169">
        <v>22137</v>
      </c>
      <c r="D303" s="138">
        <f>SUM(H303:BI303)</f>
        <v>2609</v>
      </c>
      <c r="E303" s="172">
        <f>SUMIF($H$1:$BI$1,1,$H303:$BI303)</f>
        <v>617</v>
      </c>
      <c r="F303" s="169">
        <f>SUMIF($H$1:$BI$1,2,$H303:$BI303)</f>
        <v>662</v>
      </c>
      <c r="G303" s="138">
        <f>SUMIF($H$1:$BI$1,3,$H303:$BI303)</f>
        <v>1330</v>
      </c>
      <c r="H303" s="171">
        <v>0</v>
      </c>
      <c r="I303" s="169">
        <v>73</v>
      </c>
      <c r="J303" s="169">
        <v>0</v>
      </c>
      <c r="K303" s="169">
        <v>0</v>
      </c>
      <c r="L303" s="169">
        <v>0</v>
      </c>
      <c r="M303" s="169">
        <v>18</v>
      </c>
      <c r="N303" s="169">
        <v>0</v>
      </c>
      <c r="O303" s="169">
        <v>2</v>
      </c>
      <c r="P303" s="169">
        <v>1293</v>
      </c>
      <c r="Q303" s="169">
        <v>0</v>
      </c>
      <c r="R303" s="169">
        <v>0</v>
      </c>
      <c r="S303" s="169">
        <v>3</v>
      </c>
      <c r="T303" s="169">
        <v>0</v>
      </c>
      <c r="U303" s="169">
        <v>0</v>
      </c>
      <c r="V303" s="169">
        <v>0</v>
      </c>
      <c r="W303" s="169">
        <v>1</v>
      </c>
      <c r="X303" s="169">
        <v>555</v>
      </c>
      <c r="Y303" s="169">
        <v>25</v>
      </c>
      <c r="Z303" s="169">
        <v>2</v>
      </c>
      <c r="AA303" s="169">
        <v>0</v>
      </c>
      <c r="AB303" s="169">
        <v>0</v>
      </c>
      <c r="AC303" s="169">
        <v>0</v>
      </c>
      <c r="AD303" s="169">
        <v>0</v>
      </c>
      <c r="AE303" s="169">
        <v>0</v>
      </c>
      <c r="AF303" s="169">
        <v>0</v>
      </c>
      <c r="AG303" s="169">
        <v>140</v>
      </c>
      <c r="AH303" s="169">
        <v>0</v>
      </c>
      <c r="AI303" s="169">
        <v>2</v>
      </c>
      <c r="AJ303" s="169">
        <v>53</v>
      </c>
      <c r="AK303" s="169">
        <v>1</v>
      </c>
      <c r="AL303" s="169">
        <v>3</v>
      </c>
      <c r="AM303" s="169">
        <v>0</v>
      </c>
      <c r="AN303" s="170">
        <v>0</v>
      </c>
      <c r="AO303" s="169">
        <v>0</v>
      </c>
      <c r="AP303" s="169">
        <v>0</v>
      </c>
      <c r="AQ303" s="169">
        <v>93</v>
      </c>
      <c r="AR303" s="169">
        <v>1</v>
      </c>
      <c r="AS303" s="169">
        <v>0</v>
      </c>
      <c r="AT303" s="170">
        <v>5</v>
      </c>
      <c r="AU303" s="169">
        <v>0</v>
      </c>
      <c r="AV303" s="169">
        <v>1</v>
      </c>
      <c r="AW303" s="169">
        <v>0</v>
      </c>
      <c r="AX303" s="169">
        <v>0</v>
      </c>
      <c r="AY303" s="169">
        <v>0</v>
      </c>
      <c r="AZ303" s="169">
        <v>0</v>
      </c>
      <c r="BA303" s="169">
        <v>3</v>
      </c>
      <c r="BB303" s="169">
        <v>2</v>
      </c>
      <c r="BC303" s="169">
        <v>0</v>
      </c>
      <c r="BD303" s="169">
        <v>1</v>
      </c>
      <c r="BE303" s="169">
        <v>325</v>
      </c>
      <c r="BF303" s="169">
        <v>0</v>
      </c>
      <c r="BG303" s="169">
        <v>0</v>
      </c>
      <c r="BH303" s="169">
        <v>7</v>
      </c>
      <c r="BI303" s="138">
        <v>0</v>
      </c>
    </row>
    <row r="304" spans="1:61">
      <c r="A304" s="172" t="s">
        <v>514</v>
      </c>
      <c r="B304" s="169">
        <v>299</v>
      </c>
      <c r="C304" s="169">
        <v>18474</v>
      </c>
      <c r="D304" s="138">
        <f>SUM(H304:BI304)</f>
        <v>2450</v>
      </c>
      <c r="E304" s="172">
        <f>SUMIF($H$1:$BI$1,1,$H304:$BI304)</f>
        <v>818</v>
      </c>
      <c r="F304" s="169">
        <f>SUMIF($H$1:$BI$1,2,$H304:$BI304)</f>
        <v>718</v>
      </c>
      <c r="G304" s="138">
        <f>SUMIF($H$1:$BI$1,3,$H304:$BI304)</f>
        <v>914</v>
      </c>
      <c r="H304" s="171">
        <v>0</v>
      </c>
      <c r="I304" s="169">
        <v>29</v>
      </c>
      <c r="J304" s="169">
        <v>0</v>
      </c>
      <c r="K304" s="169">
        <v>1</v>
      </c>
      <c r="L304" s="169">
        <v>2</v>
      </c>
      <c r="M304" s="169">
        <v>28</v>
      </c>
      <c r="N304" s="169">
        <v>2</v>
      </c>
      <c r="O304" s="169">
        <v>7</v>
      </c>
      <c r="P304" s="169">
        <v>762</v>
      </c>
      <c r="Q304" s="169">
        <v>0</v>
      </c>
      <c r="R304" s="169">
        <v>7</v>
      </c>
      <c r="S304" s="169">
        <v>16</v>
      </c>
      <c r="T304" s="169">
        <v>1</v>
      </c>
      <c r="U304" s="169">
        <v>5</v>
      </c>
      <c r="V304" s="169">
        <v>4</v>
      </c>
      <c r="W304" s="169">
        <v>1</v>
      </c>
      <c r="X304" s="169">
        <v>533</v>
      </c>
      <c r="Y304" s="169">
        <v>85</v>
      </c>
      <c r="Z304" s="169">
        <v>17</v>
      </c>
      <c r="AA304" s="169">
        <v>0</v>
      </c>
      <c r="AB304" s="169">
        <v>0</v>
      </c>
      <c r="AC304" s="169">
        <v>1</v>
      </c>
      <c r="AD304" s="169">
        <v>5</v>
      </c>
      <c r="AE304" s="169">
        <v>5</v>
      </c>
      <c r="AF304" s="169">
        <v>1</v>
      </c>
      <c r="AG304" s="169">
        <v>136</v>
      </c>
      <c r="AH304" s="169">
        <v>7</v>
      </c>
      <c r="AI304" s="169">
        <v>14</v>
      </c>
      <c r="AJ304" s="169">
        <v>137</v>
      </c>
      <c r="AK304" s="169">
        <v>9</v>
      </c>
      <c r="AL304" s="169">
        <v>3</v>
      </c>
      <c r="AM304" s="169">
        <v>14</v>
      </c>
      <c r="AN304" s="170">
        <v>0</v>
      </c>
      <c r="AO304" s="169">
        <v>11</v>
      </c>
      <c r="AP304" s="169">
        <v>0</v>
      </c>
      <c r="AQ304" s="169">
        <v>30</v>
      </c>
      <c r="AR304" s="169">
        <v>1</v>
      </c>
      <c r="AS304" s="169">
        <v>7</v>
      </c>
      <c r="AT304" s="170">
        <v>29</v>
      </c>
      <c r="AU304" s="169">
        <v>5</v>
      </c>
      <c r="AV304" s="169">
        <v>10</v>
      </c>
      <c r="AW304" s="169">
        <v>0</v>
      </c>
      <c r="AX304" s="169">
        <v>9</v>
      </c>
      <c r="AY304" s="169">
        <v>82</v>
      </c>
      <c r="AZ304" s="169">
        <v>0</v>
      </c>
      <c r="BA304" s="169">
        <v>27</v>
      </c>
      <c r="BB304" s="169">
        <v>4</v>
      </c>
      <c r="BC304" s="169">
        <v>2</v>
      </c>
      <c r="BD304" s="169">
        <v>11</v>
      </c>
      <c r="BE304" s="169">
        <v>345</v>
      </c>
      <c r="BF304" s="169">
        <v>3</v>
      </c>
      <c r="BG304" s="169">
        <v>1</v>
      </c>
      <c r="BH304" s="169">
        <v>31</v>
      </c>
      <c r="BI304" s="138">
        <v>10</v>
      </c>
    </row>
    <row r="305" spans="1:61">
      <c r="A305" s="172" t="s">
        <v>511</v>
      </c>
      <c r="B305" s="169">
        <v>300</v>
      </c>
      <c r="C305" s="169">
        <v>35979</v>
      </c>
      <c r="D305" s="138">
        <f>SUM(H305:BI305)</f>
        <v>5623</v>
      </c>
      <c r="E305" s="172">
        <f>SUMIF($H$1:$BI$1,1,$H305:$BI305)</f>
        <v>1500</v>
      </c>
      <c r="F305" s="169">
        <f>SUMIF($H$1:$BI$1,2,$H305:$BI305)</f>
        <v>1613</v>
      </c>
      <c r="G305" s="138">
        <f>SUMIF($H$1:$BI$1,3,$H305:$BI305)</f>
        <v>2510</v>
      </c>
      <c r="H305" s="171">
        <v>5</v>
      </c>
      <c r="I305" s="169">
        <v>181</v>
      </c>
      <c r="J305" s="169">
        <v>11</v>
      </c>
      <c r="K305" s="169">
        <v>11</v>
      </c>
      <c r="L305" s="169">
        <v>0</v>
      </c>
      <c r="M305" s="169">
        <v>63</v>
      </c>
      <c r="N305" s="169">
        <v>0</v>
      </c>
      <c r="O305" s="169">
        <v>57</v>
      </c>
      <c r="P305" s="169">
        <v>2003</v>
      </c>
      <c r="Q305" s="169">
        <v>1</v>
      </c>
      <c r="R305" s="169">
        <v>40</v>
      </c>
      <c r="S305" s="169">
        <v>40</v>
      </c>
      <c r="T305" s="169">
        <v>0</v>
      </c>
      <c r="U305" s="169">
        <v>3</v>
      </c>
      <c r="V305" s="169">
        <v>6</v>
      </c>
      <c r="W305" s="169">
        <v>10</v>
      </c>
      <c r="X305" s="169">
        <v>920</v>
      </c>
      <c r="Y305" s="169">
        <v>103</v>
      </c>
      <c r="Z305" s="169">
        <v>29</v>
      </c>
      <c r="AA305" s="169">
        <v>7</v>
      </c>
      <c r="AB305" s="169">
        <v>0</v>
      </c>
      <c r="AC305" s="169">
        <v>0</v>
      </c>
      <c r="AD305" s="169">
        <v>10</v>
      </c>
      <c r="AE305" s="169">
        <v>27</v>
      </c>
      <c r="AF305" s="169">
        <v>6</v>
      </c>
      <c r="AG305" s="169">
        <v>338</v>
      </c>
      <c r="AH305" s="169">
        <v>11</v>
      </c>
      <c r="AI305" s="169">
        <v>38</v>
      </c>
      <c r="AJ305" s="169">
        <v>334</v>
      </c>
      <c r="AK305" s="169">
        <v>13</v>
      </c>
      <c r="AL305" s="169">
        <v>45</v>
      </c>
      <c r="AM305" s="169">
        <v>24</v>
      </c>
      <c r="AN305" s="170">
        <v>15</v>
      </c>
      <c r="AO305" s="169">
        <v>10</v>
      </c>
      <c r="AP305" s="169">
        <v>0</v>
      </c>
      <c r="AQ305" s="169">
        <v>154</v>
      </c>
      <c r="AR305" s="169">
        <v>12</v>
      </c>
      <c r="AS305" s="169">
        <v>0</v>
      </c>
      <c r="AT305" s="170">
        <v>93</v>
      </c>
      <c r="AU305" s="169">
        <v>0</v>
      </c>
      <c r="AV305" s="169">
        <v>67</v>
      </c>
      <c r="AW305" s="169">
        <v>0</v>
      </c>
      <c r="AX305" s="169">
        <v>31</v>
      </c>
      <c r="AY305" s="169">
        <v>35</v>
      </c>
      <c r="AZ305" s="169">
        <v>10</v>
      </c>
      <c r="BA305" s="169">
        <v>50</v>
      </c>
      <c r="BB305" s="169">
        <v>3</v>
      </c>
      <c r="BC305" s="169">
        <v>1</v>
      </c>
      <c r="BD305" s="169">
        <v>15</v>
      </c>
      <c r="BE305" s="169">
        <v>676</v>
      </c>
      <c r="BF305" s="169">
        <v>35</v>
      </c>
      <c r="BG305" s="169">
        <v>12</v>
      </c>
      <c r="BH305" s="169">
        <v>63</v>
      </c>
      <c r="BI305" s="138">
        <v>5</v>
      </c>
    </row>
    <row r="306" spans="1:61">
      <c r="A306" s="172" t="s">
        <v>508</v>
      </c>
      <c r="B306" s="169">
        <v>301</v>
      </c>
      <c r="C306" s="169">
        <v>4649</v>
      </c>
      <c r="D306" s="138">
        <f>SUM(H306:BI306)</f>
        <v>556</v>
      </c>
      <c r="E306" s="172">
        <f>SUMIF($H$1:$BI$1,1,$H306:$BI306)</f>
        <v>156</v>
      </c>
      <c r="F306" s="169">
        <f>SUMIF($H$1:$BI$1,2,$H306:$BI306)</f>
        <v>205</v>
      </c>
      <c r="G306" s="138">
        <f>SUMIF($H$1:$BI$1,3,$H306:$BI306)</f>
        <v>195</v>
      </c>
      <c r="H306" s="171">
        <v>0</v>
      </c>
      <c r="I306" s="169">
        <v>26</v>
      </c>
      <c r="J306" s="169">
        <v>0</v>
      </c>
      <c r="K306" s="169">
        <v>0</v>
      </c>
      <c r="L306" s="169">
        <v>1</v>
      </c>
      <c r="M306" s="169">
        <v>1</v>
      </c>
      <c r="N306" s="169">
        <v>0</v>
      </c>
      <c r="O306" s="169">
        <v>3</v>
      </c>
      <c r="P306" s="169">
        <v>172</v>
      </c>
      <c r="Q306" s="169">
        <v>1</v>
      </c>
      <c r="R306" s="169">
        <v>0</v>
      </c>
      <c r="S306" s="169">
        <v>6</v>
      </c>
      <c r="T306" s="169">
        <v>0</v>
      </c>
      <c r="U306" s="169">
        <v>0</v>
      </c>
      <c r="V306" s="169">
        <v>0</v>
      </c>
      <c r="W306" s="169">
        <v>4</v>
      </c>
      <c r="X306" s="169">
        <v>99</v>
      </c>
      <c r="Y306" s="169">
        <v>4</v>
      </c>
      <c r="Z306" s="169">
        <v>1</v>
      </c>
      <c r="AA306" s="169">
        <v>0</v>
      </c>
      <c r="AB306" s="169">
        <v>0</v>
      </c>
      <c r="AC306" s="169">
        <v>0</v>
      </c>
      <c r="AD306" s="169">
        <v>0</v>
      </c>
      <c r="AE306" s="169">
        <v>2</v>
      </c>
      <c r="AF306" s="169">
        <v>1</v>
      </c>
      <c r="AG306" s="169">
        <v>59</v>
      </c>
      <c r="AH306" s="169">
        <v>0</v>
      </c>
      <c r="AI306" s="169">
        <v>9</v>
      </c>
      <c r="AJ306" s="169">
        <v>29</v>
      </c>
      <c r="AK306" s="169">
        <v>4</v>
      </c>
      <c r="AL306" s="169">
        <v>4</v>
      </c>
      <c r="AM306" s="169">
        <v>1</v>
      </c>
      <c r="AN306" s="170">
        <v>1</v>
      </c>
      <c r="AO306" s="169">
        <v>2</v>
      </c>
      <c r="AP306" s="169">
        <v>0</v>
      </c>
      <c r="AQ306" s="169">
        <v>22</v>
      </c>
      <c r="AR306" s="169">
        <v>2</v>
      </c>
      <c r="AS306" s="169">
        <v>0</v>
      </c>
      <c r="AT306" s="170">
        <v>4</v>
      </c>
      <c r="AU306" s="169">
        <v>0</v>
      </c>
      <c r="AV306" s="169">
        <v>9</v>
      </c>
      <c r="AW306" s="169">
        <v>0</v>
      </c>
      <c r="AX306" s="169">
        <v>0</v>
      </c>
      <c r="AY306" s="169">
        <v>1</v>
      </c>
      <c r="AZ306" s="169">
        <v>0</v>
      </c>
      <c r="BA306" s="169">
        <v>5</v>
      </c>
      <c r="BB306" s="169">
        <v>0</v>
      </c>
      <c r="BC306" s="169">
        <v>0</v>
      </c>
      <c r="BD306" s="169">
        <v>3</v>
      </c>
      <c r="BE306" s="169">
        <v>75</v>
      </c>
      <c r="BF306" s="169">
        <v>1</v>
      </c>
      <c r="BG306" s="169">
        <v>0</v>
      </c>
      <c r="BH306" s="169">
        <v>4</v>
      </c>
      <c r="BI306" s="138">
        <v>0</v>
      </c>
    </row>
    <row r="307" spans="1:61">
      <c r="A307" s="172" t="s">
        <v>506</v>
      </c>
      <c r="B307" s="169">
        <v>302</v>
      </c>
      <c r="C307" s="169">
        <v>265</v>
      </c>
      <c r="D307" s="138">
        <f>SUM(H307:BI307)</f>
        <v>51</v>
      </c>
      <c r="E307" s="172">
        <f>SUMIF($H$1:$BI$1,1,$H307:$BI307)</f>
        <v>26</v>
      </c>
      <c r="F307" s="169">
        <f>SUMIF($H$1:$BI$1,2,$H307:$BI307)</f>
        <v>13</v>
      </c>
      <c r="G307" s="138">
        <f>SUMIF($H$1:$BI$1,3,$H307:$BI307)</f>
        <v>12</v>
      </c>
      <c r="H307" s="171">
        <v>0</v>
      </c>
      <c r="I307" s="169">
        <v>0</v>
      </c>
      <c r="J307" s="169">
        <v>0</v>
      </c>
      <c r="K307" s="169">
        <v>0</v>
      </c>
      <c r="L307" s="169">
        <v>0</v>
      </c>
      <c r="M307" s="169">
        <v>1</v>
      </c>
      <c r="N307" s="169">
        <v>0</v>
      </c>
      <c r="O307" s="169">
        <v>0</v>
      </c>
      <c r="P307" s="169">
        <v>8</v>
      </c>
      <c r="Q307" s="169">
        <v>0</v>
      </c>
      <c r="R307" s="169">
        <v>0</v>
      </c>
      <c r="S307" s="169">
        <v>0</v>
      </c>
      <c r="T307" s="169">
        <v>0</v>
      </c>
      <c r="U307" s="169">
        <v>0</v>
      </c>
      <c r="V307" s="169">
        <v>0</v>
      </c>
      <c r="W307" s="169">
        <v>0</v>
      </c>
      <c r="X307" s="169">
        <v>7</v>
      </c>
      <c r="Y307" s="169">
        <v>0</v>
      </c>
      <c r="Z307" s="169">
        <v>0</v>
      </c>
      <c r="AA307" s="169">
        <v>0</v>
      </c>
      <c r="AB307" s="169">
        <v>0</v>
      </c>
      <c r="AC307" s="169">
        <v>0</v>
      </c>
      <c r="AD307" s="169">
        <v>5</v>
      </c>
      <c r="AE307" s="169">
        <v>0</v>
      </c>
      <c r="AF307" s="169">
        <v>0</v>
      </c>
      <c r="AG307" s="169">
        <v>3</v>
      </c>
      <c r="AH307" s="169">
        <v>0</v>
      </c>
      <c r="AI307" s="169">
        <v>0</v>
      </c>
      <c r="AJ307" s="169">
        <v>8</v>
      </c>
      <c r="AK307" s="169">
        <v>0</v>
      </c>
      <c r="AL307" s="169">
        <v>2</v>
      </c>
      <c r="AM307" s="169">
        <v>0</v>
      </c>
      <c r="AN307" s="170">
        <v>0</v>
      </c>
      <c r="AO307" s="169">
        <v>0</v>
      </c>
      <c r="AP307" s="169">
        <v>0</v>
      </c>
      <c r="AQ307" s="169">
        <v>1</v>
      </c>
      <c r="AR307" s="169">
        <v>0</v>
      </c>
      <c r="AS307" s="169">
        <v>0</v>
      </c>
      <c r="AT307" s="170">
        <v>1</v>
      </c>
      <c r="AU307" s="169">
        <v>0</v>
      </c>
      <c r="AV307" s="169">
        <v>3</v>
      </c>
      <c r="AW307" s="169">
        <v>0</v>
      </c>
      <c r="AX307" s="169">
        <v>0</v>
      </c>
      <c r="AY307" s="169">
        <v>0</v>
      </c>
      <c r="AZ307" s="169">
        <v>0</v>
      </c>
      <c r="BA307" s="169">
        <v>0</v>
      </c>
      <c r="BB307" s="169">
        <v>0</v>
      </c>
      <c r="BC307" s="169">
        <v>1</v>
      </c>
      <c r="BD307" s="169">
        <v>0</v>
      </c>
      <c r="BE307" s="169">
        <v>9</v>
      </c>
      <c r="BF307" s="169">
        <v>0</v>
      </c>
      <c r="BG307" s="169">
        <v>0</v>
      </c>
      <c r="BH307" s="169">
        <v>2</v>
      </c>
      <c r="BI307" s="138">
        <v>0</v>
      </c>
    </row>
    <row r="308" spans="1:61">
      <c r="A308" s="172" t="s">
        <v>503</v>
      </c>
      <c r="B308" s="169">
        <v>303</v>
      </c>
      <c r="C308" s="169">
        <v>21656</v>
      </c>
      <c r="D308" s="138">
        <f>SUM(H308:BI308)</f>
        <v>2838</v>
      </c>
      <c r="E308" s="172">
        <f>SUMIF($H$1:$BI$1,1,$H308:$BI308)</f>
        <v>760</v>
      </c>
      <c r="F308" s="169">
        <f>SUMIF($H$1:$BI$1,2,$H308:$BI308)</f>
        <v>873</v>
      </c>
      <c r="G308" s="138">
        <f>SUMIF($H$1:$BI$1,3,$H308:$BI308)</f>
        <v>1205</v>
      </c>
      <c r="H308" s="171">
        <v>4</v>
      </c>
      <c r="I308" s="169">
        <v>70</v>
      </c>
      <c r="J308" s="169">
        <v>0</v>
      </c>
      <c r="K308" s="169">
        <v>8</v>
      </c>
      <c r="L308" s="169">
        <v>6</v>
      </c>
      <c r="M308" s="169">
        <v>28</v>
      </c>
      <c r="N308" s="169">
        <v>1</v>
      </c>
      <c r="O308" s="169">
        <v>53</v>
      </c>
      <c r="P308" s="169">
        <v>760</v>
      </c>
      <c r="Q308" s="169">
        <v>13</v>
      </c>
      <c r="R308" s="169">
        <v>19</v>
      </c>
      <c r="S308" s="169">
        <v>43</v>
      </c>
      <c r="T308" s="169">
        <v>2</v>
      </c>
      <c r="U308" s="169">
        <v>5</v>
      </c>
      <c r="V308" s="169">
        <v>7</v>
      </c>
      <c r="W308" s="169">
        <v>14</v>
      </c>
      <c r="X308" s="169">
        <v>462</v>
      </c>
      <c r="Y308" s="169">
        <v>139</v>
      </c>
      <c r="Z308" s="169">
        <v>36</v>
      </c>
      <c r="AA308" s="169">
        <v>19</v>
      </c>
      <c r="AB308" s="169">
        <v>0</v>
      </c>
      <c r="AC308" s="169">
        <v>3</v>
      </c>
      <c r="AD308" s="169">
        <v>14</v>
      </c>
      <c r="AE308" s="169">
        <v>14</v>
      </c>
      <c r="AF308" s="169">
        <v>44</v>
      </c>
      <c r="AG308" s="169">
        <v>133</v>
      </c>
      <c r="AH308" s="169">
        <v>8</v>
      </c>
      <c r="AI308" s="169">
        <v>22</v>
      </c>
      <c r="AJ308" s="169">
        <v>110</v>
      </c>
      <c r="AK308" s="169">
        <v>11</v>
      </c>
      <c r="AL308" s="169">
        <v>15</v>
      </c>
      <c r="AM308" s="169">
        <v>28</v>
      </c>
      <c r="AN308" s="170">
        <v>8</v>
      </c>
      <c r="AO308" s="169">
        <v>8</v>
      </c>
      <c r="AP308" s="169">
        <v>8</v>
      </c>
      <c r="AQ308" s="169">
        <v>99</v>
      </c>
      <c r="AR308" s="169">
        <v>4</v>
      </c>
      <c r="AS308" s="169">
        <v>5</v>
      </c>
      <c r="AT308" s="170">
        <v>54</v>
      </c>
      <c r="AU308" s="169">
        <v>0</v>
      </c>
      <c r="AV308" s="169">
        <v>29</v>
      </c>
      <c r="AW308" s="169">
        <v>3</v>
      </c>
      <c r="AX308" s="169">
        <v>54</v>
      </c>
      <c r="AY308" s="169">
        <v>46</v>
      </c>
      <c r="AZ308" s="169">
        <v>0</v>
      </c>
      <c r="BA308" s="169">
        <v>59</v>
      </c>
      <c r="BB308" s="169">
        <v>5</v>
      </c>
      <c r="BC308" s="169">
        <v>3</v>
      </c>
      <c r="BD308" s="169">
        <v>72</v>
      </c>
      <c r="BE308" s="169">
        <v>197</v>
      </c>
      <c r="BF308" s="169">
        <v>17</v>
      </c>
      <c r="BG308" s="169">
        <v>15</v>
      </c>
      <c r="BH308" s="169">
        <v>39</v>
      </c>
      <c r="BI308" s="138">
        <v>22</v>
      </c>
    </row>
    <row r="309" spans="1:61">
      <c r="A309" s="172" t="s">
        <v>499</v>
      </c>
      <c r="B309" s="169">
        <v>304</v>
      </c>
      <c r="C309" s="169">
        <v>800</v>
      </c>
      <c r="D309" s="138">
        <f>SUM(H309:BI309)</f>
        <v>438</v>
      </c>
      <c r="E309" s="172">
        <f>SUMIF($H$1:$BI$1,1,$H309:$BI309)</f>
        <v>7</v>
      </c>
      <c r="F309" s="169">
        <f>SUMIF($H$1:$BI$1,2,$H309:$BI309)</f>
        <v>152</v>
      </c>
      <c r="G309" s="138">
        <f>SUMIF($H$1:$BI$1,3,$H309:$BI309)</f>
        <v>279</v>
      </c>
      <c r="H309" s="171">
        <v>17</v>
      </c>
      <c r="I309" s="169">
        <v>16</v>
      </c>
      <c r="J309" s="169">
        <v>0</v>
      </c>
      <c r="K309" s="169">
        <v>0</v>
      </c>
      <c r="L309" s="169">
        <v>0</v>
      </c>
      <c r="M309" s="169">
        <v>0</v>
      </c>
      <c r="N309" s="169">
        <v>0</v>
      </c>
      <c r="O309" s="169">
        <v>0</v>
      </c>
      <c r="P309" s="169">
        <v>8</v>
      </c>
      <c r="Q309" s="169">
        <v>6</v>
      </c>
      <c r="R309" s="169">
        <v>0</v>
      </c>
      <c r="S309" s="169">
        <v>0</v>
      </c>
      <c r="T309" s="169">
        <v>0</v>
      </c>
      <c r="U309" s="169">
        <v>0</v>
      </c>
      <c r="V309" s="169">
        <v>0</v>
      </c>
      <c r="W309" s="169">
        <v>0</v>
      </c>
      <c r="X309" s="169">
        <v>3</v>
      </c>
      <c r="Y309" s="169">
        <v>0</v>
      </c>
      <c r="Z309" s="169">
        <v>6</v>
      </c>
      <c r="AA309" s="169">
        <v>0</v>
      </c>
      <c r="AB309" s="169">
        <v>0</v>
      </c>
      <c r="AC309" s="169">
        <v>0</v>
      </c>
      <c r="AD309" s="169">
        <v>0</v>
      </c>
      <c r="AE309" s="169">
        <v>0</v>
      </c>
      <c r="AF309" s="169">
        <v>0</v>
      </c>
      <c r="AG309" s="169">
        <v>0</v>
      </c>
      <c r="AH309" s="169">
        <v>0</v>
      </c>
      <c r="AI309" s="169">
        <v>0</v>
      </c>
      <c r="AJ309" s="169">
        <v>2</v>
      </c>
      <c r="AK309" s="169">
        <v>0</v>
      </c>
      <c r="AL309" s="169">
        <v>0</v>
      </c>
      <c r="AM309" s="169">
        <v>0</v>
      </c>
      <c r="AN309" s="170">
        <v>0</v>
      </c>
      <c r="AO309" s="169">
        <v>6</v>
      </c>
      <c r="AP309" s="169">
        <v>0</v>
      </c>
      <c r="AQ309" s="169">
        <v>9</v>
      </c>
      <c r="AR309" s="169">
        <v>0</v>
      </c>
      <c r="AS309" s="169">
        <v>0</v>
      </c>
      <c r="AT309" s="170">
        <v>0</v>
      </c>
      <c r="AU309" s="169">
        <v>0</v>
      </c>
      <c r="AV309" s="169">
        <v>2</v>
      </c>
      <c r="AW309" s="169">
        <v>0</v>
      </c>
      <c r="AX309" s="169">
        <v>0</v>
      </c>
      <c r="AY309" s="169">
        <v>0</v>
      </c>
      <c r="AZ309" s="169">
        <v>0</v>
      </c>
      <c r="BA309" s="169">
        <v>0</v>
      </c>
      <c r="BB309" s="169">
        <v>11</v>
      </c>
      <c r="BC309" s="169">
        <v>0</v>
      </c>
      <c r="BD309" s="169">
        <v>0</v>
      </c>
      <c r="BE309" s="169">
        <v>110</v>
      </c>
      <c r="BF309" s="169">
        <v>0</v>
      </c>
      <c r="BG309" s="169">
        <v>0</v>
      </c>
      <c r="BH309" s="169">
        <v>242</v>
      </c>
      <c r="BI309" s="138">
        <v>0</v>
      </c>
    </row>
    <row r="310" spans="1:61">
      <c r="A310" s="172" t="s">
        <v>497</v>
      </c>
      <c r="B310" s="169">
        <v>305</v>
      </c>
      <c r="C310" s="169">
        <v>242</v>
      </c>
      <c r="D310" s="138">
        <f>SUM(H310:BI310)</f>
        <v>100</v>
      </c>
      <c r="E310" s="172">
        <f>SUMIF($H$1:$BI$1,1,$H310:$BI310)</f>
        <v>3</v>
      </c>
      <c r="F310" s="169">
        <f>SUMIF($H$1:$BI$1,2,$H310:$BI310)</f>
        <v>95</v>
      </c>
      <c r="G310" s="138">
        <f>SUMIF($H$1:$BI$1,3,$H310:$BI310)</f>
        <v>2</v>
      </c>
      <c r="H310" s="171">
        <v>0</v>
      </c>
      <c r="I310" s="169">
        <v>0</v>
      </c>
      <c r="J310" s="169">
        <v>0</v>
      </c>
      <c r="K310" s="169">
        <v>0</v>
      </c>
      <c r="L310" s="169">
        <v>0</v>
      </c>
      <c r="M310" s="169">
        <v>0</v>
      </c>
      <c r="N310" s="169">
        <v>0</v>
      </c>
      <c r="O310" s="169">
        <v>0</v>
      </c>
      <c r="P310" s="169">
        <v>1</v>
      </c>
      <c r="Q310" s="169">
        <v>0</v>
      </c>
      <c r="R310" s="169">
        <v>0</v>
      </c>
      <c r="S310" s="169">
        <v>0</v>
      </c>
      <c r="T310" s="169">
        <v>0</v>
      </c>
      <c r="U310" s="169">
        <v>0</v>
      </c>
      <c r="V310" s="169">
        <v>0</v>
      </c>
      <c r="W310" s="169">
        <v>0</v>
      </c>
      <c r="X310" s="169">
        <v>0</v>
      </c>
      <c r="Y310" s="169">
        <v>0</v>
      </c>
      <c r="Z310" s="169">
        <v>0</v>
      </c>
      <c r="AA310" s="169">
        <v>1</v>
      </c>
      <c r="AB310" s="169">
        <v>0</v>
      </c>
      <c r="AC310" s="169">
        <v>0</v>
      </c>
      <c r="AD310" s="169">
        <v>0</v>
      </c>
      <c r="AE310" s="169">
        <v>0</v>
      </c>
      <c r="AF310" s="169">
        <v>0</v>
      </c>
      <c r="AG310" s="169">
        <v>0</v>
      </c>
      <c r="AH310" s="169">
        <v>0</v>
      </c>
      <c r="AI310" s="169">
        <v>0</v>
      </c>
      <c r="AJ310" s="169">
        <v>0</v>
      </c>
      <c r="AK310" s="169">
        <v>0</v>
      </c>
      <c r="AL310" s="169">
        <v>0</v>
      </c>
      <c r="AM310" s="169">
        <v>0</v>
      </c>
      <c r="AN310" s="170">
        <v>0</v>
      </c>
      <c r="AO310" s="169">
        <v>0</v>
      </c>
      <c r="AP310" s="169">
        <v>0</v>
      </c>
      <c r="AQ310" s="169">
        <v>0</v>
      </c>
      <c r="AR310" s="169">
        <v>0</v>
      </c>
      <c r="AS310" s="169">
        <v>0</v>
      </c>
      <c r="AT310" s="170">
        <v>0</v>
      </c>
      <c r="AU310" s="169">
        <v>0</v>
      </c>
      <c r="AV310" s="169">
        <v>0</v>
      </c>
      <c r="AW310" s="169">
        <v>0</v>
      </c>
      <c r="AX310" s="169">
        <v>0</v>
      </c>
      <c r="AY310" s="169">
        <v>0</v>
      </c>
      <c r="AZ310" s="169">
        <v>0</v>
      </c>
      <c r="BA310" s="169">
        <v>3</v>
      </c>
      <c r="BB310" s="169">
        <v>0</v>
      </c>
      <c r="BC310" s="169">
        <v>0</v>
      </c>
      <c r="BD310" s="169">
        <v>0</v>
      </c>
      <c r="BE310" s="169">
        <v>95</v>
      </c>
      <c r="BF310" s="169">
        <v>0</v>
      </c>
      <c r="BG310" s="169">
        <v>0</v>
      </c>
      <c r="BH310" s="169">
        <v>0</v>
      </c>
      <c r="BI310" s="138">
        <v>0</v>
      </c>
    </row>
    <row r="311" spans="1:61">
      <c r="A311" s="172" t="s">
        <v>495</v>
      </c>
      <c r="B311" s="169">
        <v>306</v>
      </c>
      <c r="C311" s="169">
        <v>149</v>
      </c>
      <c r="D311" s="138">
        <f>SUM(H311:BI311)</f>
        <v>23</v>
      </c>
      <c r="E311" s="172">
        <f>SUMIF($H$1:$BI$1,1,$H311:$BI311)</f>
        <v>0</v>
      </c>
      <c r="F311" s="169">
        <f>SUMIF($H$1:$BI$1,2,$H311:$BI311)</f>
        <v>1</v>
      </c>
      <c r="G311" s="138">
        <f>SUMIF($H$1:$BI$1,3,$H311:$BI311)</f>
        <v>22</v>
      </c>
      <c r="H311" s="171">
        <v>0</v>
      </c>
      <c r="I311" s="169">
        <v>0</v>
      </c>
      <c r="J311" s="169">
        <v>0</v>
      </c>
      <c r="K311" s="169">
        <v>0</v>
      </c>
      <c r="L311" s="169">
        <v>0</v>
      </c>
      <c r="M311" s="169">
        <v>0</v>
      </c>
      <c r="N311" s="169">
        <v>0</v>
      </c>
      <c r="O311" s="169">
        <v>0</v>
      </c>
      <c r="P311" s="169">
        <v>22</v>
      </c>
      <c r="Q311" s="169">
        <v>0</v>
      </c>
      <c r="R311" s="169">
        <v>0</v>
      </c>
      <c r="S311" s="169">
        <v>0</v>
      </c>
      <c r="T311" s="169">
        <v>0</v>
      </c>
      <c r="U311" s="169">
        <v>0</v>
      </c>
      <c r="V311" s="169">
        <v>0</v>
      </c>
      <c r="W311" s="169">
        <v>0</v>
      </c>
      <c r="X311" s="169">
        <v>0</v>
      </c>
      <c r="Y311" s="169">
        <v>0</v>
      </c>
      <c r="Z311" s="169">
        <v>0</v>
      </c>
      <c r="AA311" s="169">
        <v>0</v>
      </c>
      <c r="AB311" s="169">
        <v>0</v>
      </c>
      <c r="AC311" s="169">
        <v>0</v>
      </c>
      <c r="AD311" s="169">
        <v>0</v>
      </c>
      <c r="AE311" s="169">
        <v>0</v>
      </c>
      <c r="AF311" s="169">
        <v>0</v>
      </c>
      <c r="AG311" s="169">
        <v>0</v>
      </c>
      <c r="AH311" s="169">
        <v>0</v>
      </c>
      <c r="AI311" s="169">
        <v>0</v>
      </c>
      <c r="AJ311" s="169">
        <v>0</v>
      </c>
      <c r="AK311" s="169">
        <v>0</v>
      </c>
      <c r="AL311" s="169">
        <v>0</v>
      </c>
      <c r="AM311" s="169">
        <v>0</v>
      </c>
      <c r="AN311" s="170">
        <v>0</v>
      </c>
      <c r="AO311" s="169">
        <v>0</v>
      </c>
      <c r="AP311" s="169">
        <v>0</v>
      </c>
      <c r="AQ311" s="169">
        <v>0</v>
      </c>
      <c r="AR311" s="169">
        <v>0</v>
      </c>
      <c r="AS311" s="169">
        <v>0</v>
      </c>
      <c r="AT311" s="170">
        <v>0</v>
      </c>
      <c r="AU311" s="169">
        <v>0</v>
      </c>
      <c r="AV311" s="169">
        <v>0</v>
      </c>
      <c r="AW311" s="169">
        <v>0</v>
      </c>
      <c r="AX311" s="169">
        <v>0</v>
      </c>
      <c r="AY311" s="169">
        <v>0</v>
      </c>
      <c r="AZ311" s="169">
        <v>0</v>
      </c>
      <c r="BA311" s="169">
        <v>0</v>
      </c>
      <c r="BB311" s="169">
        <v>0</v>
      </c>
      <c r="BC311" s="169">
        <v>0</v>
      </c>
      <c r="BD311" s="169">
        <v>1</v>
      </c>
      <c r="BE311" s="169">
        <v>0</v>
      </c>
      <c r="BF311" s="169">
        <v>0</v>
      </c>
      <c r="BG311" s="169">
        <v>0</v>
      </c>
      <c r="BH311" s="169">
        <v>0</v>
      </c>
      <c r="BI311" s="138">
        <v>0</v>
      </c>
    </row>
    <row r="312" spans="1:61">
      <c r="A312" s="172" t="s">
        <v>493</v>
      </c>
      <c r="B312" s="169">
        <v>307</v>
      </c>
      <c r="C312" s="169">
        <v>228</v>
      </c>
      <c r="D312" s="138">
        <f>SUM(H312:BI312)</f>
        <v>60</v>
      </c>
      <c r="E312" s="172">
        <f>SUMIF($H$1:$BI$1,1,$H312:$BI312)</f>
        <v>5</v>
      </c>
      <c r="F312" s="169">
        <f>SUMIF($H$1:$BI$1,2,$H312:$BI312)</f>
        <v>0</v>
      </c>
      <c r="G312" s="138">
        <f>SUMIF($H$1:$BI$1,3,$H312:$BI312)</f>
        <v>55</v>
      </c>
      <c r="H312" s="171">
        <v>0</v>
      </c>
      <c r="I312" s="169">
        <v>0</v>
      </c>
      <c r="J312" s="169">
        <v>0</v>
      </c>
      <c r="K312" s="169">
        <v>0</v>
      </c>
      <c r="L312" s="169">
        <v>0</v>
      </c>
      <c r="M312" s="169">
        <v>0</v>
      </c>
      <c r="N312" s="169">
        <v>0</v>
      </c>
      <c r="O312" s="169">
        <v>0</v>
      </c>
      <c r="P312" s="169">
        <v>55</v>
      </c>
      <c r="Q312" s="169">
        <v>0</v>
      </c>
      <c r="R312" s="169">
        <v>0</v>
      </c>
      <c r="S312" s="169">
        <v>0</v>
      </c>
      <c r="T312" s="169">
        <v>0</v>
      </c>
      <c r="U312" s="169">
        <v>0</v>
      </c>
      <c r="V312" s="169">
        <v>0</v>
      </c>
      <c r="W312" s="169">
        <v>0</v>
      </c>
      <c r="X312" s="169">
        <v>0</v>
      </c>
      <c r="Y312" s="169">
        <v>0</v>
      </c>
      <c r="Z312" s="169">
        <v>0</v>
      </c>
      <c r="AA312" s="169">
        <v>0</v>
      </c>
      <c r="AB312" s="169">
        <v>0</v>
      </c>
      <c r="AC312" s="169">
        <v>0</v>
      </c>
      <c r="AD312" s="169">
        <v>0</v>
      </c>
      <c r="AE312" s="169">
        <v>0</v>
      </c>
      <c r="AF312" s="169">
        <v>0</v>
      </c>
      <c r="AG312" s="169">
        <v>0</v>
      </c>
      <c r="AH312" s="169">
        <v>0</v>
      </c>
      <c r="AI312" s="169">
        <v>0</v>
      </c>
      <c r="AJ312" s="169">
        <v>5</v>
      </c>
      <c r="AK312" s="169">
        <v>0</v>
      </c>
      <c r="AL312" s="169">
        <v>0</v>
      </c>
      <c r="AM312" s="169">
        <v>0</v>
      </c>
      <c r="AN312" s="170">
        <v>0</v>
      </c>
      <c r="AO312" s="169">
        <v>0</v>
      </c>
      <c r="AP312" s="169">
        <v>0</v>
      </c>
      <c r="AQ312" s="169">
        <v>0</v>
      </c>
      <c r="AR312" s="169">
        <v>0</v>
      </c>
      <c r="AS312" s="169">
        <v>0</v>
      </c>
      <c r="AT312" s="170">
        <v>0</v>
      </c>
      <c r="AU312" s="169">
        <v>0</v>
      </c>
      <c r="AV312" s="169">
        <v>0</v>
      </c>
      <c r="AW312" s="169">
        <v>0</v>
      </c>
      <c r="AX312" s="169">
        <v>0</v>
      </c>
      <c r="AY312" s="169">
        <v>0</v>
      </c>
      <c r="AZ312" s="169">
        <v>0</v>
      </c>
      <c r="BA312" s="169">
        <v>0</v>
      </c>
      <c r="BB312" s="169">
        <v>0</v>
      </c>
      <c r="BC312" s="169">
        <v>0</v>
      </c>
      <c r="BD312" s="169">
        <v>0</v>
      </c>
      <c r="BE312" s="169">
        <v>0</v>
      </c>
      <c r="BF312" s="169">
        <v>0</v>
      </c>
      <c r="BG312" s="169">
        <v>0</v>
      </c>
      <c r="BH312" s="169">
        <v>0</v>
      </c>
      <c r="BI312" s="138">
        <v>0</v>
      </c>
    </row>
    <row r="313" spans="1:61">
      <c r="A313" s="172" t="s">
        <v>491</v>
      </c>
      <c r="B313" s="169">
        <v>308</v>
      </c>
      <c r="C313" s="169">
        <v>96</v>
      </c>
      <c r="D313" s="138">
        <f>SUM(H313:BI313)</f>
        <v>6</v>
      </c>
      <c r="E313" s="172">
        <f>SUMIF($H$1:$BI$1,1,$H313:$BI313)</f>
        <v>3</v>
      </c>
      <c r="F313" s="169">
        <f>SUMIF($H$1:$BI$1,2,$H313:$BI313)</f>
        <v>0</v>
      </c>
      <c r="G313" s="138">
        <f>SUMIF($H$1:$BI$1,3,$H313:$BI313)</f>
        <v>3</v>
      </c>
      <c r="H313" s="171">
        <v>0</v>
      </c>
      <c r="I313" s="169">
        <v>0</v>
      </c>
      <c r="J313" s="169">
        <v>0</v>
      </c>
      <c r="K313" s="169">
        <v>0</v>
      </c>
      <c r="L313" s="169">
        <v>0</v>
      </c>
      <c r="M313" s="169">
        <v>0</v>
      </c>
      <c r="N313" s="169">
        <v>0</v>
      </c>
      <c r="O313" s="169">
        <v>0</v>
      </c>
      <c r="P313" s="169">
        <v>3</v>
      </c>
      <c r="Q313" s="169">
        <v>0</v>
      </c>
      <c r="R313" s="169">
        <v>0</v>
      </c>
      <c r="S313" s="169">
        <v>0</v>
      </c>
      <c r="T313" s="169">
        <v>0</v>
      </c>
      <c r="U313" s="169">
        <v>0</v>
      </c>
      <c r="V313" s="169">
        <v>0</v>
      </c>
      <c r="W313" s="169">
        <v>0</v>
      </c>
      <c r="X313" s="169">
        <v>0</v>
      </c>
      <c r="Y313" s="169">
        <v>0</v>
      </c>
      <c r="Z313" s="169">
        <v>0</v>
      </c>
      <c r="AA313" s="169">
        <v>0</v>
      </c>
      <c r="AB313" s="169">
        <v>0</v>
      </c>
      <c r="AC313" s="169">
        <v>0</v>
      </c>
      <c r="AD313" s="169">
        <v>0</v>
      </c>
      <c r="AE313" s="169">
        <v>0</v>
      </c>
      <c r="AF313" s="169">
        <v>0</v>
      </c>
      <c r="AG313" s="169">
        <v>0</v>
      </c>
      <c r="AH313" s="169">
        <v>0</v>
      </c>
      <c r="AI313" s="169">
        <v>0</v>
      </c>
      <c r="AJ313" s="169">
        <v>3</v>
      </c>
      <c r="AK313" s="169">
        <v>0</v>
      </c>
      <c r="AL313" s="169">
        <v>0</v>
      </c>
      <c r="AM313" s="169">
        <v>0</v>
      </c>
      <c r="AN313" s="170">
        <v>0</v>
      </c>
      <c r="AO313" s="169">
        <v>0</v>
      </c>
      <c r="AP313" s="169">
        <v>0</v>
      </c>
      <c r="AQ313" s="169">
        <v>0</v>
      </c>
      <c r="AR313" s="169">
        <v>0</v>
      </c>
      <c r="AS313" s="169">
        <v>0</v>
      </c>
      <c r="AT313" s="170">
        <v>0</v>
      </c>
      <c r="AU313" s="169">
        <v>0</v>
      </c>
      <c r="AV313" s="169">
        <v>0</v>
      </c>
      <c r="AW313" s="169">
        <v>0</v>
      </c>
      <c r="AX313" s="169">
        <v>0</v>
      </c>
      <c r="AY313" s="169">
        <v>0</v>
      </c>
      <c r="AZ313" s="169">
        <v>0</v>
      </c>
      <c r="BA313" s="169">
        <v>0</v>
      </c>
      <c r="BB313" s="169">
        <v>0</v>
      </c>
      <c r="BC313" s="169">
        <v>0</v>
      </c>
      <c r="BD313" s="169">
        <v>0</v>
      </c>
      <c r="BE313" s="169">
        <v>0</v>
      </c>
      <c r="BF313" s="169">
        <v>0</v>
      </c>
      <c r="BG313" s="169">
        <v>0</v>
      </c>
      <c r="BH313" s="169">
        <v>0</v>
      </c>
      <c r="BI313" s="138">
        <v>0</v>
      </c>
    </row>
    <row r="314" spans="1:61">
      <c r="A314" s="172" t="s">
        <v>489</v>
      </c>
      <c r="B314" s="169">
        <v>309</v>
      </c>
      <c r="C314" s="169">
        <v>139</v>
      </c>
      <c r="D314" s="138">
        <f>SUM(H314:BI314)</f>
        <v>16</v>
      </c>
      <c r="E314" s="172">
        <f>SUMIF($H$1:$BI$1,1,$H314:$BI314)</f>
        <v>0</v>
      </c>
      <c r="F314" s="169">
        <f>SUMIF($H$1:$BI$1,2,$H314:$BI314)</f>
        <v>6</v>
      </c>
      <c r="G314" s="138">
        <f>SUMIF($H$1:$BI$1,3,$H314:$BI314)</f>
        <v>10</v>
      </c>
      <c r="H314" s="171">
        <v>0</v>
      </c>
      <c r="I314" s="169">
        <v>0</v>
      </c>
      <c r="J314" s="169">
        <v>0</v>
      </c>
      <c r="K314" s="169">
        <v>0</v>
      </c>
      <c r="L314" s="169">
        <v>0</v>
      </c>
      <c r="M314" s="169">
        <v>0</v>
      </c>
      <c r="N314" s="169">
        <v>0</v>
      </c>
      <c r="O314" s="169">
        <v>0</v>
      </c>
      <c r="P314" s="169">
        <v>10</v>
      </c>
      <c r="Q314" s="169">
        <v>0</v>
      </c>
      <c r="R314" s="169">
        <v>0</v>
      </c>
      <c r="S314" s="169">
        <v>0</v>
      </c>
      <c r="T314" s="169">
        <v>0</v>
      </c>
      <c r="U314" s="169">
        <v>0</v>
      </c>
      <c r="V314" s="169">
        <v>0</v>
      </c>
      <c r="W314" s="169">
        <v>0</v>
      </c>
      <c r="X314" s="169">
        <v>0</v>
      </c>
      <c r="Y314" s="169">
        <v>0</v>
      </c>
      <c r="Z314" s="169">
        <v>0</v>
      </c>
      <c r="AA314" s="169">
        <v>0</v>
      </c>
      <c r="AB314" s="169">
        <v>0</v>
      </c>
      <c r="AC314" s="169">
        <v>0</v>
      </c>
      <c r="AD314" s="169">
        <v>0</v>
      </c>
      <c r="AE314" s="169">
        <v>0</v>
      </c>
      <c r="AF314" s="169">
        <v>0</v>
      </c>
      <c r="AG314" s="169">
        <v>0</v>
      </c>
      <c r="AH314" s="169">
        <v>0</v>
      </c>
      <c r="AI314" s="169">
        <v>0</v>
      </c>
      <c r="AJ314" s="169">
        <v>0</v>
      </c>
      <c r="AK314" s="169">
        <v>0</v>
      </c>
      <c r="AL314" s="169">
        <v>0</v>
      </c>
      <c r="AM314" s="169">
        <v>0</v>
      </c>
      <c r="AN314" s="170">
        <v>0</v>
      </c>
      <c r="AO314" s="169">
        <v>0</v>
      </c>
      <c r="AP314" s="169">
        <v>0</v>
      </c>
      <c r="AQ314" s="169">
        <v>0</v>
      </c>
      <c r="AR314" s="169">
        <v>0</v>
      </c>
      <c r="AS314" s="169">
        <v>0</v>
      </c>
      <c r="AT314" s="170">
        <v>0</v>
      </c>
      <c r="AU314" s="169">
        <v>0</v>
      </c>
      <c r="AV314" s="169">
        <v>0</v>
      </c>
      <c r="AW314" s="169">
        <v>0</v>
      </c>
      <c r="AX314" s="169">
        <v>0</v>
      </c>
      <c r="AY314" s="169">
        <v>0</v>
      </c>
      <c r="AZ314" s="169">
        <v>0</v>
      </c>
      <c r="BA314" s="169">
        <v>0</v>
      </c>
      <c r="BB314" s="169">
        <v>0</v>
      </c>
      <c r="BC314" s="169">
        <v>0</v>
      </c>
      <c r="BD314" s="169">
        <v>0</v>
      </c>
      <c r="BE314" s="169">
        <v>6</v>
      </c>
      <c r="BF314" s="169">
        <v>0</v>
      </c>
      <c r="BG314" s="169">
        <v>0</v>
      </c>
      <c r="BH314" s="169">
        <v>0</v>
      </c>
      <c r="BI314" s="138">
        <v>0</v>
      </c>
    </row>
    <row r="315" spans="1:61">
      <c r="A315" s="172" t="s">
        <v>487</v>
      </c>
      <c r="B315" s="169">
        <v>310</v>
      </c>
      <c r="C315" s="169">
        <v>337</v>
      </c>
      <c r="D315" s="138">
        <f>SUM(H315:BI315)</f>
        <v>22</v>
      </c>
      <c r="E315" s="172">
        <f>SUMIF($H$1:$BI$1,1,$H315:$BI315)</f>
        <v>13</v>
      </c>
      <c r="F315" s="169">
        <f>SUMIF($H$1:$BI$1,2,$H315:$BI315)</f>
        <v>4</v>
      </c>
      <c r="G315" s="138">
        <f>SUMIF($H$1:$BI$1,3,$H315:$BI315)</f>
        <v>5</v>
      </c>
      <c r="H315" s="171">
        <v>0</v>
      </c>
      <c r="I315" s="169">
        <v>0</v>
      </c>
      <c r="J315" s="169">
        <v>0</v>
      </c>
      <c r="K315" s="169">
        <v>0</v>
      </c>
      <c r="L315" s="169">
        <v>0</v>
      </c>
      <c r="M315" s="169">
        <v>0</v>
      </c>
      <c r="N315" s="169">
        <v>0</v>
      </c>
      <c r="O315" s="169">
        <v>0</v>
      </c>
      <c r="P315" s="169">
        <v>5</v>
      </c>
      <c r="Q315" s="169">
        <v>0</v>
      </c>
      <c r="R315" s="169">
        <v>0</v>
      </c>
      <c r="S315" s="169">
        <v>0</v>
      </c>
      <c r="T315" s="169">
        <v>0</v>
      </c>
      <c r="U315" s="169">
        <v>0</v>
      </c>
      <c r="V315" s="169">
        <v>0</v>
      </c>
      <c r="W315" s="169">
        <v>0</v>
      </c>
      <c r="X315" s="169">
        <v>12</v>
      </c>
      <c r="Y315" s="169">
        <v>0</v>
      </c>
      <c r="Z315" s="169">
        <v>0</v>
      </c>
      <c r="AA315" s="169">
        <v>0</v>
      </c>
      <c r="AB315" s="169">
        <v>0</v>
      </c>
      <c r="AC315" s="169">
        <v>0</v>
      </c>
      <c r="AD315" s="169">
        <v>0</v>
      </c>
      <c r="AE315" s="169">
        <v>0</v>
      </c>
      <c r="AF315" s="169">
        <v>0</v>
      </c>
      <c r="AG315" s="169">
        <v>0</v>
      </c>
      <c r="AH315" s="169">
        <v>0</v>
      </c>
      <c r="AI315" s="169">
        <v>0</v>
      </c>
      <c r="AJ315" s="169">
        <v>1</v>
      </c>
      <c r="AK315" s="169">
        <v>0</v>
      </c>
      <c r="AL315" s="169">
        <v>0</v>
      </c>
      <c r="AM315" s="169">
        <v>0</v>
      </c>
      <c r="AN315" s="170">
        <v>0</v>
      </c>
      <c r="AO315" s="169">
        <v>0</v>
      </c>
      <c r="AP315" s="169">
        <v>0</v>
      </c>
      <c r="AQ315" s="169">
        <v>3</v>
      </c>
      <c r="AR315" s="169">
        <v>0</v>
      </c>
      <c r="AS315" s="169">
        <v>0</v>
      </c>
      <c r="AT315" s="170">
        <v>0</v>
      </c>
      <c r="AU315" s="169">
        <v>0</v>
      </c>
      <c r="AV315" s="169">
        <v>0</v>
      </c>
      <c r="AW315" s="169">
        <v>0</v>
      </c>
      <c r="AX315" s="169">
        <v>0</v>
      </c>
      <c r="AY315" s="169">
        <v>0</v>
      </c>
      <c r="AZ315" s="169">
        <v>0</v>
      </c>
      <c r="BA315" s="169">
        <v>0</v>
      </c>
      <c r="BB315" s="169">
        <v>0</v>
      </c>
      <c r="BC315" s="169">
        <v>0</v>
      </c>
      <c r="BD315" s="169">
        <v>0</v>
      </c>
      <c r="BE315" s="169">
        <v>1</v>
      </c>
      <c r="BF315" s="169">
        <v>0</v>
      </c>
      <c r="BG315" s="169">
        <v>0</v>
      </c>
      <c r="BH315" s="169">
        <v>0</v>
      </c>
      <c r="BI315" s="138">
        <v>0</v>
      </c>
    </row>
    <row r="316" spans="1:61">
      <c r="A316" s="172" t="s">
        <v>485</v>
      </c>
      <c r="B316" s="169">
        <v>311</v>
      </c>
      <c r="C316" s="169">
        <v>574</v>
      </c>
      <c r="D316" s="138">
        <f>SUM(H316:BI316)</f>
        <v>63</v>
      </c>
      <c r="E316" s="172">
        <f>SUMIF($H$1:$BI$1,1,$H316:$BI316)</f>
        <v>22</v>
      </c>
      <c r="F316" s="169">
        <f>SUMIF($H$1:$BI$1,2,$H316:$BI316)</f>
        <v>5</v>
      </c>
      <c r="G316" s="138">
        <f>SUMIF($H$1:$BI$1,3,$H316:$BI316)</f>
        <v>36</v>
      </c>
      <c r="H316" s="171">
        <v>0</v>
      </c>
      <c r="I316" s="169">
        <v>0</v>
      </c>
      <c r="J316" s="169">
        <v>0</v>
      </c>
      <c r="K316" s="169">
        <v>0</v>
      </c>
      <c r="L316" s="169">
        <v>0</v>
      </c>
      <c r="M316" s="169">
        <v>0</v>
      </c>
      <c r="N316" s="169">
        <v>0</v>
      </c>
      <c r="O316" s="169">
        <v>0</v>
      </c>
      <c r="P316" s="169">
        <v>31</v>
      </c>
      <c r="Q316" s="169">
        <v>0</v>
      </c>
      <c r="R316" s="169">
        <v>0</v>
      </c>
      <c r="S316" s="169">
        <v>0</v>
      </c>
      <c r="T316" s="169">
        <v>0</v>
      </c>
      <c r="U316" s="169">
        <v>0</v>
      </c>
      <c r="V316" s="169">
        <v>0</v>
      </c>
      <c r="W316" s="169">
        <v>0</v>
      </c>
      <c r="X316" s="169">
        <v>22</v>
      </c>
      <c r="Y316" s="169">
        <v>0</v>
      </c>
      <c r="Z316" s="169">
        <v>0</v>
      </c>
      <c r="AA316" s="169">
        <v>0</v>
      </c>
      <c r="AB316" s="169">
        <v>0</v>
      </c>
      <c r="AC316" s="169">
        <v>0</v>
      </c>
      <c r="AD316" s="169">
        <v>0</v>
      </c>
      <c r="AE316" s="169">
        <v>0</v>
      </c>
      <c r="AF316" s="169">
        <v>0</v>
      </c>
      <c r="AG316" s="169">
        <v>2</v>
      </c>
      <c r="AH316" s="169">
        <v>0</v>
      </c>
      <c r="AI316" s="169">
        <v>0</v>
      </c>
      <c r="AJ316" s="169">
        <v>0</v>
      </c>
      <c r="AK316" s="169">
        <v>0</v>
      </c>
      <c r="AL316" s="169">
        <v>0</v>
      </c>
      <c r="AM316" s="169">
        <v>0</v>
      </c>
      <c r="AN316" s="170">
        <v>0</v>
      </c>
      <c r="AO316" s="169">
        <v>0</v>
      </c>
      <c r="AP316" s="169">
        <v>0</v>
      </c>
      <c r="AQ316" s="169">
        <v>1</v>
      </c>
      <c r="AR316" s="169">
        <v>0</v>
      </c>
      <c r="AS316" s="169">
        <v>0</v>
      </c>
      <c r="AT316" s="170">
        <v>2</v>
      </c>
      <c r="AU316" s="169">
        <v>0</v>
      </c>
      <c r="AV316" s="169">
        <v>0</v>
      </c>
      <c r="AW316" s="169">
        <v>0</v>
      </c>
      <c r="AX316" s="169">
        <v>3</v>
      </c>
      <c r="AY316" s="169">
        <v>0</v>
      </c>
      <c r="AZ316" s="169">
        <v>0</v>
      </c>
      <c r="BA316" s="169">
        <v>0</v>
      </c>
      <c r="BB316" s="169">
        <v>0</v>
      </c>
      <c r="BC316" s="169">
        <v>0</v>
      </c>
      <c r="BD316" s="169">
        <v>0</v>
      </c>
      <c r="BE316" s="169">
        <v>2</v>
      </c>
      <c r="BF316" s="169">
        <v>0</v>
      </c>
      <c r="BG316" s="169">
        <v>0</v>
      </c>
      <c r="BH316" s="169">
        <v>0</v>
      </c>
      <c r="BI316" s="138">
        <v>0</v>
      </c>
    </row>
    <row r="317" spans="1:61">
      <c r="A317" s="172" t="s">
        <v>483</v>
      </c>
      <c r="B317" s="169">
        <v>312</v>
      </c>
      <c r="C317" s="169">
        <v>872</v>
      </c>
      <c r="D317" s="138">
        <f>SUM(H317:BI317)</f>
        <v>69</v>
      </c>
      <c r="E317" s="172">
        <f>SUMIF($H$1:$BI$1,1,$H317:$BI317)</f>
        <v>1</v>
      </c>
      <c r="F317" s="169">
        <f>SUMIF($H$1:$BI$1,2,$H317:$BI317)</f>
        <v>5</v>
      </c>
      <c r="G317" s="138">
        <f>SUMIF($H$1:$BI$1,3,$H317:$BI317)</f>
        <v>63</v>
      </c>
      <c r="H317" s="171">
        <v>0</v>
      </c>
      <c r="I317" s="169">
        <v>1</v>
      </c>
      <c r="J317" s="169">
        <v>0</v>
      </c>
      <c r="K317" s="169">
        <v>0</v>
      </c>
      <c r="L317" s="169">
        <v>0</v>
      </c>
      <c r="M317" s="169">
        <v>0</v>
      </c>
      <c r="N317" s="169">
        <v>0</v>
      </c>
      <c r="O317" s="169">
        <v>1</v>
      </c>
      <c r="P317" s="169">
        <v>62</v>
      </c>
      <c r="Q317" s="169">
        <v>0</v>
      </c>
      <c r="R317" s="169">
        <v>0</v>
      </c>
      <c r="S317" s="169">
        <v>0</v>
      </c>
      <c r="T317" s="169">
        <v>0</v>
      </c>
      <c r="U317" s="169">
        <v>0</v>
      </c>
      <c r="V317" s="169">
        <v>0</v>
      </c>
      <c r="W317" s="169">
        <v>0</v>
      </c>
      <c r="X317" s="169">
        <v>0</v>
      </c>
      <c r="Y317" s="169">
        <v>0</v>
      </c>
      <c r="Z317" s="169">
        <v>0</v>
      </c>
      <c r="AA317" s="169">
        <v>0</v>
      </c>
      <c r="AB317" s="169">
        <v>0</v>
      </c>
      <c r="AC317" s="169">
        <v>0</v>
      </c>
      <c r="AD317" s="169">
        <v>0</v>
      </c>
      <c r="AE317" s="169">
        <v>0</v>
      </c>
      <c r="AF317" s="169">
        <v>0</v>
      </c>
      <c r="AG317" s="169">
        <v>0</v>
      </c>
      <c r="AH317" s="169">
        <v>0</v>
      </c>
      <c r="AI317" s="169">
        <v>0</v>
      </c>
      <c r="AJ317" s="169">
        <v>1</v>
      </c>
      <c r="AK317" s="169">
        <v>0</v>
      </c>
      <c r="AL317" s="169">
        <v>0</v>
      </c>
      <c r="AM317" s="169">
        <v>0</v>
      </c>
      <c r="AN317" s="170">
        <v>0</v>
      </c>
      <c r="AO317" s="169">
        <v>0</v>
      </c>
      <c r="AP317" s="169">
        <v>0</v>
      </c>
      <c r="AQ317" s="169">
        <v>0</v>
      </c>
      <c r="AR317" s="169">
        <v>0</v>
      </c>
      <c r="AS317" s="169">
        <v>0</v>
      </c>
      <c r="AT317" s="170">
        <v>0</v>
      </c>
      <c r="AU317" s="169">
        <v>0</v>
      </c>
      <c r="AV317" s="169">
        <v>0</v>
      </c>
      <c r="AW317" s="169">
        <v>0</v>
      </c>
      <c r="AX317" s="169">
        <v>0</v>
      </c>
      <c r="AY317" s="169">
        <v>0</v>
      </c>
      <c r="AZ317" s="169">
        <v>0</v>
      </c>
      <c r="BA317" s="169">
        <v>0</v>
      </c>
      <c r="BB317" s="169">
        <v>0</v>
      </c>
      <c r="BC317" s="169">
        <v>0</v>
      </c>
      <c r="BD317" s="169">
        <v>0</v>
      </c>
      <c r="BE317" s="169">
        <v>4</v>
      </c>
      <c r="BF317" s="169">
        <v>0</v>
      </c>
      <c r="BG317" s="169">
        <v>0</v>
      </c>
      <c r="BH317" s="169">
        <v>0</v>
      </c>
      <c r="BI317" s="138">
        <v>0</v>
      </c>
    </row>
    <row r="318" spans="1:61">
      <c r="A318" s="172" t="s">
        <v>481</v>
      </c>
      <c r="B318" s="169">
        <v>313</v>
      </c>
      <c r="C318" s="169">
        <v>11741</v>
      </c>
      <c r="D318" s="138">
        <f>SUM(H318:BI318)</f>
        <v>1527</v>
      </c>
      <c r="E318" s="172">
        <f>SUMIF($H$1:$BI$1,1,$H318:$BI318)</f>
        <v>69</v>
      </c>
      <c r="F318" s="169">
        <f>SUMIF($H$1:$BI$1,2,$H318:$BI318)</f>
        <v>1174</v>
      </c>
      <c r="G318" s="138">
        <f>SUMIF($H$1:$BI$1,3,$H318:$BI318)</f>
        <v>284</v>
      </c>
      <c r="H318" s="171">
        <v>0</v>
      </c>
      <c r="I318" s="169">
        <v>115</v>
      </c>
      <c r="J318" s="169">
        <v>0</v>
      </c>
      <c r="K318" s="169">
        <v>15</v>
      </c>
      <c r="L318" s="169">
        <v>55</v>
      </c>
      <c r="M318" s="169">
        <v>2</v>
      </c>
      <c r="N318" s="169">
        <v>0</v>
      </c>
      <c r="O318" s="169">
        <v>0</v>
      </c>
      <c r="P318" s="169">
        <v>207</v>
      </c>
      <c r="Q318" s="169">
        <v>0</v>
      </c>
      <c r="R318" s="169">
        <v>10</v>
      </c>
      <c r="S318" s="169">
        <v>3</v>
      </c>
      <c r="T318" s="169">
        <v>0</v>
      </c>
      <c r="U318" s="169">
        <v>0</v>
      </c>
      <c r="V318" s="169">
        <v>20</v>
      </c>
      <c r="W318" s="169">
        <v>0</v>
      </c>
      <c r="X318" s="169">
        <v>9</v>
      </c>
      <c r="Y318" s="169">
        <v>14</v>
      </c>
      <c r="Z318" s="169">
        <v>26</v>
      </c>
      <c r="AA318" s="169">
        <v>10</v>
      </c>
      <c r="AB318" s="169">
        <v>0</v>
      </c>
      <c r="AC318" s="169">
        <v>10</v>
      </c>
      <c r="AD318" s="169">
        <v>0</v>
      </c>
      <c r="AE318" s="169">
        <v>0</v>
      </c>
      <c r="AF318" s="169">
        <v>0</v>
      </c>
      <c r="AG318" s="169">
        <v>258</v>
      </c>
      <c r="AH318" s="169">
        <v>25</v>
      </c>
      <c r="AI318" s="169">
        <v>19</v>
      </c>
      <c r="AJ318" s="169">
        <v>14</v>
      </c>
      <c r="AK318" s="169">
        <v>6</v>
      </c>
      <c r="AL318" s="169">
        <v>0</v>
      </c>
      <c r="AM318" s="169">
        <v>0</v>
      </c>
      <c r="AN318" s="170">
        <v>5</v>
      </c>
      <c r="AO318" s="169">
        <v>56</v>
      </c>
      <c r="AP318" s="169">
        <v>39</v>
      </c>
      <c r="AQ318" s="169">
        <v>158</v>
      </c>
      <c r="AR318" s="169">
        <v>8</v>
      </c>
      <c r="AS318" s="169">
        <v>0</v>
      </c>
      <c r="AT318" s="170">
        <v>6</v>
      </c>
      <c r="AU318" s="169">
        <v>0</v>
      </c>
      <c r="AV318" s="169">
        <v>4</v>
      </c>
      <c r="AW318" s="169">
        <v>0</v>
      </c>
      <c r="AX318" s="169">
        <v>0</v>
      </c>
      <c r="AY318" s="169">
        <v>0</v>
      </c>
      <c r="AZ318" s="169">
        <v>0</v>
      </c>
      <c r="BA318" s="169">
        <v>23</v>
      </c>
      <c r="BB318" s="169">
        <v>47</v>
      </c>
      <c r="BC318" s="169">
        <v>0</v>
      </c>
      <c r="BD318" s="169">
        <v>27</v>
      </c>
      <c r="BE318" s="169">
        <v>262</v>
      </c>
      <c r="BF318" s="169">
        <v>0</v>
      </c>
      <c r="BG318" s="169">
        <v>74</v>
      </c>
      <c r="BH318" s="169">
        <v>0</v>
      </c>
      <c r="BI318" s="138">
        <v>0</v>
      </c>
    </row>
    <row r="319" spans="1:61">
      <c r="A319" s="172" t="s">
        <v>479</v>
      </c>
      <c r="B319" s="169">
        <v>314</v>
      </c>
      <c r="C319" s="169">
        <v>404</v>
      </c>
      <c r="D319" s="138">
        <f>SUM(H319:BI319)</f>
        <v>60</v>
      </c>
      <c r="E319" s="172">
        <f>SUMIF($H$1:$BI$1,1,$H319:$BI319)</f>
        <v>0</v>
      </c>
      <c r="F319" s="169">
        <f>SUMIF($H$1:$BI$1,2,$H319:$BI319)</f>
        <v>56</v>
      </c>
      <c r="G319" s="138">
        <f>SUMIF($H$1:$BI$1,3,$H319:$BI319)</f>
        <v>4</v>
      </c>
      <c r="H319" s="171">
        <v>0</v>
      </c>
      <c r="I319" s="169">
        <v>0</v>
      </c>
      <c r="J319" s="169">
        <v>0</v>
      </c>
      <c r="K319" s="169">
        <v>0</v>
      </c>
      <c r="L319" s="169">
        <v>0</v>
      </c>
      <c r="M319" s="169">
        <v>0</v>
      </c>
      <c r="N319" s="169">
        <v>0</v>
      </c>
      <c r="O319" s="169">
        <v>0</v>
      </c>
      <c r="P319" s="169">
        <v>4</v>
      </c>
      <c r="Q319" s="169">
        <v>0</v>
      </c>
      <c r="R319" s="169">
        <v>0</v>
      </c>
      <c r="S319" s="169">
        <v>0</v>
      </c>
      <c r="T319" s="169">
        <v>0</v>
      </c>
      <c r="U319" s="169">
        <v>0</v>
      </c>
      <c r="V319" s="169">
        <v>0</v>
      </c>
      <c r="W319" s="169">
        <v>0</v>
      </c>
      <c r="X319" s="169">
        <v>0</v>
      </c>
      <c r="Y319" s="169">
        <v>0</v>
      </c>
      <c r="Z319" s="169">
        <v>0</v>
      </c>
      <c r="AA319" s="169">
        <v>0</v>
      </c>
      <c r="AB319" s="169">
        <v>0</v>
      </c>
      <c r="AC319" s="169">
        <v>0</v>
      </c>
      <c r="AD319" s="169">
        <v>0</v>
      </c>
      <c r="AE319" s="169">
        <v>0</v>
      </c>
      <c r="AF319" s="169">
        <v>0</v>
      </c>
      <c r="AG319" s="169">
        <v>1</v>
      </c>
      <c r="AH319" s="169">
        <v>0</v>
      </c>
      <c r="AI319" s="169">
        <v>0</v>
      </c>
      <c r="AJ319" s="169">
        <v>0</v>
      </c>
      <c r="AK319" s="169">
        <v>0</v>
      </c>
      <c r="AL319" s="169">
        <v>0</v>
      </c>
      <c r="AM319" s="169">
        <v>0</v>
      </c>
      <c r="AN319" s="170">
        <v>0</v>
      </c>
      <c r="AO319" s="169">
        <v>0</v>
      </c>
      <c r="AP319" s="169">
        <v>0</v>
      </c>
      <c r="AQ319" s="169">
        <v>0</v>
      </c>
      <c r="AR319" s="169">
        <v>3</v>
      </c>
      <c r="AS319" s="169">
        <v>50</v>
      </c>
      <c r="AT319" s="170">
        <v>0</v>
      </c>
      <c r="AU319" s="169">
        <v>0</v>
      </c>
      <c r="AV319" s="169">
        <v>0</v>
      </c>
      <c r="AW319" s="169">
        <v>0</v>
      </c>
      <c r="AX319" s="169">
        <v>0</v>
      </c>
      <c r="AY319" s="169">
        <v>0</v>
      </c>
      <c r="AZ319" s="169">
        <v>0</v>
      </c>
      <c r="BA319" s="169">
        <v>0</v>
      </c>
      <c r="BB319" s="169">
        <v>0</v>
      </c>
      <c r="BC319" s="169">
        <v>0</v>
      </c>
      <c r="BD319" s="169">
        <v>0</v>
      </c>
      <c r="BE319" s="169">
        <v>2</v>
      </c>
      <c r="BF319" s="169">
        <v>0</v>
      </c>
      <c r="BG319" s="169">
        <v>0</v>
      </c>
      <c r="BH319" s="169">
        <v>0</v>
      </c>
      <c r="BI319" s="138">
        <v>0</v>
      </c>
    </row>
    <row r="320" spans="1:61">
      <c r="A320" s="172" t="s">
        <v>477</v>
      </c>
      <c r="B320" s="169">
        <v>315</v>
      </c>
      <c r="C320" s="169">
        <v>1163</v>
      </c>
      <c r="D320" s="138">
        <f>SUM(H320:BI320)</f>
        <v>169</v>
      </c>
      <c r="E320" s="172">
        <f>SUMIF($H$1:$BI$1,1,$H320:$BI320)</f>
        <v>4</v>
      </c>
      <c r="F320" s="169">
        <f>SUMIF($H$1:$BI$1,2,$H320:$BI320)</f>
        <v>0</v>
      </c>
      <c r="G320" s="138">
        <f>SUMIF($H$1:$BI$1,3,$H320:$BI320)</f>
        <v>165</v>
      </c>
      <c r="H320" s="171">
        <v>0</v>
      </c>
      <c r="I320" s="169">
        <v>0</v>
      </c>
      <c r="J320" s="169">
        <v>0</v>
      </c>
      <c r="K320" s="169">
        <v>0</v>
      </c>
      <c r="L320" s="169">
        <v>0</v>
      </c>
      <c r="M320" s="169">
        <v>0</v>
      </c>
      <c r="N320" s="169">
        <v>0</v>
      </c>
      <c r="O320" s="169">
        <v>0</v>
      </c>
      <c r="P320" s="169">
        <v>165</v>
      </c>
      <c r="Q320" s="169">
        <v>0</v>
      </c>
      <c r="R320" s="169">
        <v>0</v>
      </c>
      <c r="S320" s="169">
        <v>0</v>
      </c>
      <c r="T320" s="169">
        <v>0</v>
      </c>
      <c r="U320" s="169">
        <v>0</v>
      </c>
      <c r="V320" s="169">
        <v>0</v>
      </c>
      <c r="W320" s="169">
        <v>0</v>
      </c>
      <c r="X320" s="169">
        <v>4</v>
      </c>
      <c r="Y320" s="169">
        <v>0</v>
      </c>
      <c r="Z320" s="169">
        <v>0</v>
      </c>
      <c r="AA320" s="169">
        <v>0</v>
      </c>
      <c r="AB320" s="169">
        <v>0</v>
      </c>
      <c r="AC320" s="169">
        <v>0</v>
      </c>
      <c r="AD320" s="169">
        <v>0</v>
      </c>
      <c r="AE320" s="169">
        <v>0</v>
      </c>
      <c r="AF320" s="169">
        <v>0</v>
      </c>
      <c r="AG320" s="169">
        <v>0</v>
      </c>
      <c r="AH320" s="169">
        <v>0</v>
      </c>
      <c r="AI320" s="169">
        <v>0</v>
      </c>
      <c r="AJ320" s="169">
        <v>0</v>
      </c>
      <c r="AK320" s="169">
        <v>0</v>
      </c>
      <c r="AL320" s="169">
        <v>0</v>
      </c>
      <c r="AM320" s="169">
        <v>0</v>
      </c>
      <c r="AN320" s="170">
        <v>0</v>
      </c>
      <c r="AO320" s="169">
        <v>0</v>
      </c>
      <c r="AP320" s="169">
        <v>0</v>
      </c>
      <c r="AQ320" s="169">
        <v>0</v>
      </c>
      <c r="AR320" s="169">
        <v>0</v>
      </c>
      <c r="AS320" s="169">
        <v>0</v>
      </c>
      <c r="AT320" s="170">
        <v>0</v>
      </c>
      <c r="AU320" s="169">
        <v>0</v>
      </c>
      <c r="AV320" s="169">
        <v>0</v>
      </c>
      <c r="AW320" s="169">
        <v>0</v>
      </c>
      <c r="AX320" s="169">
        <v>0</v>
      </c>
      <c r="AY320" s="169">
        <v>0</v>
      </c>
      <c r="AZ320" s="169">
        <v>0</v>
      </c>
      <c r="BA320" s="169">
        <v>0</v>
      </c>
      <c r="BB320" s="169">
        <v>0</v>
      </c>
      <c r="BC320" s="169">
        <v>0</v>
      </c>
      <c r="BD320" s="169">
        <v>0</v>
      </c>
      <c r="BE320" s="169">
        <v>0</v>
      </c>
      <c r="BF320" s="169">
        <v>0</v>
      </c>
      <c r="BG320" s="169">
        <v>0</v>
      </c>
      <c r="BH320" s="169">
        <v>0</v>
      </c>
      <c r="BI320" s="138">
        <v>0</v>
      </c>
    </row>
    <row r="321" spans="1:61">
      <c r="A321" s="172" t="s">
        <v>475</v>
      </c>
      <c r="B321" s="169">
        <v>316</v>
      </c>
      <c r="C321" s="169">
        <v>5773</v>
      </c>
      <c r="D321" s="138">
        <f>SUM(H321:BI321)</f>
        <v>1926</v>
      </c>
      <c r="E321" s="172">
        <f>SUMIF($H$1:$BI$1,1,$H321:$BI321)</f>
        <v>219</v>
      </c>
      <c r="F321" s="169">
        <f>SUMIF($H$1:$BI$1,2,$H321:$BI321)</f>
        <v>1122</v>
      </c>
      <c r="G321" s="138">
        <f>SUMIF($H$1:$BI$1,3,$H321:$BI321)</f>
        <v>585</v>
      </c>
      <c r="H321" s="171">
        <v>0</v>
      </c>
      <c r="I321" s="169">
        <v>153</v>
      </c>
      <c r="J321" s="169">
        <v>9</v>
      </c>
      <c r="K321" s="169">
        <v>27</v>
      </c>
      <c r="L321" s="169">
        <v>0</v>
      </c>
      <c r="M321" s="169">
        <v>0</v>
      </c>
      <c r="N321" s="169">
        <v>16</v>
      </c>
      <c r="O321" s="169">
        <v>35</v>
      </c>
      <c r="P321" s="169">
        <v>239</v>
      </c>
      <c r="Q321" s="169">
        <v>37</v>
      </c>
      <c r="R321" s="169">
        <v>35</v>
      </c>
      <c r="S321" s="169">
        <v>76</v>
      </c>
      <c r="T321" s="169">
        <v>0</v>
      </c>
      <c r="U321" s="169">
        <v>13</v>
      </c>
      <c r="V321" s="169">
        <v>6</v>
      </c>
      <c r="W321" s="169">
        <v>0</v>
      </c>
      <c r="X321" s="169">
        <v>69</v>
      </c>
      <c r="Y321" s="169">
        <v>15</v>
      </c>
      <c r="Z321" s="169">
        <v>4</v>
      </c>
      <c r="AA321" s="169">
        <v>19</v>
      </c>
      <c r="AB321" s="169">
        <v>10</v>
      </c>
      <c r="AC321" s="169">
        <v>0</v>
      </c>
      <c r="AD321" s="169">
        <v>9</v>
      </c>
      <c r="AE321" s="169">
        <v>0</v>
      </c>
      <c r="AF321" s="169">
        <v>8</v>
      </c>
      <c r="AG321" s="169">
        <v>5</v>
      </c>
      <c r="AH321" s="169">
        <v>51</v>
      </c>
      <c r="AI321" s="169">
        <v>0</v>
      </c>
      <c r="AJ321" s="169">
        <v>24</v>
      </c>
      <c r="AK321" s="169">
        <v>0</v>
      </c>
      <c r="AL321" s="169">
        <v>13</v>
      </c>
      <c r="AM321" s="169">
        <v>101</v>
      </c>
      <c r="AN321" s="170">
        <v>0</v>
      </c>
      <c r="AO321" s="169">
        <v>12</v>
      </c>
      <c r="AP321" s="169">
        <v>0</v>
      </c>
      <c r="AQ321" s="169">
        <v>586</v>
      </c>
      <c r="AR321" s="169">
        <v>0</v>
      </c>
      <c r="AS321" s="169">
        <v>0</v>
      </c>
      <c r="AT321" s="170">
        <v>16</v>
      </c>
      <c r="AU321" s="169">
        <v>1</v>
      </c>
      <c r="AV321" s="169">
        <v>22</v>
      </c>
      <c r="AW321" s="169">
        <v>0</v>
      </c>
      <c r="AX321" s="169">
        <v>18</v>
      </c>
      <c r="AY321" s="169">
        <v>17</v>
      </c>
      <c r="AZ321" s="169">
        <v>0</v>
      </c>
      <c r="BA321" s="169">
        <v>54</v>
      </c>
      <c r="BB321" s="169">
        <v>0</v>
      </c>
      <c r="BC321" s="169">
        <v>10</v>
      </c>
      <c r="BD321" s="169">
        <v>73</v>
      </c>
      <c r="BE321" s="169">
        <v>61</v>
      </c>
      <c r="BF321" s="169">
        <v>29</v>
      </c>
      <c r="BG321" s="169">
        <v>21</v>
      </c>
      <c r="BH321" s="169">
        <v>7</v>
      </c>
      <c r="BI321" s="138">
        <v>25</v>
      </c>
    </row>
    <row r="322" spans="1:61">
      <c r="A322" s="172" t="s">
        <v>473</v>
      </c>
      <c r="B322" s="169">
        <v>317</v>
      </c>
      <c r="C322" s="169">
        <v>4089</v>
      </c>
      <c r="D322" s="138">
        <f>SUM(H322:BI322)</f>
        <v>384</v>
      </c>
      <c r="E322" s="172">
        <f>SUMIF($H$1:$BI$1,1,$H322:$BI322)</f>
        <v>131</v>
      </c>
      <c r="F322" s="169">
        <f>SUMIF($H$1:$BI$1,2,$H322:$BI322)</f>
        <v>30</v>
      </c>
      <c r="G322" s="138">
        <f>SUMIF($H$1:$BI$1,3,$H322:$BI322)</f>
        <v>223</v>
      </c>
      <c r="H322" s="171">
        <v>0</v>
      </c>
      <c r="I322" s="169">
        <v>8</v>
      </c>
      <c r="J322" s="169">
        <v>0</v>
      </c>
      <c r="K322" s="169">
        <v>0</v>
      </c>
      <c r="L322" s="169">
        <v>0</v>
      </c>
      <c r="M322" s="169">
        <v>0</v>
      </c>
      <c r="N322" s="169">
        <v>0</v>
      </c>
      <c r="O322" s="169">
        <v>0</v>
      </c>
      <c r="P322" s="169">
        <v>223</v>
      </c>
      <c r="Q322" s="169">
        <v>0</v>
      </c>
      <c r="R322" s="169">
        <v>0</v>
      </c>
      <c r="S322" s="169">
        <v>0</v>
      </c>
      <c r="T322" s="169">
        <v>0</v>
      </c>
      <c r="U322" s="169">
        <v>0</v>
      </c>
      <c r="V322" s="169">
        <v>0</v>
      </c>
      <c r="W322" s="169">
        <v>0</v>
      </c>
      <c r="X322" s="169">
        <v>120</v>
      </c>
      <c r="Y322" s="169">
        <v>0</v>
      </c>
      <c r="Z322" s="169">
        <v>0</v>
      </c>
      <c r="AA322" s="169">
        <v>0</v>
      </c>
      <c r="AB322" s="169">
        <v>0</v>
      </c>
      <c r="AC322" s="169">
        <v>0</v>
      </c>
      <c r="AD322" s="169">
        <v>0</v>
      </c>
      <c r="AE322" s="169">
        <v>0</v>
      </c>
      <c r="AF322" s="169">
        <v>0</v>
      </c>
      <c r="AG322" s="169">
        <v>0</v>
      </c>
      <c r="AH322" s="169">
        <v>0</v>
      </c>
      <c r="AI322" s="169">
        <v>8</v>
      </c>
      <c r="AJ322" s="169">
        <v>3</v>
      </c>
      <c r="AK322" s="169">
        <v>0</v>
      </c>
      <c r="AL322" s="169">
        <v>0</v>
      </c>
      <c r="AM322" s="169">
        <v>0</v>
      </c>
      <c r="AN322" s="170">
        <v>0</v>
      </c>
      <c r="AO322" s="169">
        <v>0</v>
      </c>
      <c r="AP322" s="169">
        <v>0</v>
      </c>
      <c r="AQ322" s="169">
        <v>22</v>
      </c>
      <c r="AR322" s="169">
        <v>0</v>
      </c>
      <c r="AS322" s="169">
        <v>0</v>
      </c>
      <c r="AT322" s="170">
        <v>0</v>
      </c>
      <c r="AU322" s="169">
        <v>0</v>
      </c>
      <c r="AV322" s="169">
        <v>0</v>
      </c>
      <c r="AW322" s="169">
        <v>0</v>
      </c>
      <c r="AX322" s="169">
        <v>0</v>
      </c>
      <c r="AY322" s="169">
        <v>0</v>
      </c>
      <c r="AZ322" s="169">
        <v>0</v>
      </c>
      <c r="BA322" s="169">
        <v>0</v>
      </c>
      <c r="BB322" s="169">
        <v>0</v>
      </c>
      <c r="BC322" s="169">
        <v>0</v>
      </c>
      <c r="BD322" s="169">
        <v>0</v>
      </c>
      <c r="BE322" s="169">
        <v>0</v>
      </c>
      <c r="BF322" s="169">
        <v>0</v>
      </c>
      <c r="BG322" s="169">
        <v>0</v>
      </c>
      <c r="BH322" s="169">
        <v>0</v>
      </c>
      <c r="BI322" s="138">
        <v>0</v>
      </c>
    </row>
    <row r="323" spans="1:61">
      <c r="A323" s="172" t="s">
        <v>471</v>
      </c>
      <c r="B323" s="169">
        <v>318</v>
      </c>
      <c r="C323" s="169">
        <v>4066</v>
      </c>
      <c r="D323" s="138">
        <f>SUM(H323:BI323)</f>
        <v>289</v>
      </c>
      <c r="E323" s="172">
        <f>SUMIF($H$1:$BI$1,1,$H323:$BI323)</f>
        <v>91</v>
      </c>
      <c r="F323" s="169">
        <f>SUMIF($H$1:$BI$1,2,$H323:$BI323)</f>
        <v>30</v>
      </c>
      <c r="G323" s="138">
        <f>SUMIF($H$1:$BI$1,3,$H323:$BI323)</f>
        <v>168</v>
      </c>
      <c r="H323" s="171">
        <v>0</v>
      </c>
      <c r="I323" s="169">
        <v>0</v>
      </c>
      <c r="J323" s="169">
        <v>0</v>
      </c>
      <c r="K323" s="169">
        <v>0</v>
      </c>
      <c r="L323" s="169">
        <v>0</v>
      </c>
      <c r="M323" s="169">
        <v>0</v>
      </c>
      <c r="N323" s="169">
        <v>0</v>
      </c>
      <c r="O323" s="169">
        <v>0</v>
      </c>
      <c r="P323" s="169">
        <v>153</v>
      </c>
      <c r="Q323" s="169">
        <v>0</v>
      </c>
      <c r="R323" s="169">
        <v>0</v>
      </c>
      <c r="S323" s="169">
        <v>0</v>
      </c>
      <c r="T323" s="169">
        <v>0</v>
      </c>
      <c r="U323" s="169">
        <v>0</v>
      </c>
      <c r="V323" s="169">
        <v>0</v>
      </c>
      <c r="W323" s="169">
        <v>0</v>
      </c>
      <c r="X323" s="169">
        <v>91</v>
      </c>
      <c r="Y323" s="169">
        <v>2</v>
      </c>
      <c r="Z323" s="169">
        <v>9</v>
      </c>
      <c r="AA323" s="169">
        <v>0</v>
      </c>
      <c r="AB323" s="169">
        <v>6</v>
      </c>
      <c r="AC323" s="169">
        <v>0</v>
      </c>
      <c r="AD323" s="169">
        <v>0</v>
      </c>
      <c r="AE323" s="169">
        <v>0</v>
      </c>
      <c r="AF323" s="169">
        <v>0</v>
      </c>
      <c r="AG323" s="169">
        <v>3</v>
      </c>
      <c r="AH323" s="169">
        <v>0</v>
      </c>
      <c r="AI323" s="169">
        <v>0</v>
      </c>
      <c r="AJ323" s="169">
        <v>0</v>
      </c>
      <c r="AK323" s="169">
        <v>0</v>
      </c>
      <c r="AL323" s="169">
        <v>0</v>
      </c>
      <c r="AM323" s="169">
        <v>0</v>
      </c>
      <c r="AN323" s="170">
        <v>0</v>
      </c>
      <c r="AO323" s="169">
        <v>0</v>
      </c>
      <c r="AP323" s="169">
        <v>0</v>
      </c>
      <c r="AQ323" s="169">
        <v>0</v>
      </c>
      <c r="AR323" s="169">
        <v>0</v>
      </c>
      <c r="AS323" s="169">
        <v>0</v>
      </c>
      <c r="AT323" s="170">
        <v>0</v>
      </c>
      <c r="AU323" s="169">
        <v>0</v>
      </c>
      <c r="AV323" s="169">
        <v>0</v>
      </c>
      <c r="AW323" s="169">
        <v>0</v>
      </c>
      <c r="AX323" s="169">
        <v>0</v>
      </c>
      <c r="AY323" s="169">
        <v>0</v>
      </c>
      <c r="AZ323" s="169">
        <v>0</v>
      </c>
      <c r="BA323" s="169">
        <v>0</v>
      </c>
      <c r="BB323" s="169">
        <v>0</v>
      </c>
      <c r="BC323" s="169">
        <v>0</v>
      </c>
      <c r="BD323" s="169">
        <v>0</v>
      </c>
      <c r="BE323" s="169">
        <v>25</v>
      </c>
      <c r="BF323" s="169">
        <v>0</v>
      </c>
      <c r="BG323" s="169">
        <v>0</v>
      </c>
      <c r="BH323" s="169">
        <v>0</v>
      </c>
      <c r="BI323" s="138">
        <v>0</v>
      </c>
    </row>
    <row r="324" spans="1:61">
      <c r="A324" s="172" t="s">
        <v>469</v>
      </c>
      <c r="B324" s="169">
        <v>319</v>
      </c>
      <c r="C324" s="169">
        <v>199</v>
      </c>
      <c r="D324" s="138">
        <f>SUM(H324:BI324)</f>
        <v>57</v>
      </c>
      <c r="E324" s="172">
        <f>SUMIF($H$1:$BI$1,1,$H324:$BI324)</f>
        <v>28</v>
      </c>
      <c r="F324" s="169">
        <f>SUMIF($H$1:$BI$1,2,$H324:$BI324)</f>
        <v>6</v>
      </c>
      <c r="G324" s="138">
        <f>SUMIF($H$1:$BI$1,3,$H324:$BI324)</f>
        <v>23</v>
      </c>
      <c r="H324" s="171">
        <v>0</v>
      </c>
      <c r="I324" s="169">
        <v>0</v>
      </c>
      <c r="J324" s="169">
        <v>0</v>
      </c>
      <c r="K324" s="169">
        <v>0</v>
      </c>
      <c r="L324" s="169">
        <v>0</v>
      </c>
      <c r="M324" s="169">
        <v>0</v>
      </c>
      <c r="N324" s="169">
        <v>0</v>
      </c>
      <c r="O324" s="169">
        <v>0</v>
      </c>
      <c r="P324" s="169">
        <v>23</v>
      </c>
      <c r="Q324" s="169">
        <v>0</v>
      </c>
      <c r="R324" s="169">
        <v>0</v>
      </c>
      <c r="S324" s="169">
        <v>0</v>
      </c>
      <c r="T324" s="169">
        <v>0</v>
      </c>
      <c r="U324" s="169">
        <v>0</v>
      </c>
      <c r="V324" s="169">
        <v>0</v>
      </c>
      <c r="W324" s="169">
        <v>0</v>
      </c>
      <c r="X324" s="169">
        <v>28</v>
      </c>
      <c r="Y324" s="169">
        <v>0</v>
      </c>
      <c r="Z324" s="169">
        <v>0</v>
      </c>
      <c r="AA324" s="169">
        <v>0</v>
      </c>
      <c r="AB324" s="169">
        <v>0</v>
      </c>
      <c r="AC324" s="169">
        <v>0</v>
      </c>
      <c r="AD324" s="169">
        <v>0</v>
      </c>
      <c r="AE324" s="169">
        <v>0</v>
      </c>
      <c r="AF324" s="169">
        <v>0</v>
      </c>
      <c r="AG324" s="169">
        <v>0</v>
      </c>
      <c r="AH324" s="169">
        <v>0</v>
      </c>
      <c r="AI324" s="169">
        <v>0</v>
      </c>
      <c r="AJ324" s="169">
        <v>0</v>
      </c>
      <c r="AK324" s="169">
        <v>0</v>
      </c>
      <c r="AL324" s="169">
        <v>0</v>
      </c>
      <c r="AM324" s="169">
        <v>0</v>
      </c>
      <c r="AN324" s="170">
        <v>0</v>
      </c>
      <c r="AO324" s="169">
        <v>0</v>
      </c>
      <c r="AP324" s="169">
        <v>0</v>
      </c>
      <c r="AQ324" s="169">
        <v>0</v>
      </c>
      <c r="AR324" s="169">
        <v>0</v>
      </c>
      <c r="AS324" s="169">
        <v>0</v>
      </c>
      <c r="AT324" s="170">
        <v>0</v>
      </c>
      <c r="AU324" s="169">
        <v>0</v>
      </c>
      <c r="AV324" s="169">
        <v>0</v>
      </c>
      <c r="AW324" s="169">
        <v>0</v>
      </c>
      <c r="AX324" s="169">
        <v>0</v>
      </c>
      <c r="AY324" s="169">
        <v>0</v>
      </c>
      <c r="AZ324" s="169">
        <v>0</v>
      </c>
      <c r="BA324" s="169">
        <v>0</v>
      </c>
      <c r="BB324" s="169">
        <v>0</v>
      </c>
      <c r="BC324" s="169">
        <v>0</v>
      </c>
      <c r="BD324" s="169">
        <v>0</v>
      </c>
      <c r="BE324" s="169">
        <v>6</v>
      </c>
      <c r="BF324" s="169">
        <v>0</v>
      </c>
      <c r="BG324" s="169">
        <v>0</v>
      </c>
      <c r="BH324" s="169">
        <v>0</v>
      </c>
      <c r="BI324" s="138">
        <v>0</v>
      </c>
    </row>
    <row r="325" spans="1:61">
      <c r="A325" s="172" t="s">
        <v>467</v>
      </c>
      <c r="B325" s="169">
        <v>320</v>
      </c>
      <c r="C325" s="169">
        <v>4263</v>
      </c>
      <c r="D325" s="138">
        <f>SUM(H325:BI325)</f>
        <v>732</v>
      </c>
      <c r="E325" s="172">
        <f>SUMIF($H$1:$BI$1,1,$H325:$BI325)</f>
        <v>149</v>
      </c>
      <c r="F325" s="169">
        <f>SUMIF($H$1:$BI$1,2,$H325:$BI325)</f>
        <v>147</v>
      </c>
      <c r="G325" s="138">
        <f>SUMIF($H$1:$BI$1,3,$H325:$BI325)</f>
        <v>436</v>
      </c>
      <c r="H325" s="171">
        <v>0</v>
      </c>
      <c r="I325" s="169">
        <v>17</v>
      </c>
      <c r="J325" s="169">
        <v>0</v>
      </c>
      <c r="K325" s="169">
        <v>0</v>
      </c>
      <c r="L325" s="169">
        <v>0</v>
      </c>
      <c r="M325" s="169">
        <v>0</v>
      </c>
      <c r="N325" s="169">
        <v>0</v>
      </c>
      <c r="O325" s="169">
        <v>0</v>
      </c>
      <c r="P325" s="169">
        <v>424</v>
      </c>
      <c r="Q325" s="169">
        <v>0</v>
      </c>
      <c r="R325" s="169">
        <v>0</v>
      </c>
      <c r="S325" s="169">
        <v>0</v>
      </c>
      <c r="T325" s="169">
        <v>0</v>
      </c>
      <c r="U325" s="169">
        <v>0</v>
      </c>
      <c r="V325" s="169">
        <v>0</v>
      </c>
      <c r="W325" s="169">
        <v>0</v>
      </c>
      <c r="X325" s="169">
        <v>124</v>
      </c>
      <c r="Y325" s="169">
        <v>10</v>
      </c>
      <c r="Z325" s="169">
        <v>2</v>
      </c>
      <c r="AA325" s="169">
        <v>0</v>
      </c>
      <c r="AB325" s="169">
        <v>0</v>
      </c>
      <c r="AC325" s="169">
        <v>0</v>
      </c>
      <c r="AD325" s="169">
        <v>0</v>
      </c>
      <c r="AE325" s="169">
        <v>0</v>
      </c>
      <c r="AF325" s="169">
        <v>0</v>
      </c>
      <c r="AG325" s="169">
        <v>17</v>
      </c>
      <c r="AH325" s="169">
        <v>0</v>
      </c>
      <c r="AI325" s="169">
        <v>0</v>
      </c>
      <c r="AJ325" s="169">
        <v>25</v>
      </c>
      <c r="AK325" s="169">
        <v>0</v>
      </c>
      <c r="AL325" s="169">
        <v>0</v>
      </c>
      <c r="AM325" s="169">
        <v>0</v>
      </c>
      <c r="AN325" s="170">
        <v>0</v>
      </c>
      <c r="AO325" s="169">
        <v>0</v>
      </c>
      <c r="AP325" s="169">
        <v>0</v>
      </c>
      <c r="AQ325" s="169">
        <v>0</v>
      </c>
      <c r="AR325" s="169">
        <v>0</v>
      </c>
      <c r="AS325" s="169">
        <v>0</v>
      </c>
      <c r="AT325" s="170">
        <v>8</v>
      </c>
      <c r="AU325" s="169">
        <v>0</v>
      </c>
      <c r="AV325" s="169">
        <v>0</v>
      </c>
      <c r="AW325" s="169">
        <v>0</v>
      </c>
      <c r="AX325" s="169">
        <v>0</v>
      </c>
      <c r="AY325" s="169">
        <v>0</v>
      </c>
      <c r="AZ325" s="169">
        <v>0</v>
      </c>
      <c r="BA325" s="169">
        <v>0</v>
      </c>
      <c r="BB325" s="169">
        <v>0</v>
      </c>
      <c r="BC325" s="169">
        <v>0</v>
      </c>
      <c r="BD325" s="169">
        <v>0</v>
      </c>
      <c r="BE325" s="169">
        <v>103</v>
      </c>
      <c r="BF325" s="169">
        <v>0</v>
      </c>
      <c r="BG325" s="169">
        <v>0</v>
      </c>
      <c r="BH325" s="169">
        <v>2</v>
      </c>
      <c r="BI325" s="138">
        <v>0</v>
      </c>
    </row>
    <row r="326" spans="1:61">
      <c r="A326" s="172" t="s">
        <v>464</v>
      </c>
      <c r="B326" s="169">
        <v>321</v>
      </c>
      <c r="C326" s="169">
        <v>128</v>
      </c>
      <c r="D326" s="138">
        <f>SUM(H326:BI326)</f>
        <v>14</v>
      </c>
      <c r="E326" s="172">
        <f>SUMIF($H$1:$BI$1,1,$H326:$BI326)</f>
        <v>0</v>
      </c>
      <c r="F326" s="169">
        <f>SUMIF($H$1:$BI$1,2,$H326:$BI326)</f>
        <v>0</v>
      </c>
      <c r="G326" s="138">
        <f>SUMIF($H$1:$BI$1,3,$H326:$BI326)</f>
        <v>14</v>
      </c>
      <c r="H326" s="171">
        <v>0</v>
      </c>
      <c r="I326" s="169">
        <v>0</v>
      </c>
      <c r="J326" s="169">
        <v>0</v>
      </c>
      <c r="K326" s="169">
        <v>0</v>
      </c>
      <c r="L326" s="169">
        <v>0</v>
      </c>
      <c r="M326" s="169">
        <v>0</v>
      </c>
      <c r="N326" s="169">
        <v>0</v>
      </c>
      <c r="O326" s="169">
        <v>0</v>
      </c>
      <c r="P326" s="169">
        <v>14</v>
      </c>
      <c r="Q326" s="169">
        <v>0</v>
      </c>
      <c r="R326" s="169">
        <v>0</v>
      </c>
      <c r="S326" s="169">
        <v>0</v>
      </c>
      <c r="T326" s="169">
        <v>0</v>
      </c>
      <c r="U326" s="169">
        <v>0</v>
      </c>
      <c r="V326" s="169">
        <v>0</v>
      </c>
      <c r="W326" s="169">
        <v>0</v>
      </c>
      <c r="X326" s="169">
        <v>0</v>
      </c>
      <c r="Y326" s="169">
        <v>0</v>
      </c>
      <c r="Z326" s="169">
        <v>0</v>
      </c>
      <c r="AA326" s="169">
        <v>0</v>
      </c>
      <c r="AB326" s="169">
        <v>0</v>
      </c>
      <c r="AC326" s="169">
        <v>0</v>
      </c>
      <c r="AD326" s="169">
        <v>0</v>
      </c>
      <c r="AE326" s="169">
        <v>0</v>
      </c>
      <c r="AF326" s="169">
        <v>0</v>
      </c>
      <c r="AG326" s="169">
        <v>0</v>
      </c>
      <c r="AH326" s="169">
        <v>0</v>
      </c>
      <c r="AI326" s="169">
        <v>0</v>
      </c>
      <c r="AJ326" s="169">
        <v>0</v>
      </c>
      <c r="AK326" s="169">
        <v>0</v>
      </c>
      <c r="AL326" s="169">
        <v>0</v>
      </c>
      <c r="AM326" s="169">
        <v>0</v>
      </c>
      <c r="AN326" s="170">
        <v>0</v>
      </c>
      <c r="AO326" s="169">
        <v>0</v>
      </c>
      <c r="AP326" s="169">
        <v>0</v>
      </c>
      <c r="AQ326" s="169">
        <v>0</v>
      </c>
      <c r="AR326" s="169">
        <v>0</v>
      </c>
      <c r="AS326" s="169">
        <v>0</v>
      </c>
      <c r="AT326" s="170">
        <v>0</v>
      </c>
      <c r="AU326" s="169">
        <v>0</v>
      </c>
      <c r="AV326" s="169">
        <v>0</v>
      </c>
      <c r="AW326" s="169">
        <v>0</v>
      </c>
      <c r="AX326" s="169">
        <v>0</v>
      </c>
      <c r="AY326" s="169">
        <v>0</v>
      </c>
      <c r="AZ326" s="169">
        <v>0</v>
      </c>
      <c r="BA326" s="169">
        <v>0</v>
      </c>
      <c r="BB326" s="169">
        <v>0</v>
      </c>
      <c r="BC326" s="169">
        <v>0</v>
      </c>
      <c r="BD326" s="169">
        <v>0</v>
      </c>
      <c r="BE326" s="169">
        <v>0</v>
      </c>
      <c r="BF326" s="169">
        <v>0</v>
      </c>
      <c r="BG326" s="169">
        <v>0</v>
      </c>
      <c r="BH326" s="169">
        <v>0</v>
      </c>
      <c r="BI326" s="138">
        <v>0</v>
      </c>
    </row>
    <row r="327" spans="1:61">
      <c r="A327" s="172" t="s">
        <v>462</v>
      </c>
      <c r="B327" s="169">
        <v>322</v>
      </c>
      <c r="C327" s="169">
        <v>10380</v>
      </c>
      <c r="D327" s="138">
        <f>SUM(H327:BI327)</f>
        <v>1755</v>
      </c>
      <c r="E327" s="172">
        <f>SUMIF($H$1:$BI$1,1,$H327:$BI327)</f>
        <v>211</v>
      </c>
      <c r="F327" s="169">
        <f>SUMIF($H$1:$BI$1,2,$H327:$BI327)</f>
        <v>129</v>
      </c>
      <c r="G327" s="138">
        <f>SUMIF($H$1:$BI$1,3,$H327:$BI327)</f>
        <v>1415</v>
      </c>
      <c r="H327" s="171">
        <v>12</v>
      </c>
      <c r="I327" s="169">
        <v>17</v>
      </c>
      <c r="J327" s="169">
        <v>0</v>
      </c>
      <c r="K327" s="169">
        <v>0</v>
      </c>
      <c r="L327" s="169">
        <v>0</v>
      </c>
      <c r="M327" s="169">
        <v>0</v>
      </c>
      <c r="N327" s="169">
        <v>0</v>
      </c>
      <c r="O327" s="169">
        <v>0</v>
      </c>
      <c r="P327" s="169">
        <v>1237</v>
      </c>
      <c r="Q327" s="169">
        <v>0</v>
      </c>
      <c r="R327" s="169">
        <v>1</v>
      </c>
      <c r="S327" s="169">
        <v>0</v>
      </c>
      <c r="T327" s="169">
        <v>0</v>
      </c>
      <c r="U327" s="169">
        <v>0</v>
      </c>
      <c r="V327" s="169">
        <v>0</v>
      </c>
      <c r="W327" s="169">
        <v>0</v>
      </c>
      <c r="X327" s="169">
        <v>189</v>
      </c>
      <c r="Y327" s="169">
        <v>7</v>
      </c>
      <c r="Z327" s="169">
        <v>7</v>
      </c>
      <c r="AA327" s="169">
        <v>0</v>
      </c>
      <c r="AB327" s="169">
        <v>0</v>
      </c>
      <c r="AC327" s="169">
        <v>0</v>
      </c>
      <c r="AD327" s="169">
        <v>6</v>
      </c>
      <c r="AE327" s="169">
        <v>20</v>
      </c>
      <c r="AF327" s="169">
        <v>0</v>
      </c>
      <c r="AG327" s="169">
        <v>15</v>
      </c>
      <c r="AH327" s="169">
        <v>0</v>
      </c>
      <c r="AI327" s="169">
        <v>2</v>
      </c>
      <c r="AJ327" s="169">
        <v>14</v>
      </c>
      <c r="AK327" s="169">
        <v>0</v>
      </c>
      <c r="AL327" s="169">
        <v>0</v>
      </c>
      <c r="AM327" s="169">
        <v>0</v>
      </c>
      <c r="AN327" s="170">
        <v>0</v>
      </c>
      <c r="AO327" s="169">
        <v>0</v>
      </c>
      <c r="AP327" s="169">
        <v>0</v>
      </c>
      <c r="AQ327" s="169">
        <v>34</v>
      </c>
      <c r="AR327" s="169">
        <v>0</v>
      </c>
      <c r="AS327" s="169">
        <v>0</v>
      </c>
      <c r="AT327" s="170">
        <v>128</v>
      </c>
      <c r="AU327" s="169">
        <v>0</v>
      </c>
      <c r="AV327" s="169">
        <v>0</v>
      </c>
      <c r="AW327" s="169">
        <v>11</v>
      </c>
      <c r="AX327" s="169">
        <v>16</v>
      </c>
      <c r="AY327" s="169">
        <v>0</v>
      </c>
      <c r="AZ327" s="169">
        <v>0</v>
      </c>
      <c r="BA327" s="169">
        <v>0</v>
      </c>
      <c r="BB327" s="169">
        <v>0</v>
      </c>
      <c r="BC327" s="169">
        <v>0</v>
      </c>
      <c r="BD327" s="169">
        <v>0</v>
      </c>
      <c r="BE327" s="169">
        <v>36</v>
      </c>
      <c r="BF327" s="169">
        <v>0</v>
      </c>
      <c r="BG327" s="169">
        <v>0</v>
      </c>
      <c r="BH327" s="169">
        <v>3</v>
      </c>
      <c r="BI327" s="138">
        <v>0</v>
      </c>
    </row>
    <row r="328" spans="1:61">
      <c r="A328" s="172" t="s">
        <v>459</v>
      </c>
      <c r="B328" s="169">
        <v>323</v>
      </c>
      <c r="C328" s="169">
        <v>1094</v>
      </c>
      <c r="D328" s="138">
        <f>SUM(H328:BI328)</f>
        <v>162</v>
      </c>
      <c r="E328" s="172">
        <f>SUMIF($H$1:$BI$1,1,$H328:$BI328)</f>
        <v>33</v>
      </c>
      <c r="F328" s="169">
        <f>SUMIF($H$1:$BI$1,2,$H328:$BI328)</f>
        <v>4</v>
      </c>
      <c r="G328" s="138">
        <f>SUMIF($H$1:$BI$1,3,$H328:$BI328)</f>
        <v>125</v>
      </c>
      <c r="H328" s="171">
        <v>0</v>
      </c>
      <c r="I328" s="169">
        <v>0</v>
      </c>
      <c r="J328" s="169">
        <v>0</v>
      </c>
      <c r="K328" s="169">
        <v>0</v>
      </c>
      <c r="L328" s="169">
        <v>0</v>
      </c>
      <c r="M328" s="169">
        <v>0</v>
      </c>
      <c r="N328" s="169">
        <v>0</v>
      </c>
      <c r="O328" s="169">
        <v>0</v>
      </c>
      <c r="P328" s="169">
        <v>125</v>
      </c>
      <c r="Q328" s="169">
        <v>0</v>
      </c>
      <c r="R328" s="169">
        <v>0</v>
      </c>
      <c r="S328" s="169">
        <v>0</v>
      </c>
      <c r="T328" s="169">
        <v>0</v>
      </c>
      <c r="U328" s="169">
        <v>0</v>
      </c>
      <c r="V328" s="169">
        <v>0</v>
      </c>
      <c r="W328" s="169">
        <v>0</v>
      </c>
      <c r="X328" s="169">
        <v>28</v>
      </c>
      <c r="Y328" s="169">
        <v>0</v>
      </c>
      <c r="Z328" s="169">
        <v>0</v>
      </c>
      <c r="AA328" s="169">
        <v>0</v>
      </c>
      <c r="AB328" s="169">
        <v>0</v>
      </c>
      <c r="AC328" s="169">
        <v>0</v>
      </c>
      <c r="AD328" s="169">
        <v>0</v>
      </c>
      <c r="AE328" s="169">
        <v>0</v>
      </c>
      <c r="AF328" s="169">
        <v>0</v>
      </c>
      <c r="AG328" s="169">
        <v>0</v>
      </c>
      <c r="AH328" s="169">
        <v>0</v>
      </c>
      <c r="AI328" s="169">
        <v>0</v>
      </c>
      <c r="AJ328" s="169">
        <v>0</v>
      </c>
      <c r="AK328" s="169">
        <v>0</v>
      </c>
      <c r="AL328" s="169">
        <v>3</v>
      </c>
      <c r="AM328" s="169">
        <v>0</v>
      </c>
      <c r="AN328" s="170">
        <v>0</v>
      </c>
      <c r="AO328" s="169">
        <v>0</v>
      </c>
      <c r="AP328" s="169">
        <v>0</v>
      </c>
      <c r="AQ328" s="169">
        <v>0</v>
      </c>
      <c r="AR328" s="169">
        <v>0</v>
      </c>
      <c r="AS328" s="169">
        <v>0</v>
      </c>
      <c r="AT328" s="170">
        <v>0</v>
      </c>
      <c r="AU328" s="169">
        <v>0</v>
      </c>
      <c r="AV328" s="169">
        <v>2</v>
      </c>
      <c r="AW328" s="169">
        <v>0</v>
      </c>
      <c r="AX328" s="169">
        <v>0</v>
      </c>
      <c r="AY328" s="169">
        <v>0</v>
      </c>
      <c r="AZ328" s="169">
        <v>0</v>
      </c>
      <c r="BA328" s="169">
        <v>0</v>
      </c>
      <c r="BB328" s="169">
        <v>0</v>
      </c>
      <c r="BC328" s="169">
        <v>0</v>
      </c>
      <c r="BD328" s="169">
        <v>1</v>
      </c>
      <c r="BE328" s="169">
        <v>3</v>
      </c>
      <c r="BF328" s="169">
        <v>0</v>
      </c>
      <c r="BG328" s="169">
        <v>0</v>
      </c>
      <c r="BH328" s="169">
        <v>0</v>
      </c>
      <c r="BI328" s="138">
        <v>0</v>
      </c>
    </row>
    <row r="329" spans="1:61">
      <c r="A329" s="172" t="s">
        <v>457</v>
      </c>
      <c r="B329" s="169">
        <v>324</v>
      </c>
      <c r="C329" s="169">
        <v>3721</v>
      </c>
      <c r="D329" s="138">
        <f>SUM(H329:BI329)</f>
        <v>640</v>
      </c>
      <c r="E329" s="172">
        <f>SUMIF($H$1:$BI$1,1,$H329:$BI329)</f>
        <v>84</v>
      </c>
      <c r="F329" s="169">
        <f>SUMIF($H$1:$BI$1,2,$H329:$BI329)</f>
        <v>79</v>
      </c>
      <c r="G329" s="138">
        <f>SUMIF($H$1:$BI$1,3,$H329:$BI329)</f>
        <v>477</v>
      </c>
      <c r="H329" s="171">
        <v>0</v>
      </c>
      <c r="I329" s="169">
        <v>0</v>
      </c>
      <c r="J329" s="169">
        <v>0</v>
      </c>
      <c r="K329" s="169">
        <v>0</v>
      </c>
      <c r="L329" s="169">
        <v>0</v>
      </c>
      <c r="M329" s="169">
        <v>0</v>
      </c>
      <c r="N329" s="169">
        <v>0</v>
      </c>
      <c r="O329" s="169">
        <v>0</v>
      </c>
      <c r="P329" s="169">
        <v>448</v>
      </c>
      <c r="Q329" s="169">
        <v>0</v>
      </c>
      <c r="R329" s="169">
        <v>0</v>
      </c>
      <c r="S329" s="169">
        <v>0</v>
      </c>
      <c r="T329" s="169">
        <v>0</v>
      </c>
      <c r="U329" s="169">
        <v>0</v>
      </c>
      <c r="V329" s="169">
        <v>0</v>
      </c>
      <c r="W329" s="169">
        <v>1</v>
      </c>
      <c r="X329" s="169">
        <v>67</v>
      </c>
      <c r="Y329" s="169">
        <v>2</v>
      </c>
      <c r="Z329" s="169">
        <v>29</v>
      </c>
      <c r="AA329" s="169">
        <v>0</v>
      </c>
      <c r="AB329" s="169">
        <v>0</v>
      </c>
      <c r="AC329" s="169">
        <v>0</v>
      </c>
      <c r="AD329" s="169">
        <v>0</v>
      </c>
      <c r="AE329" s="169">
        <v>17</v>
      </c>
      <c r="AF329" s="169">
        <v>0</v>
      </c>
      <c r="AG329" s="169">
        <v>6</v>
      </c>
      <c r="AH329" s="169">
        <v>0</v>
      </c>
      <c r="AI329" s="169">
        <v>0</v>
      </c>
      <c r="AJ329" s="169">
        <v>0</v>
      </c>
      <c r="AK329" s="169">
        <v>0</v>
      </c>
      <c r="AL329" s="169">
        <v>0</v>
      </c>
      <c r="AM329" s="169">
        <v>0</v>
      </c>
      <c r="AN329" s="170">
        <v>0</v>
      </c>
      <c r="AO329" s="169">
        <v>0</v>
      </c>
      <c r="AP329" s="169">
        <v>0</v>
      </c>
      <c r="AQ329" s="169">
        <v>0</v>
      </c>
      <c r="AR329" s="169">
        <v>0</v>
      </c>
      <c r="AS329" s="169">
        <v>0</v>
      </c>
      <c r="AT329" s="170">
        <v>0</v>
      </c>
      <c r="AU329" s="169">
        <v>0</v>
      </c>
      <c r="AV329" s="169">
        <v>17</v>
      </c>
      <c r="AW329" s="169">
        <v>0</v>
      </c>
      <c r="AX329" s="169">
        <v>0</v>
      </c>
      <c r="AY329" s="169">
        <v>0</v>
      </c>
      <c r="AZ329" s="169">
        <v>0</v>
      </c>
      <c r="BA329" s="169">
        <v>0</v>
      </c>
      <c r="BB329" s="169">
        <v>0</v>
      </c>
      <c r="BC329" s="169">
        <v>0</v>
      </c>
      <c r="BD329" s="169">
        <v>27</v>
      </c>
      <c r="BE329" s="169">
        <v>0</v>
      </c>
      <c r="BF329" s="169">
        <v>0</v>
      </c>
      <c r="BG329" s="169">
        <v>0</v>
      </c>
      <c r="BH329" s="169">
        <v>0</v>
      </c>
      <c r="BI329" s="138">
        <v>26</v>
      </c>
    </row>
    <row r="330" spans="1:61">
      <c r="A330" s="172" t="s">
        <v>454</v>
      </c>
      <c r="B330" s="169">
        <v>325</v>
      </c>
      <c r="C330" s="169">
        <v>261</v>
      </c>
      <c r="D330" s="138">
        <f>SUM(H330:BI330)</f>
        <v>17</v>
      </c>
      <c r="E330" s="172">
        <f>SUMIF($H$1:$BI$1,1,$H330:$BI330)</f>
        <v>11</v>
      </c>
      <c r="F330" s="169">
        <f>SUMIF($H$1:$BI$1,2,$H330:$BI330)</f>
        <v>0</v>
      </c>
      <c r="G330" s="138">
        <f>SUMIF($H$1:$BI$1,3,$H330:$BI330)</f>
        <v>6</v>
      </c>
      <c r="H330" s="171">
        <v>0</v>
      </c>
      <c r="I330" s="169">
        <v>0</v>
      </c>
      <c r="J330" s="169">
        <v>0</v>
      </c>
      <c r="K330" s="169">
        <v>0</v>
      </c>
      <c r="L330" s="169">
        <v>0</v>
      </c>
      <c r="M330" s="169">
        <v>0</v>
      </c>
      <c r="N330" s="169">
        <v>0</v>
      </c>
      <c r="O330" s="169">
        <v>0</v>
      </c>
      <c r="P330" s="169">
        <v>6</v>
      </c>
      <c r="Q330" s="169">
        <v>0</v>
      </c>
      <c r="R330" s="169">
        <v>0</v>
      </c>
      <c r="S330" s="169">
        <v>0</v>
      </c>
      <c r="T330" s="169">
        <v>0</v>
      </c>
      <c r="U330" s="169">
        <v>0</v>
      </c>
      <c r="V330" s="169">
        <v>0</v>
      </c>
      <c r="W330" s="169">
        <v>0</v>
      </c>
      <c r="X330" s="169">
        <v>7</v>
      </c>
      <c r="Y330" s="169">
        <v>0</v>
      </c>
      <c r="Z330" s="169">
        <v>0</v>
      </c>
      <c r="AA330" s="169">
        <v>0</v>
      </c>
      <c r="AB330" s="169">
        <v>0</v>
      </c>
      <c r="AC330" s="169">
        <v>0</v>
      </c>
      <c r="AD330" s="169">
        <v>0</v>
      </c>
      <c r="AE330" s="169">
        <v>0</v>
      </c>
      <c r="AF330" s="169">
        <v>0</v>
      </c>
      <c r="AG330" s="169">
        <v>0</v>
      </c>
      <c r="AH330" s="169">
        <v>0</v>
      </c>
      <c r="AI330" s="169">
        <v>0</v>
      </c>
      <c r="AJ330" s="169">
        <v>4</v>
      </c>
      <c r="AK330" s="169">
        <v>0</v>
      </c>
      <c r="AL330" s="169">
        <v>0</v>
      </c>
      <c r="AM330" s="169">
        <v>0</v>
      </c>
      <c r="AN330" s="170">
        <v>0</v>
      </c>
      <c r="AO330" s="169">
        <v>0</v>
      </c>
      <c r="AP330" s="169">
        <v>0</v>
      </c>
      <c r="AQ330" s="169">
        <v>0</v>
      </c>
      <c r="AR330" s="169">
        <v>0</v>
      </c>
      <c r="AS330" s="169">
        <v>0</v>
      </c>
      <c r="AT330" s="170">
        <v>0</v>
      </c>
      <c r="AU330" s="169">
        <v>0</v>
      </c>
      <c r="AV330" s="169">
        <v>0</v>
      </c>
      <c r="AW330" s="169">
        <v>0</v>
      </c>
      <c r="AX330" s="169">
        <v>0</v>
      </c>
      <c r="AY330" s="169">
        <v>0</v>
      </c>
      <c r="AZ330" s="169">
        <v>0</v>
      </c>
      <c r="BA330" s="169">
        <v>0</v>
      </c>
      <c r="BB330" s="169">
        <v>0</v>
      </c>
      <c r="BC330" s="169">
        <v>0</v>
      </c>
      <c r="BD330" s="169">
        <v>0</v>
      </c>
      <c r="BE330" s="169">
        <v>0</v>
      </c>
      <c r="BF330" s="169">
        <v>0</v>
      </c>
      <c r="BG330" s="169">
        <v>0</v>
      </c>
      <c r="BH330" s="169">
        <v>0</v>
      </c>
      <c r="BI330" s="138">
        <v>0</v>
      </c>
    </row>
    <row r="331" spans="1:61">
      <c r="A331" s="172" t="s">
        <v>452</v>
      </c>
      <c r="B331" s="169">
        <v>326</v>
      </c>
      <c r="C331" s="169">
        <v>1077</v>
      </c>
      <c r="D331" s="138">
        <f>SUM(H331:BI331)</f>
        <v>70</v>
      </c>
      <c r="E331" s="172">
        <f>SUMIF($H$1:$BI$1,1,$H331:$BI331)</f>
        <v>26</v>
      </c>
      <c r="F331" s="169">
        <f>SUMIF($H$1:$BI$1,2,$H331:$BI331)</f>
        <v>28</v>
      </c>
      <c r="G331" s="138">
        <f>SUMIF($H$1:$BI$1,3,$H331:$BI331)</f>
        <v>16</v>
      </c>
      <c r="H331" s="171">
        <v>0</v>
      </c>
      <c r="I331" s="169">
        <v>0</v>
      </c>
      <c r="J331" s="169">
        <v>0</v>
      </c>
      <c r="K331" s="169">
        <v>0</v>
      </c>
      <c r="L331" s="169">
        <v>0</v>
      </c>
      <c r="M331" s="169">
        <v>0</v>
      </c>
      <c r="N331" s="169">
        <v>0</v>
      </c>
      <c r="O331" s="169">
        <v>0</v>
      </c>
      <c r="P331" s="169">
        <v>16</v>
      </c>
      <c r="Q331" s="169">
        <v>0</v>
      </c>
      <c r="R331" s="169">
        <v>0</v>
      </c>
      <c r="S331" s="169">
        <v>0</v>
      </c>
      <c r="T331" s="169">
        <v>0</v>
      </c>
      <c r="U331" s="169">
        <v>0</v>
      </c>
      <c r="V331" s="169">
        <v>0</v>
      </c>
      <c r="W331" s="169">
        <v>0</v>
      </c>
      <c r="X331" s="169">
        <v>26</v>
      </c>
      <c r="Y331" s="169">
        <v>0</v>
      </c>
      <c r="Z331" s="169">
        <v>0</v>
      </c>
      <c r="AA331" s="169">
        <v>0</v>
      </c>
      <c r="AB331" s="169">
        <v>0</v>
      </c>
      <c r="AC331" s="169">
        <v>0</v>
      </c>
      <c r="AD331" s="169">
        <v>0</v>
      </c>
      <c r="AE331" s="169">
        <v>0</v>
      </c>
      <c r="AF331" s="169">
        <v>0</v>
      </c>
      <c r="AG331" s="169">
        <v>0</v>
      </c>
      <c r="AH331" s="169">
        <v>0</v>
      </c>
      <c r="AI331" s="169">
        <v>0</v>
      </c>
      <c r="AJ331" s="169">
        <v>0</v>
      </c>
      <c r="AK331" s="169">
        <v>0</v>
      </c>
      <c r="AL331" s="169">
        <v>0</v>
      </c>
      <c r="AM331" s="169">
        <v>0</v>
      </c>
      <c r="AN331" s="170">
        <v>0</v>
      </c>
      <c r="AO331" s="169">
        <v>0</v>
      </c>
      <c r="AP331" s="169">
        <v>0</v>
      </c>
      <c r="AQ331" s="169">
        <v>0</v>
      </c>
      <c r="AR331" s="169">
        <v>0</v>
      </c>
      <c r="AS331" s="169">
        <v>0</v>
      </c>
      <c r="AT331" s="170">
        <v>0</v>
      </c>
      <c r="AU331" s="169">
        <v>0</v>
      </c>
      <c r="AV331" s="169">
        <v>0</v>
      </c>
      <c r="AW331" s="169">
        <v>0</v>
      </c>
      <c r="AX331" s="169">
        <v>0</v>
      </c>
      <c r="AY331" s="169">
        <v>0</v>
      </c>
      <c r="AZ331" s="169">
        <v>0</v>
      </c>
      <c r="BA331" s="169">
        <v>0</v>
      </c>
      <c r="BB331" s="169">
        <v>0</v>
      </c>
      <c r="BC331" s="169">
        <v>0</v>
      </c>
      <c r="BD331" s="169">
        <v>0</v>
      </c>
      <c r="BE331" s="169">
        <v>28</v>
      </c>
      <c r="BF331" s="169">
        <v>0</v>
      </c>
      <c r="BG331" s="169">
        <v>0</v>
      </c>
      <c r="BH331" s="169">
        <v>0</v>
      </c>
      <c r="BI331" s="138">
        <v>0</v>
      </c>
    </row>
    <row r="332" spans="1:61">
      <c r="A332" s="172" t="s">
        <v>450</v>
      </c>
      <c r="B332" s="169">
        <v>327</v>
      </c>
      <c r="C332" s="169">
        <v>5235</v>
      </c>
      <c r="D332" s="138">
        <f>SUM(H332:BI332)</f>
        <v>469</v>
      </c>
      <c r="E332" s="172">
        <f>SUMIF($H$1:$BI$1,1,$H332:$BI332)</f>
        <v>73</v>
      </c>
      <c r="F332" s="169">
        <f>SUMIF($H$1:$BI$1,2,$H332:$BI332)</f>
        <v>150</v>
      </c>
      <c r="G332" s="138">
        <f>SUMIF($H$1:$BI$1,3,$H332:$BI332)</f>
        <v>246</v>
      </c>
      <c r="H332" s="171">
        <v>0</v>
      </c>
      <c r="I332" s="169">
        <v>1</v>
      </c>
      <c r="J332" s="169">
        <v>0</v>
      </c>
      <c r="K332" s="169">
        <v>0</v>
      </c>
      <c r="L332" s="169">
        <v>0</v>
      </c>
      <c r="M332" s="169">
        <v>0</v>
      </c>
      <c r="N332" s="169">
        <v>0</v>
      </c>
      <c r="O332" s="169">
        <v>0</v>
      </c>
      <c r="P332" s="169">
        <v>233</v>
      </c>
      <c r="Q332" s="169">
        <v>0</v>
      </c>
      <c r="R332" s="169">
        <v>7</v>
      </c>
      <c r="S332" s="169">
        <v>0</v>
      </c>
      <c r="T332" s="169">
        <v>0</v>
      </c>
      <c r="U332" s="169">
        <v>0</v>
      </c>
      <c r="V332" s="169">
        <v>0</v>
      </c>
      <c r="W332" s="169">
        <v>0</v>
      </c>
      <c r="X332" s="169">
        <v>55</v>
      </c>
      <c r="Y332" s="169">
        <v>4</v>
      </c>
      <c r="Z332" s="169">
        <v>0</v>
      </c>
      <c r="AA332" s="169">
        <v>0</v>
      </c>
      <c r="AB332" s="169">
        <v>0</v>
      </c>
      <c r="AC332" s="169">
        <v>0</v>
      </c>
      <c r="AD332" s="169">
        <v>0</v>
      </c>
      <c r="AE332" s="169">
        <v>0</v>
      </c>
      <c r="AF332" s="169">
        <v>0</v>
      </c>
      <c r="AG332" s="169">
        <v>0</v>
      </c>
      <c r="AH332" s="169">
        <v>0</v>
      </c>
      <c r="AI332" s="169">
        <v>0</v>
      </c>
      <c r="AJ332" s="169">
        <v>18</v>
      </c>
      <c r="AK332" s="169">
        <v>0</v>
      </c>
      <c r="AL332" s="169">
        <v>0</v>
      </c>
      <c r="AM332" s="169">
        <v>0</v>
      </c>
      <c r="AN332" s="170">
        <v>0</v>
      </c>
      <c r="AO332" s="169">
        <v>0</v>
      </c>
      <c r="AP332" s="169">
        <v>0</v>
      </c>
      <c r="AQ332" s="169">
        <v>30</v>
      </c>
      <c r="AR332" s="169">
        <v>0</v>
      </c>
      <c r="AS332" s="169">
        <v>0</v>
      </c>
      <c r="AT332" s="170">
        <v>6</v>
      </c>
      <c r="AU332" s="169">
        <v>0</v>
      </c>
      <c r="AV332" s="169">
        <v>0</v>
      </c>
      <c r="AW332" s="169">
        <v>0</v>
      </c>
      <c r="AX332" s="169">
        <v>0</v>
      </c>
      <c r="AY332" s="169">
        <v>0</v>
      </c>
      <c r="AZ332" s="169">
        <v>0</v>
      </c>
      <c r="BA332" s="169">
        <v>0</v>
      </c>
      <c r="BB332" s="169">
        <v>0</v>
      </c>
      <c r="BC332" s="169">
        <v>0</v>
      </c>
      <c r="BD332" s="169">
        <v>0</v>
      </c>
      <c r="BE332" s="169">
        <v>115</v>
      </c>
      <c r="BF332" s="169">
        <v>0</v>
      </c>
      <c r="BG332" s="169">
        <v>0</v>
      </c>
      <c r="BH332" s="169">
        <v>0</v>
      </c>
      <c r="BI332" s="138">
        <v>0</v>
      </c>
    </row>
    <row r="333" spans="1:61">
      <c r="A333" s="172" t="s">
        <v>447</v>
      </c>
      <c r="B333" s="169">
        <v>328</v>
      </c>
      <c r="C333" s="169">
        <v>1497</v>
      </c>
      <c r="D333" s="138">
        <f>SUM(H333:BI333)</f>
        <v>140</v>
      </c>
      <c r="E333" s="172">
        <f>SUMIF($H$1:$BI$1,1,$H333:$BI333)</f>
        <v>19</v>
      </c>
      <c r="F333" s="169">
        <f>SUMIF($H$1:$BI$1,2,$H333:$BI333)</f>
        <v>6</v>
      </c>
      <c r="G333" s="138">
        <f>SUMIF($H$1:$BI$1,3,$H333:$BI333)</f>
        <v>115</v>
      </c>
      <c r="H333" s="171">
        <v>0</v>
      </c>
      <c r="I333" s="169">
        <v>1</v>
      </c>
      <c r="J333" s="169">
        <v>0</v>
      </c>
      <c r="K333" s="169">
        <v>0</v>
      </c>
      <c r="L333" s="169">
        <v>0</v>
      </c>
      <c r="M333" s="169">
        <v>0</v>
      </c>
      <c r="N333" s="169">
        <v>0</v>
      </c>
      <c r="O333" s="169">
        <v>0</v>
      </c>
      <c r="P333" s="169">
        <v>112</v>
      </c>
      <c r="Q333" s="169">
        <v>0</v>
      </c>
      <c r="R333" s="169">
        <v>0</v>
      </c>
      <c r="S333" s="169">
        <v>0</v>
      </c>
      <c r="T333" s="169">
        <v>0</v>
      </c>
      <c r="U333" s="169">
        <v>0</v>
      </c>
      <c r="V333" s="169">
        <v>0</v>
      </c>
      <c r="W333" s="169">
        <v>0</v>
      </c>
      <c r="X333" s="169">
        <v>15</v>
      </c>
      <c r="Y333" s="169">
        <v>2</v>
      </c>
      <c r="Z333" s="169">
        <v>1</v>
      </c>
      <c r="AA333" s="169">
        <v>0</v>
      </c>
      <c r="AB333" s="169">
        <v>0</v>
      </c>
      <c r="AC333" s="169">
        <v>0</v>
      </c>
      <c r="AD333" s="169">
        <v>0</v>
      </c>
      <c r="AE333" s="169">
        <v>0</v>
      </c>
      <c r="AF333" s="169">
        <v>0</v>
      </c>
      <c r="AG333" s="169">
        <v>0</v>
      </c>
      <c r="AH333" s="169">
        <v>0</v>
      </c>
      <c r="AI333" s="169">
        <v>0</v>
      </c>
      <c r="AJ333" s="169">
        <v>3</v>
      </c>
      <c r="AK333" s="169">
        <v>0</v>
      </c>
      <c r="AL333" s="169">
        <v>0</v>
      </c>
      <c r="AM333" s="169">
        <v>0</v>
      </c>
      <c r="AN333" s="170">
        <v>0</v>
      </c>
      <c r="AO333" s="169">
        <v>0</v>
      </c>
      <c r="AP333" s="169">
        <v>0</v>
      </c>
      <c r="AQ333" s="169">
        <v>0</v>
      </c>
      <c r="AR333" s="169">
        <v>0</v>
      </c>
      <c r="AS333" s="169">
        <v>0</v>
      </c>
      <c r="AT333" s="170">
        <v>0</v>
      </c>
      <c r="AU333" s="169">
        <v>0</v>
      </c>
      <c r="AV333" s="169">
        <v>0</v>
      </c>
      <c r="AW333" s="169">
        <v>0</v>
      </c>
      <c r="AX333" s="169">
        <v>2</v>
      </c>
      <c r="AY333" s="169">
        <v>1</v>
      </c>
      <c r="AZ333" s="169">
        <v>0</v>
      </c>
      <c r="BA333" s="169">
        <v>0</v>
      </c>
      <c r="BB333" s="169">
        <v>2</v>
      </c>
      <c r="BC333" s="169">
        <v>0</v>
      </c>
      <c r="BD333" s="169">
        <v>0</v>
      </c>
      <c r="BE333" s="169">
        <v>1</v>
      </c>
      <c r="BF333" s="169">
        <v>0</v>
      </c>
      <c r="BG333" s="169">
        <v>0</v>
      </c>
      <c r="BH333" s="169">
        <v>0</v>
      </c>
      <c r="BI333" s="138">
        <v>0</v>
      </c>
    </row>
    <row r="334" spans="1:61">
      <c r="A334" s="172" t="s">
        <v>445</v>
      </c>
      <c r="B334" s="169">
        <v>329</v>
      </c>
      <c r="C334" s="169">
        <v>1123</v>
      </c>
      <c r="D334" s="138">
        <f>SUM(H334:BI334)</f>
        <v>41</v>
      </c>
      <c r="E334" s="172">
        <f>SUMIF($H$1:$BI$1,1,$H334:$BI334)</f>
        <v>1</v>
      </c>
      <c r="F334" s="169">
        <f>SUMIF($H$1:$BI$1,2,$H334:$BI334)</f>
        <v>7</v>
      </c>
      <c r="G334" s="138">
        <f>SUMIF($H$1:$BI$1,3,$H334:$BI334)</f>
        <v>33</v>
      </c>
      <c r="H334" s="171">
        <v>0</v>
      </c>
      <c r="I334" s="169">
        <v>0</v>
      </c>
      <c r="J334" s="169">
        <v>0</v>
      </c>
      <c r="K334" s="169">
        <v>0</v>
      </c>
      <c r="L334" s="169">
        <v>0</v>
      </c>
      <c r="M334" s="169">
        <v>0</v>
      </c>
      <c r="N334" s="169">
        <v>0</v>
      </c>
      <c r="O334" s="169">
        <v>0</v>
      </c>
      <c r="P334" s="169">
        <v>33</v>
      </c>
      <c r="Q334" s="169">
        <v>0</v>
      </c>
      <c r="R334" s="169">
        <v>0</v>
      </c>
      <c r="S334" s="169">
        <v>0</v>
      </c>
      <c r="T334" s="169">
        <v>0</v>
      </c>
      <c r="U334" s="169">
        <v>0</v>
      </c>
      <c r="V334" s="169">
        <v>0</v>
      </c>
      <c r="W334" s="169">
        <v>0</v>
      </c>
      <c r="X334" s="169">
        <v>1</v>
      </c>
      <c r="Y334" s="169">
        <v>0</v>
      </c>
      <c r="Z334" s="169">
        <v>0</v>
      </c>
      <c r="AA334" s="169">
        <v>0</v>
      </c>
      <c r="AB334" s="169">
        <v>0</v>
      </c>
      <c r="AC334" s="169">
        <v>0</v>
      </c>
      <c r="AD334" s="169">
        <v>0</v>
      </c>
      <c r="AE334" s="169">
        <v>0</v>
      </c>
      <c r="AF334" s="169">
        <v>0</v>
      </c>
      <c r="AG334" s="169">
        <v>2</v>
      </c>
      <c r="AH334" s="169">
        <v>0</v>
      </c>
      <c r="AI334" s="169">
        <v>0</v>
      </c>
      <c r="AJ334" s="169">
        <v>0</v>
      </c>
      <c r="AK334" s="169">
        <v>0</v>
      </c>
      <c r="AL334" s="169">
        <v>0</v>
      </c>
      <c r="AM334" s="169">
        <v>0</v>
      </c>
      <c r="AN334" s="170">
        <v>0</v>
      </c>
      <c r="AO334" s="169">
        <v>0</v>
      </c>
      <c r="AP334" s="169">
        <v>0</v>
      </c>
      <c r="AQ334" s="169">
        <v>0</v>
      </c>
      <c r="AR334" s="169">
        <v>0</v>
      </c>
      <c r="AS334" s="169">
        <v>0</v>
      </c>
      <c r="AT334" s="170">
        <v>0</v>
      </c>
      <c r="AU334" s="169">
        <v>0</v>
      </c>
      <c r="AV334" s="169">
        <v>0</v>
      </c>
      <c r="AW334" s="169">
        <v>0</v>
      </c>
      <c r="AX334" s="169">
        <v>0</v>
      </c>
      <c r="AY334" s="169">
        <v>0</v>
      </c>
      <c r="AZ334" s="169">
        <v>0</v>
      </c>
      <c r="BA334" s="169">
        <v>0</v>
      </c>
      <c r="BB334" s="169">
        <v>0</v>
      </c>
      <c r="BC334" s="169">
        <v>0</v>
      </c>
      <c r="BD334" s="169">
        <v>4</v>
      </c>
      <c r="BE334" s="169">
        <v>1</v>
      </c>
      <c r="BF334" s="169">
        <v>0</v>
      </c>
      <c r="BG334" s="169">
        <v>0</v>
      </c>
      <c r="BH334" s="169">
        <v>0</v>
      </c>
      <c r="BI334" s="138">
        <v>0</v>
      </c>
    </row>
    <row r="335" spans="1:61">
      <c r="A335" s="172" t="s">
        <v>443</v>
      </c>
      <c r="B335" s="169">
        <v>330</v>
      </c>
      <c r="C335" s="169">
        <v>1877</v>
      </c>
      <c r="D335" s="138">
        <f>SUM(H335:BI335)</f>
        <v>116</v>
      </c>
      <c r="E335" s="172">
        <f>SUMIF($H$1:$BI$1,1,$H335:$BI335)</f>
        <v>11</v>
      </c>
      <c r="F335" s="169">
        <f>SUMIF($H$1:$BI$1,2,$H335:$BI335)</f>
        <v>10</v>
      </c>
      <c r="G335" s="138">
        <f>SUMIF($H$1:$BI$1,3,$H335:$BI335)</f>
        <v>95</v>
      </c>
      <c r="H335" s="171">
        <v>0</v>
      </c>
      <c r="I335" s="169">
        <v>0</v>
      </c>
      <c r="J335" s="169">
        <v>0</v>
      </c>
      <c r="K335" s="169">
        <v>0</v>
      </c>
      <c r="L335" s="169">
        <v>0</v>
      </c>
      <c r="M335" s="169">
        <v>0</v>
      </c>
      <c r="N335" s="169">
        <v>0</v>
      </c>
      <c r="O335" s="169">
        <v>0</v>
      </c>
      <c r="P335" s="169">
        <v>95</v>
      </c>
      <c r="Q335" s="169">
        <v>0</v>
      </c>
      <c r="R335" s="169">
        <v>0</v>
      </c>
      <c r="S335" s="169">
        <v>0</v>
      </c>
      <c r="T335" s="169">
        <v>0</v>
      </c>
      <c r="U335" s="169">
        <v>0</v>
      </c>
      <c r="V335" s="169">
        <v>0</v>
      </c>
      <c r="W335" s="169">
        <v>0</v>
      </c>
      <c r="X335" s="169">
        <v>10</v>
      </c>
      <c r="Y335" s="169">
        <v>2</v>
      </c>
      <c r="Z335" s="169">
        <v>0</v>
      </c>
      <c r="AA335" s="169">
        <v>0</v>
      </c>
      <c r="AB335" s="169">
        <v>0</v>
      </c>
      <c r="AC335" s="169">
        <v>0</v>
      </c>
      <c r="AD335" s="169">
        <v>0</v>
      </c>
      <c r="AE335" s="169">
        <v>0</v>
      </c>
      <c r="AF335" s="169">
        <v>0</v>
      </c>
      <c r="AG335" s="169">
        <v>0</v>
      </c>
      <c r="AH335" s="169">
        <v>0</v>
      </c>
      <c r="AI335" s="169">
        <v>0</v>
      </c>
      <c r="AJ335" s="169">
        <v>0</v>
      </c>
      <c r="AK335" s="169">
        <v>0</v>
      </c>
      <c r="AL335" s="169">
        <v>1</v>
      </c>
      <c r="AM335" s="169">
        <v>0</v>
      </c>
      <c r="AN335" s="170">
        <v>0</v>
      </c>
      <c r="AO335" s="169">
        <v>0</v>
      </c>
      <c r="AP335" s="169">
        <v>0</v>
      </c>
      <c r="AQ335" s="169">
        <v>0</v>
      </c>
      <c r="AR335" s="169">
        <v>0</v>
      </c>
      <c r="AS335" s="169">
        <v>0</v>
      </c>
      <c r="AT335" s="170">
        <v>0</v>
      </c>
      <c r="AU335" s="169">
        <v>0</v>
      </c>
      <c r="AV335" s="169">
        <v>0</v>
      </c>
      <c r="AW335" s="169">
        <v>0</v>
      </c>
      <c r="AX335" s="169">
        <v>0</v>
      </c>
      <c r="AY335" s="169">
        <v>0</v>
      </c>
      <c r="AZ335" s="169">
        <v>0</v>
      </c>
      <c r="BA335" s="169">
        <v>0</v>
      </c>
      <c r="BB335" s="169">
        <v>0</v>
      </c>
      <c r="BC335" s="169">
        <v>0</v>
      </c>
      <c r="BD335" s="169">
        <v>1</v>
      </c>
      <c r="BE335" s="169">
        <v>7</v>
      </c>
      <c r="BF335" s="169">
        <v>0</v>
      </c>
      <c r="BG335" s="169">
        <v>0</v>
      </c>
      <c r="BH335" s="169">
        <v>0</v>
      </c>
      <c r="BI335" s="138">
        <v>0</v>
      </c>
    </row>
    <row r="336" spans="1:61">
      <c r="A336" s="172" t="s">
        <v>441</v>
      </c>
      <c r="B336" s="169">
        <v>331</v>
      </c>
      <c r="C336" s="169">
        <v>3379</v>
      </c>
      <c r="D336" s="138">
        <f>SUM(H336:BI336)</f>
        <v>288</v>
      </c>
      <c r="E336" s="172">
        <f>SUMIF($H$1:$BI$1,1,$H336:$BI336)</f>
        <v>70</v>
      </c>
      <c r="F336" s="169">
        <f>SUMIF($H$1:$BI$1,2,$H336:$BI336)</f>
        <v>48</v>
      </c>
      <c r="G336" s="138">
        <f>SUMIF($H$1:$BI$1,3,$H336:$BI336)</f>
        <v>170</v>
      </c>
      <c r="H336" s="171">
        <v>0</v>
      </c>
      <c r="I336" s="169">
        <v>6</v>
      </c>
      <c r="J336" s="169">
        <v>0</v>
      </c>
      <c r="K336" s="169">
        <v>0</v>
      </c>
      <c r="L336" s="169">
        <v>0</v>
      </c>
      <c r="M336" s="169">
        <v>0</v>
      </c>
      <c r="N336" s="169">
        <v>0</v>
      </c>
      <c r="O336" s="169">
        <v>1</v>
      </c>
      <c r="P336" s="169">
        <v>166</v>
      </c>
      <c r="Q336" s="169">
        <v>0</v>
      </c>
      <c r="R336" s="169">
        <v>2</v>
      </c>
      <c r="S336" s="169">
        <v>1</v>
      </c>
      <c r="T336" s="169">
        <v>0</v>
      </c>
      <c r="U336" s="169">
        <v>0</v>
      </c>
      <c r="V336" s="169">
        <v>0</v>
      </c>
      <c r="W336" s="169">
        <v>0</v>
      </c>
      <c r="X336" s="169">
        <v>42</v>
      </c>
      <c r="Y336" s="169">
        <v>14</v>
      </c>
      <c r="Z336" s="169">
        <v>0</v>
      </c>
      <c r="AA336" s="169">
        <v>0</v>
      </c>
      <c r="AB336" s="169">
        <v>0</v>
      </c>
      <c r="AC336" s="169">
        <v>0</v>
      </c>
      <c r="AD336" s="169">
        <v>0</v>
      </c>
      <c r="AE336" s="169">
        <v>0</v>
      </c>
      <c r="AF336" s="169">
        <v>0</v>
      </c>
      <c r="AG336" s="169">
        <v>7</v>
      </c>
      <c r="AH336" s="169">
        <v>0</v>
      </c>
      <c r="AI336" s="169">
        <v>0</v>
      </c>
      <c r="AJ336" s="169">
        <v>11</v>
      </c>
      <c r="AK336" s="169">
        <v>4</v>
      </c>
      <c r="AL336" s="169">
        <v>0</v>
      </c>
      <c r="AM336" s="169">
        <v>0</v>
      </c>
      <c r="AN336" s="170">
        <v>0</v>
      </c>
      <c r="AO336" s="169">
        <v>0</v>
      </c>
      <c r="AP336" s="169">
        <v>0</v>
      </c>
      <c r="AQ336" s="169">
        <v>0</v>
      </c>
      <c r="AR336" s="169">
        <v>0</v>
      </c>
      <c r="AS336" s="169">
        <v>0</v>
      </c>
      <c r="AT336" s="170">
        <v>0</v>
      </c>
      <c r="AU336" s="169">
        <v>0</v>
      </c>
      <c r="AV336" s="169">
        <v>0</v>
      </c>
      <c r="AW336" s="169">
        <v>0</v>
      </c>
      <c r="AX336" s="169">
        <v>0</v>
      </c>
      <c r="AY336" s="169">
        <v>5</v>
      </c>
      <c r="AZ336" s="169">
        <v>0</v>
      </c>
      <c r="BA336" s="169">
        <v>12</v>
      </c>
      <c r="BB336" s="169">
        <v>0</v>
      </c>
      <c r="BC336" s="169">
        <v>0</v>
      </c>
      <c r="BD336" s="169">
        <v>2</v>
      </c>
      <c r="BE336" s="169">
        <v>10</v>
      </c>
      <c r="BF336" s="169">
        <v>0</v>
      </c>
      <c r="BG336" s="169">
        <v>0</v>
      </c>
      <c r="BH336" s="169">
        <v>0</v>
      </c>
      <c r="BI336" s="138">
        <v>5</v>
      </c>
    </row>
    <row r="337" spans="1:61">
      <c r="A337" s="172" t="s">
        <v>439</v>
      </c>
      <c r="B337" s="169">
        <v>332</v>
      </c>
      <c r="C337" s="169">
        <v>245</v>
      </c>
      <c r="D337" s="138">
        <f>SUM(H337:BI337)</f>
        <v>48</v>
      </c>
      <c r="E337" s="172">
        <f>SUMIF($H$1:$BI$1,1,$H337:$BI337)</f>
        <v>34</v>
      </c>
      <c r="F337" s="169">
        <f>SUMIF($H$1:$BI$1,2,$H337:$BI337)</f>
        <v>14</v>
      </c>
      <c r="G337" s="138">
        <f>SUMIF($H$1:$BI$1,3,$H337:$BI337)</f>
        <v>0</v>
      </c>
      <c r="H337" s="171">
        <v>0</v>
      </c>
      <c r="I337" s="169">
        <v>0</v>
      </c>
      <c r="J337" s="169">
        <v>0</v>
      </c>
      <c r="K337" s="169">
        <v>0</v>
      </c>
      <c r="L337" s="169">
        <v>0</v>
      </c>
      <c r="M337" s="169">
        <v>0</v>
      </c>
      <c r="N337" s="169">
        <v>0</v>
      </c>
      <c r="O337" s="169">
        <v>0</v>
      </c>
      <c r="P337" s="169">
        <v>0</v>
      </c>
      <c r="Q337" s="169">
        <v>0</v>
      </c>
      <c r="R337" s="169">
        <v>0</v>
      </c>
      <c r="S337" s="169">
        <v>0</v>
      </c>
      <c r="T337" s="169">
        <v>0</v>
      </c>
      <c r="U337" s="169">
        <v>0</v>
      </c>
      <c r="V337" s="169">
        <v>0</v>
      </c>
      <c r="W337" s="169">
        <v>0</v>
      </c>
      <c r="X337" s="169">
        <v>0</v>
      </c>
      <c r="Y337" s="169">
        <v>0</v>
      </c>
      <c r="Z337" s="169">
        <v>0</v>
      </c>
      <c r="AA337" s="169">
        <v>0</v>
      </c>
      <c r="AB337" s="169">
        <v>0</v>
      </c>
      <c r="AC337" s="169">
        <v>0</v>
      </c>
      <c r="AD337" s="169">
        <v>0</v>
      </c>
      <c r="AE337" s="169">
        <v>0</v>
      </c>
      <c r="AF337" s="169">
        <v>0</v>
      </c>
      <c r="AG337" s="169">
        <v>12</v>
      </c>
      <c r="AH337" s="169">
        <v>0</v>
      </c>
      <c r="AI337" s="169">
        <v>0</v>
      </c>
      <c r="AJ337" s="169">
        <v>0</v>
      </c>
      <c r="AK337" s="169">
        <v>0</v>
      </c>
      <c r="AL337" s="169">
        <v>0</v>
      </c>
      <c r="AM337" s="169">
        <v>0</v>
      </c>
      <c r="AN337" s="170">
        <v>0</v>
      </c>
      <c r="AO337" s="169">
        <v>0</v>
      </c>
      <c r="AP337" s="169">
        <v>0</v>
      </c>
      <c r="AQ337" s="169">
        <v>0</v>
      </c>
      <c r="AR337" s="169">
        <v>2</v>
      </c>
      <c r="AS337" s="169">
        <v>0</v>
      </c>
      <c r="AT337" s="170">
        <v>0</v>
      </c>
      <c r="AU337" s="169">
        <v>0</v>
      </c>
      <c r="AV337" s="169">
        <v>5</v>
      </c>
      <c r="AW337" s="169">
        <v>0</v>
      </c>
      <c r="AX337" s="169">
        <v>0</v>
      </c>
      <c r="AY337" s="169">
        <v>29</v>
      </c>
      <c r="AZ337" s="169">
        <v>0</v>
      </c>
      <c r="BA337" s="169">
        <v>0</v>
      </c>
      <c r="BB337" s="169">
        <v>0</v>
      </c>
      <c r="BC337" s="169">
        <v>0</v>
      </c>
      <c r="BD337" s="169">
        <v>0</v>
      </c>
      <c r="BE337" s="169">
        <v>0</v>
      </c>
      <c r="BF337" s="169">
        <v>0</v>
      </c>
      <c r="BG337" s="169">
        <v>0</v>
      </c>
      <c r="BH337" s="169">
        <v>0</v>
      </c>
      <c r="BI337" s="138">
        <v>0</v>
      </c>
    </row>
    <row r="338" spans="1:61">
      <c r="A338" s="172" t="s">
        <v>437</v>
      </c>
      <c r="B338" s="169">
        <v>333</v>
      </c>
      <c r="C338" s="169">
        <v>6760</v>
      </c>
      <c r="D338" s="138">
        <f>SUM(H338:BI338)</f>
        <v>1214</v>
      </c>
      <c r="E338" s="172">
        <f>SUMIF($H$1:$BI$1,1,$H338:$BI338)</f>
        <v>128</v>
      </c>
      <c r="F338" s="169">
        <f>SUMIF($H$1:$BI$1,2,$H338:$BI338)</f>
        <v>122</v>
      </c>
      <c r="G338" s="138">
        <f>SUMIF($H$1:$BI$1,3,$H338:$BI338)</f>
        <v>964</v>
      </c>
      <c r="H338" s="171">
        <v>0</v>
      </c>
      <c r="I338" s="169">
        <v>13</v>
      </c>
      <c r="J338" s="169">
        <v>0</v>
      </c>
      <c r="K338" s="169">
        <v>0</v>
      </c>
      <c r="L338" s="169">
        <v>0</v>
      </c>
      <c r="M338" s="169">
        <v>0</v>
      </c>
      <c r="N338" s="169">
        <v>0</v>
      </c>
      <c r="O338" s="169">
        <v>7</v>
      </c>
      <c r="P338" s="169">
        <v>907</v>
      </c>
      <c r="Q338" s="169">
        <v>0</v>
      </c>
      <c r="R338" s="169">
        <v>0</v>
      </c>
      <c r="S338" s="169">
        <v>22</v>
      </c>
      <c r="T338" s="169">
        <v>0</v>
      </c>
      <c r="U338" s="169">
        <v>24</v>
      </c>
      <c r="V338" s="169">
        <v>0</v>
      </c>
      <c r="W338" s="169">
        <v>0</v>
      </c>
      <c r="X338" s="169">
        <v>98</v>
      </c>
      <c r="Y338" s="169">
        <v>32</v>
      </c>
      <c r="Z338" s="169">
        <v>4</v>
      </c>
      <c r="AA338" s="169">
        <v>14</v>
      </c>
      <c r="AB338" s="169">
        <v>0</v>
      </c>
      <c r="AC338" s="169">
        <v>0</v>
      </c>
      <c r="AD338" s="169">
        <v>0</v>
      </c>
      <c r="AE338" s="169">
        <v>0</v>
      </c>
      <c r="AF338" s="169">
        <v>0</v>
      </c>
      <c r="AG338" s="169">
        <v>41</v>
      </c>
      <c r="AH338" s="169">
        <v>0</v>
      </c>
      <c r="AI338" s="169">
        <v>0</v>
      </c>
      <c r="AJ338" s="169">
        <v>24</v>
      </c>
      <c r="AK338" s="169">
        <v>0</v>
      </c>
      <c r="AL338" s="169">
        <v>0</v>
      </c>
      <c r="AM338" s="169">
        <v>0</v>
      </c>
      <c r="AN338" s="170">
        <v>0</v>
      </c>
      <c r="AO338" s="169">
        <v>0</v>
      </c>
      <c r="AP338" s="169">
        <v>0</v>
      </c>
      <c r="AQ338" s="169">
        <v>0</v>
      </c>
      <c r="AR338" s="169">
        <v>0</v>
      </c>
      <c r="AS338" s="169">
        <v>0</v>
      </c>
      <c r="AT338" s="170">
        <v>0</v>
      </c>
      <c r="AU338" s="169">
        <v>0</v>
      </c>
      <c r="AV338" s="169">
        <v>6</v>
      </c>
      <c r="AW338" s="169">
        <v>0</v>
      </c>
      <c r="AX338" s="169">
        <v>10</v>
      </c>
      <c r="AY338" s="169">
        <v>0</v>
      </c>
      <c r="AZ338" s="169">
        <v>0</v>
      </c>
      <c r="BA338" s="169">
        <v>0</v>
      </c>
      <c r="BB338" s="169">
        <v>0</v>
      </c>
      <c r="BC338" s="169">
        <v>0</v>
      </c>
      <c r="BD338" s="169">
        <v>0</v>
      </c>
      <c r="BE338" s="169">
        <v>7</v>
      </c>
      <c r="BF338" s="169">
        <v>0</v>
      </c>
      <c r="BG338" s="169">
        <v>0</v>
      </c>
      <c r="BH338" s="169">
        <v>0</v>
      </c>
      <c r="BI338" s="138">
        <v>5</v>
      </c>
    </row>
    <row r="339" spans="1:61">
      <c r="A339" s="172" t="s">
        <v>435</v>
      </c>
      <c r="B339" s="169">
        <v>334</v>
      </c>
      <c r="C339" s="169">
        <v>4408</v>
      </c>
      <c r="D339" s="138">
        <f>SUM(H339:BI339)</f>
        <v>524</v>
      </c>
      <c r="E339" s="172">
        <f>SUMIF($H$1:$BI$1,1,$H339:$BI339)</f>
        <v>128</v>
      </c>
      <c r="F339" s="169">
        <f>SUMIF($H$1:$BI$1,2,$H339:$BI339)</f>
        <v>130</v>
      </c>
      <c r="G339" s="138">
        <f>SUMIF($H$1:$BI$1,3,$H339:$BI339)</f>
        <v>266</v>
      </c>
      <c r="H339" s="171">
        <v>0</v>
      </c>
      <c r="I339" s="169">
        <v>0</v>
      </c>
      <c r="J339" s="169">
        <v>0</v>
      </c>
      <c r="K339" s="169">
        <v>0</v>
      </c>
      <c r="L339" s="169">
        <v>0</v>
      </c>
      <c r="M339" s="169">
        <v>5</v>
      </c>
      <c r="N339" s="169">
        <v>0</v>
      </c>
      <c r="O339" s="169">
        <v>2</v>
      </c>
      <c r="P339" s="169">
        <v>188</v>
      </c>
      <c r="Q339" s="169">
        <v>7</v>
      </c>
      <c r="R339" s="169">
        <v>0</v>
      </c>
      <c r="S339" s="169">
        <v>31</v>
      </c>
      <c r="T339" s="169">
        <v>0</v>
      </c>
      <c r="U339" s="169">
        <v>0</v>
      </c>
      <c r="V339" s="169">
        <v>0</v>
      </c>
      <c r="W339" s="169">
        <v>4</v>
      </c>
      <c r="X339" s="169">
        <v>5</v>
      </c>
      <c r="Y339" s="169">
        <v>2</v>
      </c>
      <c r="Z339" s="169">
        <v>0</v>
      </c>
      <c r="AA339" s="169">
        <v>0</v>
      </c>
      <c r="AB339" s="169">
        <v>0</v>
      </c>
      <c r="AC339" s="169">
        <v>0</v>
      </c>
      <c r="AD339" s="169">
        <v>0</v>
      </c>
      <c r="AE339" s="169">
        <v>0</v>
      </c>
      <c r="AF339" s="169">
        <v>0</v>
      </c>
      <c r="AG339" s="169">
        <v>5</v>
      </c>
      <c r="AH339" s="169">
        <v>0</v>
      </c>
      <c r="AI339" s="169">
        <v>0</v>
      </c>
      <c r="AJ339" s="169">
        <v>12</v>
      </c>
      <c r="AK339" s="169">
        <v>0</v>
      </c>
      <c r="AL339" s="169">
        <v>6</v>
      </c>
      <c r="AM339" s="169">
        <v>8</v>
      </c>
      <c r="AN339" s="170">
        <v>0</v>
      </c>
      <c r="AO339" s="169">
        <v>0</v>
      </c>
      <c r="AP339" s="169">
        <v>6</v>
      </c>
      <c r="AQ339" s="169">
        <v>12</v>
      </c>
      <c r="AR339" s="169">
        <v>0</v>
      </c>
      <c r="AS339" s="169">
        <v>1</v>
      </c>
      <c r="AT339" s="170">
        <v>14</v>
      </c>
      <c r="AU339" s="169">
        <v>0</v>
      </c>
      <c r="AV339" s="169">
        <v>10</v>
      </c>
      <c r="AW339" s="169">
        <v>0</v>
      </c>
      <c r="AX339" s="169">
        <v>9</v>
      </c>
      <c r="AY339" s="169">
        <v>49</v>
      </c>
      <c r="AZ339" s="169">
        <v>0</v>
      </c>
      <c r="BA339" s="169">
        <v>46</v>
      </c>
      <c r="BB339" s="169">
        <v>9</v>
      </c>
      <c r="BC339" s="169">
        <v>0</v>
      </c>
      <c r="BD339" s="169">
        <v>0</v>
      </c>
      <c r="BE339" s="169">
        <v>74</v>
      </c>
      <c r="BF339" s="169">
        <v>0</v>
      </c>
      <c r="BG339" s="169">
        <v>6</v>
      </c>
      <c r="BH339" s="169">
        <v>10</v>
      </c>
      <c r="BI339" s="138">
        <v>3</v>
      </c>
    </row>
    <row r="340" spans="1:61">
      <c r="A340" s="172" t="s">
        <v>433</v>
      </c>
      <c r="B340" s="169">
        <v>335</v>
      </c>
      <c r="C340" s="169">
        <v>2963</v>
      </c>
      <c r="D340" s="138">
        <f>SUM(H340:BI340)</f>
        <v>311</v>
      </c>
      <c r="E340" s="172">
        <f>SUMIF($H$1:$BI$1,1,$H340:$BI340)</f>
        <v>74</v>
      </c>
      <c r="F340" s="169">
        <f>SUMIF($H$1:$BI$1,2,$H340:$BI340)</f>
        <v>166</v>
      </c>
      <c r="G340" s="138">
        <f>SUMIF($H$1:$BI$1,3,$H340:$BI340)</f>
        <v>71</v>
      </c>
      <c r="H340" s="171">
        <v>0</v>
      </c>
      <c r="I340" s="169">
        <v>7</v>
      </c>
      <c r="J340" s="169">
        <v>0</v>
      </c>
      <c r="K340" s="169">
        <v>0</v>
      </c>
      <c r="L340" s="169">
        <v>0</v>
      </c>
      <c r="M340" s="169">
        <v>0</v>
      </c>
      <c r="N340" s="169">
        <v>0</v>
      </c>
      <c r="O340" s="169">
        <v>0</v>
      </c>
      <c r="P340" s="169">
        <v>50</v>
      </c>
      <c r="Q340" s="169">
        <v>0</v>
      </c>
      <c r="R340" s="169">
        <v>0</v>
      </c>
      <c r="S340" s="169">
        <v>1</v>
      </c>
      <c r="T340" s="169">
        <v>0</v>
      </c>
      <c r="U340" s="169">
        <v>0</v>
      </c>
      <c r="V340" s="169">
        <v>0</v>
      </c>
      <c r="W340" s="169">
        <v>0</v>
      </c>
      <c r="X340" s="169">
        <v>50</v>
      </c>
      <c r="Y340" s="169">
        <v>19</v>
      </c>
      <c r="Z340" s="169">
        <v>0</v>
      </c>
      <c r="AA340" s="169">
        <v>0</v>
      </c>
      <c r="AB340" s="169">
        <v>0</v>
      </c>
      <c r="AC340" s="169">
        <v>0</v>
      </c>
      <c r="AD340" s="169">
        <v>0</v>
      </c>
      <c r="AE340" s="169">
        <v>0</v>
      </c>
      <c r="AF340" s="169">
        <v>0</v>
      </c>
      <c r="AG340" s="169">
        <v>21</v>
      </c>
      <c r="AH340" s="169">
        <v>0</v>
      </c>
      <c r="AI340" s="169">
        <v>0</v>
      </c>
      <c r="AJ340" s="169">
        <v>0</v>
      </c>
      <c r="AK340" s="169">
        <v>0</v>
      </c>
      <c r="AL340" s="169">
        <v>4</v>
      </c>
      <c r="AM340" s="169">
        <v>0</v>
      </c>
      <c r="AN340" s="170">
        <v>0</v>
      </c>
      <c r="AO340" s="169">
        <v>0</v>
      </c>
      <c r="AP340" s="169">
        <v>0</v>
      </c>
      <c r="AQ340" s="169">
        <v>4</v>
      </c>
      <c r="AR340" s="169">
        <v>90</v>
      </c>
      <c r="AS340" s="169">
        <v>0</v>
      </c>
      <c r="AT340" s="170">
        <v>0</v>
      </c>
      <c r="AU340" s="169">
        <v>0</v>
      </c>
      <c r="AV340" s="169">
        <v>0</v>
      </c>
      <c r="AW340" s="169">
        <v>0</v>
      </c>
      <c r="AX340" s="169">
        <v>20</v>
      </c>
      <c r="AY340" s="169">
        <v>19</v>
      </c>
      <c r="AZ340" s="169">
        <v>0</v>
      </c>
      <c r="BA340" s="169">
        <v>1</v>
      </c>
      <c r="BB340" s="169">
        <v>0</v>
      </c>
      <c r="BC340" s="169">
        <v>0</v>
      </c>
      <c r="BD340" s="169">
        <v>0</v>
      </c>
      <c r="BE340" s="169">
        <v>22</v>
      </c>
      <c r="BF340" s="169">
        <v>0</v>
      </c>
      <c r="BG340" s="169">
        <v>3</v>
      </c>
      <c r="BH340" s="169">
        <v>0</v>
      </c>
      <c r="BI340" s="138">
        <v>0</v>
      </c>
    </row>
    <row r="341" spans="1:61">
      <c r="A341" s="172" t="s">
        <v>431</v>
      </c>
      <c r="B341" s="169">
        <v>336</v>
      </c>
      <c r="C341" s="169">
        <v>5278</v>
      </c>
      <c r="D341" s="138">
        <f>SUM(H341:BI341)</f>
        <v>519</v>
      </c>
      <c r="E341" s="172">
        <f>SUMIF($H$1:$BI$1,1,$H341:$BI341)</f>
        <v>58</v>
      </c>
      <c r="F341" s="169">
        <f>SUMIF($H$1:$BI$1,2,$H341:$BI341)</f>
        <v>56</v>
      </c>
      <c r="G341" s="138">
        <f>SUMIF($H$1:$BI$1,3,$H341:$BI341)</f>
        <v>405</v>
      </c>
      <c r="H341" s="171">
        <v>0</v>
      </c>
      <c r="I341" s="169">
        <v>2</v>
      </c>
      <c r="J341" s="169">
        <v>0</v>
      </c>
      <c r="K341" s="169">
        <v>0</v>
      </c>
      <c r="L341" s="169">
        <v>0</v>
      </c>
      <c r="M341" s="169">
        <v>0</v>
      </c>
      <c r="N341" s="169">
        <v>0</v>
      </c>
      <c r="O341" s="169">
        <v>0</v>
      </c>
      <c r="P341" s="169">
        <v>405</v>
      </c>
      <c r="Q341" s="169">
        <v>0</v>
      </c>
      <c r="R341" s="169">
        <v>0</v>
      </c>
      <c r="S341" s="169">
        <v>0</v>
      </c>
      <c r="T341" s="169">
        <v>0</v>
      </c>
      <c r="U341" s="169">
        <v>0</v>
      </c>
      <c r="V341" s="169">
        <v>0</v>
      </c>
      <c r="W341" s="169">
        <v>0</v>
      </c>
      <c r="X341" s="169">
        <v>36</v>
      </c>
      <c r="Y341" s="169">
        <v>5</v>
      </c>
      <c r="Z341" s="169">
        <v>0</v>
      </c>
      <c r="AA341" s="169">
        <v>0</v>
      </c>
      <c r="AB341" s="169">
        <v>0</v>
      </c>
      <c r="AC341" s="169">
        <v>0</v>
      </c>
      <c r="AD341" s="169">
        <v>0</v>
      </c>
      <c r="AE341" s="169">
        <v>0</v>
      </c>
      <c r="AF341" s="169">
        <v>0</v>
      </c>
      <c r="AG341" s="169">
        <v>5</v>
      </c>
      <c r="AH341" s="169">
        <v>0</v>
      </c>
      <c r="AI341" s="169">
        <v>0</v>
      </c>
      <c r="AJ341" s="169">
        <v>3</v>
      </c>
      <c r="AK341" s="169">
        <v>0</v>
      </c>
      <c r="AL341" s="169">
        <v>0</v>
      </c>
      <c r="AM341" s="169">
        <v>0</v>
      </c>
      <c r="AN341" s="170">
        <v>0</v>
      </c>
      <c r="AO341" s="169">
        <v>0</v>
      </c>
      <c r="AP341" s="169">
        <v>0</v>
      </c>
      <c r="AQ341" s="169">
        <v>15</v>
      </c>
      <c r="AR341" s="169">
        <v>0</v>
      </c>
      <c r="AS341" s="169">
        <v>0</v>
      </c>
      <c r="AT341" s="170">
        <v>0</v>
      </c>
      <c r="AU341" s="169">
        <v>0</v>
      </c>
      <c r="AV341" s="169">
        <v>0</v>
      </c>
      <c r="AW341" s="169">
        <v>0</v>
      </c>
      <c r="AX341" s="169">
        <v>0</v>
      </c>
      <c r="AY341" s="169">
        <v>19</v>
      </c>
      <c r="AZ341" s="169">
        <v>0</v>
      </c>
      <c r="BA341" s="169">
        <v>0</v>
      </c>
      <c r="BB341" s="169">
        <v>0</v>
      </c>
      <c r="BC341" s="169">
        <v>0</v>
      </c>
      <c r="BD341" s="169">
        <v>3</v>
      </c>
      <c r="BE341" s="169">
        <v>26</v>
      </c>
      <c r="BF341" s="169">
        <v>0</v>
      </c>
      <c r="BG341" s="169">
        <v>0</v>
      </c>
      <c r="BH341" s="169">
        <v>0</v>
      </c>
      <c r="BI341" s="138">
        <v>0</v>
      </c>
    </row>
    <row r="342" spans="1:61">
      <c r="A342" s="172" t="s">
        <v>429</v>
      </c>
      <c r="B342" s="169">
        <v>337</v>
      </c>
      <c r="C342" s="169">
        <v>2082</v>
      </c>
      <c r="D342" s="138">
        <f>SUM(H342:BI342)</f>
        <v>459</v>
      </c>
      <c r="E342" s="172">
        <f>SUMIF($H$1:$BI$1,1,$H342:$BI342)</f>
        <v>72</v>
      </c>
      <c r="F342" s="169">
        <f>SUMIF($H$1:$BI$1,2,$H342:$BI342)</f>
        <v>115</v>
      </c>
      <c r="G342" s="138">
        <f>SUMIF($H$1:$BI$1,3,$H342:$BI342)</f>
        <v>272</v>
      </c>
      <c r="H342" s="171">
        <v>0</v>
      </c>
      <c r="I342" s="169">
        <v>13</v>
      </c>
      <c r="J342" s="169">
        <v>0</v>
      </c>
      <c r="K342" s="169">
        <v>0</v>
      </c>
      <c r="L342" s="169">
        <v>2</v>
      </c>
      <c r="M342" s="169">
        <v>2</v>
      </c>
      <c r="N342" s="169">
        <v>0</v>
      </c>
      <c r="O342" s="169">
        <v>2</v>
      </c>
      <c r="P342" s="169">
        <v>188</v>
      </c>
      <c r="Q342" s="169">
        <v>0</v>
      </c>
      <c r="R342" s="169">
        <v>0</v>
      </c>
      <c r="S342" s="169">
        <v>8</v>
      </c>
      <c r="T342" s="169">
        <v>0</v>
      </c>
      <c r="U342" s="169">
        <v>0</v>
      </c>
      <c r="V342" s="169">
        <v>0</v>
      </c>
      <c r="W342" s="169">
        <v>0</v>
      </c>
      <c r="X342" s="169">
        <v>33</v>
      </c>
      <c r="Y342" s="169">
        <v>0</v>
      </c>
      <c r="Z342" s="169">
        <v>3</v>
      </c>
      <c r="AA342" s="169">
        <v>4</v>
      </c>
      <c r="AB342" s="169">
        <v>0</v>
      </c>
      <c r="AC342" s="169">
        <v>0</v>
      </c>
      <c r="AD342" s="169">
        <v>0</v>
      </c>
      <c r="AE342" s="169">
        <v>0</v>
      </c>
      <c r="AF342" s="169">
        <v>0</v>
      </c>
      <c r="AG342" s="169">
        <v>37</v>
      </c>
      <c r="AH342" s="169">
        <v>0</v>
      </c>
      <c r="AI342" s="169">
        <v>0</v>
      </c>
      <c r="AJ342" s="169">
        <v>17</v>
      </c>
      <c r="AK342" s="169">
        <v>0</v>
      </c>
      <c r="AL342" s="169">
        <v>0</v>
      </c>
      <c r="AM342" s="169">
        <v>3</v>
      </c>
      <c r="AN342" s="170">
        <v>0</v>
      </c>
      <c r="AO342" s="169">
        <v>0</v>
      </c>
      <c r="AP342" s="169">
        <v>0</v>
      </c>
      <c r="AQ342" s="169">
        <v>15</v>
      </c>
      <c r="AR342" s="169">
        <v>0</v>
      </c>
      <c r="AS342" s="169">
        <v>0</v>
      </c>
      <c r="AT342" s="170">
        <v>7</v>
      </c>
      <c r="AU342" s="169">
        <v>0</v>
      </c>
      <c r="AV342" s="169">
        <v>4</v>
      </c>
      <c r="AW342" s="169">
        <v>7</v>
      </c>
      <c r="AX342" s="169">
        <v>0</v>
      </c>
      <c r="AY342" s="169">
        <v>1</v>
      </c>
      <c r="AZ342" s="169">
        <v>0</v>
      </c>
      <c r="BA342" s="169">
        <v>17</v>
      </c>
      <c r="BB342" s="169">
        <v>0</v>
      </c>
      <c r="BC342" s="169">
        <v>0</v>
      </c>
      <c r="BD342" s="169">
        <v>0</v>
      </c>
      <c r="BE342" s="169">
        <v>45</v>
      </c>
      <c r="BF342" s="169">
        <v>3</v>
      </c>
      <c r="BG342" s="169">
        <v>0</v>
      </c>
      <c r="BH342" s="169">
        <v>48</v>
      </c>
      <c r="BI342" s="138">
        <v>0</v>
      </c>
    </row>
    <row r="343" spans="1:61">
      <c r="A343" s="172" t="s">
        <v>427</v>
      </c>
      <c r="B343" s="169">
        <v>338</v>
      </c>
      <c r="C343" s="169">
        <v>465</v>
      </c>
      <c r="D343" s="138">
        <f>SUM(H343:BI343)</f>
        <v>44</v>
      </c>
      <c r="E343" s="172">
        <f>SUMIF($H$1:$BI$1,1,$H343:$BI343)</f>
        <v>7</v>
      </c>
      <c r="F343" s="169">
        <f>SUMIF($H$1:$BI$1,2,$H343:$BI343)</f>
        <v>7</v>
      </c>
      <c r="G343" s="138">
        <f>SUMIF($H$1:$BI$1,3,$H343:$BI343)</f>
        <v>30</v>
      </c>
      <c r="H343" s="171">
        <v>0</v>
      </c>
      <c r="I343" s="169">
        <v>0</v>
      </c>
      <c r="J343" s="169">
        <v>0</v>
      </c>
      <c r="K343" s="169">
        <v>0</v>
      </c>
      <c r="L343" s="169">
        <v>0</v>
      </c>
      <c r="M343" s="169">
        <v>0</v>
      </c>
      <c r="N343" s="169">
        <v>0</v>
      </c>
      <c r="O343" s="169">
        <v>0</v>
      </c>
      <c r="P343" s="169">
        <v>30</v>
      </c>
      <c r="Q343" s="169">
        <v>0</v>
      </c>
      <c r="R343" s="169">
        <v>0</v>
      </c>
      <c r="S343" s="169">
        <v>0</v>
      </c>
      <c r="T343" s="169">
        <v>0</v>
      </c>
      <c r="U343" s="169">
        <v>0</v>
      </c>
      <c r="V343" s="169">
        <v>0</v>
      </c>
      <c r="W343" s="169">
        <v>0</v>
      </c>
      <c r="X343" s="169">
        <v>7</v>
      </c>
      <c r="Y343" s="169">
        <v>0</v>
      </c>
      <c r="Z343" s="169">
        <v>0</v>
      </c>
      <c r="AA343" s="169">
        <v>0</v>
      </c>
      <c r="AB343" s="169">
        <v>0</v>
      </c>
      <c r="AC343" s="169">
        <v>0</v>
      </c>
      <c r="AD343" s="169">
        <v>0</v>
      </c>
      <c r="AE343" s="169">
        <v>0</v>
      </c>
      <c r="AF343" s="169">
        <v>0</v>
      </c>
      <c r="AG343" s="169">
        <v>1</v>
      </c>
      <c r="AH343" s="169">
        <v>0</v>
      </c>
      <c r="AI343" s="169">
        <v>0</v>
      </c>
      <c r="AJ343" s="169">
        <v>0</v>
      </c>
      <c r="AK343" s="169">
        <v>0</v>
      </c>
      <c r="AL343" s="169">
        <v>0</v>
      </c>
      <c r="AM343" s="169">
        <v>0</v>
      </c>
      <c r="AN343" s="170">
        <v>0</v>
      </c>
      <c r="AO343" s="169">
        <v>0</v>
      </c>
      <c r="AP343" s="169">
        <v>0</v>
      </c>
      <c r="AQ343" s="169">
        <v>2</v>
      </c>
      <c r="AR343" s="169">
        <v>0</v>
      </c>
      <c r="AS343" s="169">
        <v>0</v>
      </c>
      <c r="AT343" s="170">
        <v>0</v>
      </c>
      <c r="AU343" s="169">
        <v>0</v>
      </c>
      <c r="AV343" s="169">
        <v>0</v>
      </c>
      <c r="AW343" s="169">
        <v>0</v>
      </c>
      <c r="AX343" s="169">
        <v>0</v>
      </c>
      <c r="AY343" s="169">
        <v>0</v>
      </c>
      <c r="AZ343" s="169">
        <v>0</v>
      </c>
      <c r="BA343" s="169">
        <v>0</v>
      </c>
      <c r="BB343" s="169">
        <v>0</v>
      </c>
      <c r="BC343" s="169">
        <v>0</v>
      </c>
      <c r="BD343" s="169">
        <v>0</v>
      </c>
      <c r="BE343" s="169">
        <v>4</v>
      </c>
      <c r="BF343" s="169">
        <v>0</v>
      </c>
      <c r="BG343" s="169">
        <v>0</v>
      </c>
      <c r="BH343" s="169">
        <v>0</v>
      </c>
      <c r="BI343" s="138">
        <v>0</v>
      </c>
    </row>
    <row r="344" spans="1:61">
      <c r="A344" s="172" t="s">
        <v>425</v>
      </c>
      <c r="B344" s="169">
        <v>339</v>
      </c>
      <c r="C344" s="169">
        <v>1543</v>
      </c>
      <c r="D344" s="138">
        <f>SUM(H344:BI344)</f>
        <v>136</v>
      </c>
      <c r="E344" s="172">
        <f>SUMIF($H$1:$BI$1,1,$H344:$BI344)</f>
        <v>7</v>
      </c>
      <c r="F344" s="169">
        <f>SUMIF($H$1:$BI$1,2,$H344:$BI344)</f>
        <v>7</v>
      </c>
      <c r="G344" s="138">
        <f>SUMIF($H$1:$BI$1,3,$H344:$BI344)</f>
        <v>122</v>
      </c>
      <c r="H344" s="171">
        <v>0</v>
      </c>
      <c r="I344" s="169">
        <v>1</v>
      </c>
      <c r="J344" s="169">
        <v>0</v>
      </c>
      <c r="K344" s="169">
        <v>0</v>
      </c>
      <c r="L344" s="169">
        <v>0</v>
      </c>
      <c r="M344" s="169">
        <v>0</v>
      </c>
      <c r="N344" s="169">
        <v>0</v>
      </c>
      <c r="O344" s="169">
        <v>0</v>
      </c>
      <c r="P344" s="169">
        <v>12</v>
      </c>
      <c r="Q344" s="169">
        <v>0</v>
      </c>
      <c r="R344" s="169">
        <v>0</v>
      </c>
      <c r="S344" s="169">
        <v>106</v>
      </c>
      <c r="T344" s="169">
        <v>0</v>
      </c>
      <c r="U344" s="169">
        <v>0</v>
      </c>
      <c r="V344" s="169">
        <v>0</v>
      </c>
      <c r="W344" s="169">
        <v>0</v>
      </c>
      <c r="X344" s="169">
        <v>7</v>
      </c>
      <c r="Y344" s="169">
        <v>0</v>
      </c>
      <c r="Z344" s="169">
        <v>4</v>
      </c>
      <c r="AA344" s="169">
        <v>0</v>
      </c>
      <c r="AB344" s="169">
        <v>0</v>
      </c>
      <c r="AC344" s="169">
        <v>0</v>
      </c>
      <c r="AD344" s="169">
        <v>0</v>
      </c>
      <c r="AE344" s="169">
        <v>0</v>
      </c>
      <c r="AF344" s="169">
        <v>0</v>
      </c>
      <c r="AG344" s="169">
        <v>1</v>
      </c>
      <c r="AH344" s="169">
        <v>0</v>
      </c>
      <c r="AI344" s="169">
        <v>0</v>
      </c>
      <c r="AJ344" s="169">
        <v>0</v>
      </c>
      <c r="AK344" s="169">
        <v>0</v>
      </c>
      <c r="AL344" s="169">
        <v>0</v>
      </c>
      <c r="AM344" s="169">
        <v>0</v>
      </c>
      <c r="AN344" s="170">
        <v>0</v>
      </c>
      <c r="AO344" s="169">
        <v>0</v>
      </c>
      <c r="AP344" s="169">
        <v>0</v>
      </c>
      <c r="AQ344" s="169">
        <v>0</v>
      </c>
      <c r="AR344" s="169">
        <v>0</v>
      </c>
      <c r="AS344" s="169">
        <v>0</v>
      </c>
      <c r="AT344" s="170">
        <v>0</v>
      </c>
      <c r="AU344" s="169">
        <v>0</v>
      </c>
      <c r="AV344" s="169">
        <v>0</v>
      </c>
      <c r="AW344" s="169">
        <v>0</v>
      </c>
      <c r="AX344" s="169">
        <v>0</v>
      </c>
      <c r="AY344" s="169">
        <v>0</v>
      </c>
      <c r="AZ344" s="169">
        <v>0</v>
      </c>
      <c r="BA344" s="169">
        <v>0</v>
      </c>
      <c r="BB344" s="169">
        <v>0</v>
      </c>
      <c r="BC344" s="169">
        <v>0</v>
      </c>
      <c r="BD344" s="169">
        <v>0</v>
      </c>
      <c r="BE344" s="169">
        <v>5</v>
      </c>
      <c r="BF344" s="169">
        <v>0</v>
      </c>
      <c r="BG344" s="169">
        <v>0</v>
      </c>
      <c r="BH344" s="169">
        <v>0</v>
      </c>
      <c r="BI344" s="138">
        <v>0</v>
      </c>
    </row>
    <row r="345" spans="1:61">
      <c r="A345" s="172" t="s">
        <v>423</v>
      </c>
      <c r="B345" s="169">
        <v>340</v>
      </c>
      <c r="C345" s="169">
        <v>4518</v>
      </c>
      <c r="D345" s="138">
        <f>SUM(H345:BI345)</f>
        <v>213</v>
      </c>
      <c r="E345" s="172">
        <f>SUMIF($H$1:$BI$1,1,$H345:$BI345)</f>
        <v>36</v>
      </c>
      <c r="F345" s="169">
        <f>SUMIF($H$1:$BI$1,2,$H345:$BI345)</f>
        <v>23</v>
      </c>
      <c r="G345" s="138">
        <f>SUMIF($H$1:$BI$1,3,$H345:$BI345)</f>
        <v>154</v>
      </c>
      <c r="H345" s="171">
        <v>0</v>
      </c>
      <c r="I345" s="169">
        <v>0</v>
      </c>
      <c r="J345" s="169">
        <v>0</v>
      </c>
      <c r="K345" s="169">
        <v>0</v>
      </c>
      <c r="L345" s="169">
        <v>0</v>
      </c>
      <c r="M345" s="169">
        <v>0</v>
      </c>
      <c r="N345" s="169">
        <v>0</v>
      </c>
      <c r="O345" s="169">
        <v>0</v>
      </c>
      <c r="P345" s="169">
        <v>153</v>
      </c>
      <c r="Q345" s="169">
        <v>0</v>
      </c>
      <c r="R345" s="169">
        <v>0</v>
      </c>
      <c r="S345" s="169">
        <v>0</v>
      </c>
      <c r="T345" s="169">
        <v>0</v>
      </c>
      <c r="U345" s="169">
        <v>0</v>
      </c>
      <c r="V345" s="169">
        <v>0</v>
      </c>
      <c r="W345" s="169">
        <v>0</v>
      </c>
      <c r="X345" s="169">
        <v>20</v>
      </c>
      <c r="Y345" s="169">
        <v>1</v>
      </c>
      <c r="Z345" s="169">
        <v>0</v>
      </c>
      <c r="AA345" s="169">
        <v>0</v>
      </c>
      <c r="AB345" s="169">
        <v>0</v>
      </c>
      <c r="AC345" s="169">
        <v>0</v>
      </c>
      <c r="AD345" s="169">
        <v>0</v>
      </c>
      <c r="AE345" s="169">
        <v>0</v>
      </c>
      <c r="AF345" s="169">
        <v>0</v>
      </c>
      <c r="AG345" s="169">
        <v>2</v>
      </c>
      <c r="AH345" s="169">
        <v>0</v>
      </c>
      <c r="AI345" s="169">
        <v>0</v>
      </c>
      <c r="AJ345" s="169">
        <v>16</v>
      </c>
      <c r="AK345" s="169">
        <v>0</v>
      </c>
      <c r="AL345" s="169">
        <v>0</v>
      </c>
      <c r="AM345" s="169">
        <v>0</v>
      </c>
      <c r="AN345" s="170">
        <v>0</v>
      </c>
      <c r="AO345" s="169">
        <v>0</v>
      </c>
      <c r="AP345" s="169">
        <v>0</v>
      </c>
      <c r="AQ345" s="169">
        <v>0</v>
      </c>
      <c r="AR345" s="169">
        <v>0</v>
      </c>
      <c r="AS345" s="169">
        <v>0</v>
      </c>
      <c r="AT345" s="170">
        <v>0</v>
      </c>
      <c r="AU345" s="169">
        <v>0</v>
      </c>
      <c r="AV345" s="169">
        <v>0</v>
      </c>
      <c r="AW345" s="169">
        <v>0</v>
      </c>
      <c r="AX345" s="169">
        <v>1</v>
      </c>
      <c r="AY345" s="169">
        <v>0</v>
      </c>
      <c r="AZ345" s="169">
        <v>0</v>
      </c>
      <c r="BA345" s="169">
        <v>0</v>
      </c>
      <c r="BB345" s="169">
        <v>0</v>
      </c>
      <c r="BC345" s="169">
        <v>0</v>
      </c>
      <c r="BD345" s="169">
        <v>3</v>
      </c>
      <c r="BE345" s="169">
        <v>17</v>
      </c>
      <c r="BF345" s="169">
        <v>0</v>
      </c>
      <c r="BG345" s="169">
        <v>0</v>
      </c>
      <c r="BH345" s="169">
        <v>0</v>
      </c>
      <c r="BI345" s="138">
        <v>0</v>
      </c>
    </row>
    <row r="346" spans="1:61">
      <c r="A346" s="172" t="s">
        <v>421</v>
      </c>
      <c r="B346" s="169">
        <v>341</v>
      </c>
      <c r="C346" s="169">
        <v>6147</v>
      </c>
      <c r="D346" s="138">
        <f>SUM(H346:BI346)</f>
        <v>2036</v>
      </c>
      <c r="E346" s="172">
        <f>SUMIF($H$1:$BI$1,1,$H346:$BI346)</f>
        <v>717</v>
      </c>
      <c r="F346" s="169">
        <f>SUMIF($H$1:$BI$1,2,$H346:$BI346)</f>
        <v>453</v>
      </c>
      <c r="G346" s="138">
        <f>SUMIF($H$1:$BI$1,3,$H346:$BI346)</f>
        <v>866</v>
      </c>
      <c r="H346" s="171">
        <v>0</v>
      </c>
      <c r="I346" s="169">
        <v>0</v>
      </c>
      <c r="J346" s="169">
        <v>0</v>
      </c>
      <c r="K346" s="169">
        <v>0</v>
      </c>
      <c r="L346" s="169">
        <v>0</v>
      </c>
      <c r="M346" s="169">
        <v>0</v>
      </c>
      <c r="N346" s="169">
        <v>0</v>
      </c>
      <c r="O346" s="169">
        <v>0</v>
      </c>
      <c r="P346" s="169">
        <v>824</v>
      </c>
      <c r="Q346" s="169">
        <v>0</v>
      </c>
      <c r="R346" s="169">
        <v>0</v>
      </c>
      <c r="S346" s="169">
        <v>0</v>
      </c>
      <c r="T346" s="169">
        <v>0</v>
      </c>
      <c r="U346" s="169">
        <v>0</v>
      </c>
      <c r="V346" s="169">
        <v>19</v>
      </c>
      <c r="W346" s="169">
        <v>0</v>
      </c>
      <c r="X346" s="169">
        <v>255</v>
      </c>
      <c r="Y346" s="169">
        <v>50</v>
      </c>
      <c r="Z346" s="169">
        <v>0</v>
      </c>
      <c r="AA346" s="169">
        <v>0</v>
      </c>
      <c r="AB346" s="169">
        <v>0</v>
      </c>
      <c r="AC346" s="169">
        <v>0</v>
      </c>
      <c r="AD346" s="169">
        <v>0</v>
      </c>
      <c r="AE346" s="169">
        <v>1</v>
      </c>
      <c r="AF346" s="169">
        <v>0</v>
      </c>
      <c r="AG346" s="169">
        <v>324</v>
      </c>
      <c r="AH346" s="169">
        <v>0</v>
      </c>
      <c r="AI346" s="169">
        <v>0</v>
      </c>
      <c r="AJ346" s="169">
        <v>448</v>
      </c>
      <c r="AK346" s="169">
        <v>20</v>
      </c>
      <c r="AL346" s="169">
        <v>0</v>
      </c>
      <c r="AM346" s="169">
        <v>0</v>
      </c>
      <c r="AN346" s="170">
        <v>12</v>
      </c>
      <c r="AO346" s="169">
        <v>7</v>
      </c>
      <c r="AP346" s="169">
        <v>0</v>
      </c>
      <c r="AQ346" s="169">
        <v>1</v>
      </c>
      <c r="AR346" s="169">
        <v>8</v>
      </c>
      <c r="AS346" s="169">
        <v>10</v>
      </c>
      <c r="AT346" s="170">
        <v>30</v>
      </c>
      <c r="AU346" s="169">
        <v>0</v>
      </c>
      <c r="AV346" s="169">
        <v>14</v>
      </c>
      <c r="AW346" s="169">
        <v>0</v>
      </c>
      <c r="AX346" s="169">
        <v>0</v>
      </c>
      <c r="AY346" s="169">
        <v>0</v>
      </c>
      <c r="AZ346" s="169">
        <v>9</v>
      </c>
      <c r="BA346" s="169">
        <v>0</v>
      </c>
      <c r="BB346" s="169">
        <v>0</v>
      </c>
      <c r="BC346" s="169">
        <v>0</v>
      </c>
      <c r="BD346" s="169">
        <v>0</v>
      </c>
      <c r="BE346" s="169">
        <v>4</v>
      </c>
      <c r="BF346" s="169">
        <v>0</v>
      </c>
      <c r="BG346" s="169">
        <v>0</v>
      </c>
      <c r="BH346" s="169">
        <v>0</v>
      </c>
      <c r="BI346" s="138">
        <v>0</v>
      </c>
    </row>
    <row r="347" spans="1:61">
      <c r="A347" s="172" t="s">
        <v>418</v>
      </c>
      <c r="B347" s="169">
        <v>342</v>
      </c>
      <c r="C347" s="169">
        <v>1324</v>
      </c>
      <c r="D347" s="138">
        <f>SUM(H347:BI347)</f>
        <v>176</v>
      </c>
      <c r="E347" s="172">
        <f>SUMIF($H$1:$BI$1,1,$H347:$BI347)</f>
        <v>16</v>
      </c>
      <c r="F347" s="169">
        <f>SUMIF($H$1:$BI$1,2,$H347:$BI347)</f>
        <v>11</v>
      </c>
      <c r="G347" s="138">
        <f>SUMIF($H$1:$BI$1,3,$H347:$BI347)</f>
        <v>149</v>
      </c>
      <c r="H347" s="171">
        <v>0</v>
      </c>
      <c r="I347" s="169">
        <v>0</v>
      </c>
      <c r="J347" s="169">
        <v>0</v>
      </c>
      <c r="K347" s="169">
        <v>0</v>
      </c>
      <c r="L347" s="169">
        <v>0</v>
      </c>
      <c r="M347" s="169">
        <v>0</v>
      </c>
      <c r="N347" s="169">
        <v>0</v>
      </c>
      <c r="O347" s="169">
        <v>0</v>
      </c>
      <c r="P347" s="169">
        <v>136</v>
      </c>
      <c r="Q347" s="169">
        <v>0</v>
      </c>
      <c r="R347" s="169">
        <v>0</v>
      </c>
      <c r="S347" s="169">
        <v>0</v>
      </c>
      <c r="T347" s="169">
        <v>0</v>
      </c>
      <c r="U347" s="169">
        <v>0</v>
      </c>
      <c r="V347" s="169">
        <v>0</v>
      </c>
      <c r="W347" s="169">
        <v>0</v>
      </c>
      <c r="X347" s="169">
        <v>16</v>
      </c>
      <c r="Y347" s="169">
        <v>0</v>
      </c>
      <c r="Z347" s="169">
        <v>0</v>
      </c>
      <c r="AA347" s="169">
        <v>0</v>
      </c>
      <c r="AB347" s="169">
        <v>0</v>
      </c>
      <c r="AC347" s="169">
        <v>0</v>
      </c>
      <c r="AD347" s="169">
        <v>0</v>
      </c>
      <c r="AE347" s="169">
        <v>0</v>
      </c>
      <c r="AF347" s="169">
        <v>0</v>
      </c>
      <c r="AG347" s="169">
        <v>0</v>
      </c>
      <c r="AH347" s="169">
        <v>0</v>
      </c>
      <c r="AI347" s="169">
        <v>0</v>
      </c>
      <c r="AJ347" s="169">
        <v>0</v>
      </c>
      <c r="AK347" s="169">
        <v>0</v>
      </c>
      <c r="AL347" s="169">
        <v>0</v>
      </c>
      <c r="AM347" s="169">
        <v>0</v>
      </c>
      <c r="AN347" s="170">
        <v>0</v>
      </c>
      <c r="AO347" s="169">
        <v>0</v>
      </c>
      <c r="AP347" s="169">
        <v>0</v>
      </c>
      <c r="AQ347" s="169">
        <v>0</v>
      </c>
      <c r="AR347" s="169">
        <v>0</v>
      </c>
      <c r="AS347" s="169">
        <v>0</v>
      </c>
      <c r="AT347" s="170">
        <v>1</v>
      </c>
      <c r="AU347" s="169">
        <v>0</v>
      </c>
      <c r="AV347" s="169">
        <v>0</v>
      </c>
      <c r="AW347" s="169">
        <v>0</v>
      </c>
      <c r="AX347" s="169">
        <v>12</v>
      </c>
      <c r="AY347" s="169">
        <v>0</v>
      </c>
      <c r="AZ347" s="169">
        <v>0</v>
      </c>
      <c r="BA347" s="169">
        <v>0</v>
      </c>
      <c r="BB347" s="169">
        <v>0</v>
      </c>
      <c r="BC347" s="169">
        <v>0</v>
      </c>
      <c r="BD347" s="169">
        <v>0</v>
      </c>
      <c r="BE347" s="169">
        <v>11</v>
      </c>
      <c r="BF347" s="169">
        <v>0</v>
      </c>
      <c r="BG347" s="169">
        <v>0</v>
      </c>
      <c r="BH347" s="169">
        <v>0</v>
      </c>
      <c r="BI347" s="138">
        <v>0</v>
      </c>
    </row>
    <row r="348" spans="1:61">
      <c r="A348" s="172" t="s">
        <v>416</v>
      </c>
      <c r="B348" s="169">
        <v>343</v>
      </c>
      <c r="C348" s="169">
        <v>11717</v>
      </c>
      <c r="D348" s="138">
        <f>SUM(H348:BI348)</f>
        <v>828</v>
      </c>
      <c r="E348" s="172">
        <f>SUMIF($H$1:$BI$1,1,$H348:$BI348)</f>
        <v>502</v>
      </c>
      <c r="F348" s="169">
        <f>SUMIF($H$1:$BI$1,2,$H348:$BI348)</f>
        <v>158</v>
      </c>
      <c r="G348" s="138">
        <f>SUMIF($H$1:$BI$1,3,$H348:$BI348)</f>
        <v>168</v>
      </c>
      <c r="H348" s="171">
        <v>0</v>
      </c>
      <c r="I348" s="169">
        <v>7</v>
      </c>
      <c r="J348" s="169">
        <v>0</v>
      </c>
      <c r="K348" s="169">
        <v>0</v>
      </c>
      <c r="L348" s="169">
        <v>0</v>
      </c>
      <c r="M348" s="169">
        <v>0</v>
      </c>
      <c r="N348" s="169">
        <v>0</v>
      </c>
      <c r="O348" s="169">
        <v>0</v>
      </c>
      <c r="P348" s="169">
        <v>142</v>
      </c>
      <c r="Q348" s="169">
        <v>0</v>
      </c>
      <c r="R348" s="169">
        <v>8</v>
      </c>
      <c r="S348" s="169">
        <v>6</v>
      </c>
      <c r="T348" s="169">
        <v>1</v>
      </c>
      <c r="U348" s="169">
        <v>4</v>
      </c>
      <c r="V348" s="169">
        <v>0</v>
      </c>
      <c r="W348" s="169">
        <v>24</v>
      </c>
      <c r="X348" s="169">
        <v>501</v>
      </c>
      <c r="Y348" s="169">
        <v>0</v>
      </c>
      <c r="Z348" s="169">
        <v>7</v>
      </c>
      <c r="AA348" s="169">
        <v>0</v>
      </c>
      <c r="AB348" s="169">
        <v>0</v>
      </c>
      <c r="AC348" s="169">
        <v>0</v>
      </c>
      <c r="AD348" s="169">
        <v>0</v>
      </c>
      <c r="AE348" s="169">
        <v>0</v>
      </c>
      <c r="AF348" s="169">
        <v>1</v>
      </c>
      <c r="AG348" s="169">
        <v>0</v>
      </c>
      <c r="AH348" s="169">
        <v>0</v>
      </c>
      <c r="AI348" s="169">
        <v>0</v>
      </c>
      <c r="AJ348" s="169">
        <v>1</v>
      </c>
      <c r="AK348" s="169">
        <v>0</v>
      </c>
      <c r="AL348" s="169">
        <v>0</v>
      </c>
      <c r="AM348" s="169">
        <v>0</v>
      </c>
      <c r="AN348" s="170">
        <v>0</v>
      </c>
      <c r="AO348" s="169">
        <v>0</v>
      </c>
      <c r="AP348" s="169">
        <v>0</v>
      </c>
      <c r="AQ348" s="169">
        <v>10</v>
      </c>
      <c r="AR348" s="169">
        <v>0</v>
      </c>
      <c r="AS348" s="169">
        <v>23</v>
      </c>
      <c r="AT348" s="170">
        <v>0</v>
      </c>
      <c r="AU348" s="169">
        <v>0</v>
      </c>
      <c r="AV348" s="169">
        <v>0</v>
      </c>
      <c r="AW348" s="169">
        <v>0</v>
      </c>
      <c r="AX348" s="169">
        <v>3</v>
      </c>
      <c r="AY348" s="169">
        <v>0</v>
      </c>
      <c r="AZ348" s="169">
        <v>3</v>
      </c>
      <c r="BA348" s="169">
        <v>0</v>
      </c>
      <c r="BB348" s="169">
        <v>0</v>
      </c>
      <c r="BC348" s="169">
        <v>0</v>
      </c>
      <c r="BD348" s="169">
        <v>0</v>
      </c>
      <c r="BE348" s="169">
        <v>87</v>
      </c>
      <c r="BF348" s="169">
        <v>0</v>
      </c>
      <c r="BG348" s="169">
        <v>0</v>
      </c>
      <c r="BH348" s="169">
        <v>0</v>
      </c>
      <c r="BI348" s="138">
        <v>0</v>
      </c>
    </row>
    <row r="349" spans="1:61">
      <c r="A349" s="172" t="s">
        <v>414</v>
      </c>
      <c r="B349" s="169">
        <v>344</v>
      </c>
      <c r="C349" s="169">
        <v>66546</v>
      </c>
      <c r="D349" s="138">
        <f>SUM(H349:BI349)</f>
        <v>9516</v>
      </c>
      <c r="E349" s="172">
        <f>SUMIF($H$1:$BI$1,1,$H349:$BI349)</f>
        <v>2380</v>
      </c>
      <c r="F349" s="169">
        <f>SUMIF($H$1:$BI$1,2,$H349:$BI349)</f>
        <v>2892</v>
      </c>
      <c r="G349" s="138">
        <f>SUMIF($H$1:$BI$1,3,$H349:$BI349)</f>
        <v>4244</v>
      </c>
      <c r="H349" s="171">
        <v>0</v>
      </c>
      <c r="I349" s="169">
        <v>189</v>
      </c>
      <c r="J349" s="169">
        <v>32</v>
      </c>
      <c r="K349" s="169">
        <v>11</v>
      </c>
      <c r="L349" s="169">
        <v>0</v>
      </c>
      <c r="M349" s="169">
        <v>60</v>
      </c>
      <c r="N349" s="169">
        <v>9</v>
      </c>
      <c r="O349" s="169">
        <v>126</v>
      </c>
      <c r="P349" s="169">
        <v>3270</v>
      </c>
      <c r="Q349" s="169">
        <v>52</v>
      </c>
      <c r="R349" s="169">
        <v>88</v>
      </c>
      <c r="S349" s="169">
        <v>60</v>
      </c>
      <c r="T349" s="169">
        <v>6</v>
      </c>
      <c r="U349" s="169">
        <v>30</v>
      </c>
      <c r="V349" s="169">
        <v>30</v>
      </c>
      <c r="W349" s="169">
        <v>46</v>
      </c>
      <c r="X349" s="169">
        <v>1286</v>
      </c>
      <c r="Y349" s="169">
        <v>108</v>
      </c>
      <c r="Z349" s="169">
        <v>100</v>
      </c>
      <c r="AA349" s="169">
        <v>11</v>
      </c>
      <c r="AB349" s="169">
        <v>15</v>
      </c>
      <c r="AC349" s="169">
        <v>0</v>
      </c>
      <c r="AD349" s="169">
        <v>62</v>
      </c>
      <c r="AE349" s="169">
        <v>20</v>
      </c>
      <c r="AF349" s="169">
        <v>6</v>
      </c>
      <c r="AG349" s="169">
        <v>560</v>
      </c>
      <c r="AH349" s="169">
        <v>43</v>
      </c>
      <c r="AI349" s="169">
        <v>97</v>
      </c>
      <c r="AJ349" s="169">
        <v>361</v>
      </c>
      <c r="AK349" s="169">
        <v>34</v>
      </c>
      <c r="AL349" s="169">
        <v>60</v>
      </c>
      <c r="AM349" s="169">
        <v>44</v>
      </c>
      <c r="AN349" s="170">
        <v>32</v>
      </c>
      <c r="AO349" s="169">
        <v>78</v>
      </c>
      <c r="AP349" s="169">
        <v>11</v>
      </c>
      <c r="AQ349" s="169">
        <v>177</v>
      </c>
      <c r="AR349" s="169">
        <v>43</v>
      </c>
      <c r="AS349" s="169">
        <v>0</v>
      </c>
      <c r="AT349" s="170">
        <v>200</v>
      </c>
      <c r="AU349" s="169">
        <v>18</v>
      </c>
      <c r="AV349" s="169">
        <v>159</v>
      </c>
      <c r="AW349" s="169">
        <v>32</v>
      </c>
      <c r="AX349" s="169">
        <v>6</v>
      </c>
      <c r="AY349" s="169">
        <v>140</v>
      </c>
      <c r="AZ349" s="169">
        <v>19</v>
      </c>
      <c r="BA349" s="169">
        <v>176</v>
      </c>
      <c r="BB349" s="169">
        <v>28</v>
      </c>
      <c r="BC349" s="169">
        <v>21</v>
      </c>
      <c r="BD349" s="169">
        <v>100</v>
      </c>
      <c r="BE349" s="169">
        <v>1271</v>
      </c>
      <c r="BF349" s="169">
        <v>26</v>
      </c>
      <c r="BG349" s="169">
        <v>39</v>
      </c>
      <c r="BH349" s="169">
        <v>102</v>
      </c>
      <c r="BI349" s="138">
        <v>22</v>
      </c>
    </row>
    <row r="350" spans="1:61">
      <c r="A350" s="172" t="s">
        <v>412</v>
      </c>
      <c r="B350" s="169">
        <v>345</v>
      </c>
      <c r="C350" s="169">
        <v>21666</v>
      </c>
      <c r="D350" s="138">
        <f>SUM(H350:BI350)</f>
        <v>2831</v>
      </c>
      <c r="E350" s="172">
        <f>SUMIF($H$1:$BI$1,1,$H350:$BI350)</f>
        <v>1142</v>
      </c>
      <c r="F350" s="169">
        <f>SUMIF($H$1:$BI$1,2,$H350:$BI350)</f>
        <v>839</v>
      </c>
      <c r="G350" s="138">
        <f>SUMIF($H$1:$BI$1,3,$H350:$BI350)</f>
        <v>850</v>
      </c>
      <c r="H350" s="171">
        <v>17</v>
      </c>
      <c r="I350" s="169">
        <v>78</v>
      </c>
      <c r="J350" s="169">
        <v>5</v>
      </c>
      <c r="K350" s="169">
        <v>11</v>
      </c>
      <c r="L350" s="169">
        <v>0</v>
      </c>
      <c r="M350" s="169">
        <v>20</v>
      </c>
      <c r="N350" s="169">
        <v>11</v>
      </c>
      <c r="O350" s="169">
        <v>30</v>
      </c>
      <c r="P350" s="169">
        <v>473</v>
      </c>
      <c r="Q350" s="169">
        <v>8</v>
      </c>
      <c r="R350" s="169">
        <v>13</v>
      </c>
      <c r="S350" s="169">
        <v>41</v>
      </c>
      <c r="T350" s="169">
        <v>0</v>
      </c>
      <c r="U350" s="169">
        <v>5</v>
      </c>
      <c r="V350" s="169">
        <v>0</v>
      </c>
      <c r="W350" s="169">
        <v>11</v>
      </c>
      <c r="X350" s="169">
        <v>817</v>
      </c>
      <c r="Y350" s="169">
        <v>94</v>
      </c>
      <c r="Z350" s="169">
        <v>7</v>
      </c>
      <c r="AA350" s="169">
        <v>16</v>
      </c>
      <c r="AB350" s="169">
        <v>6</v>
      </c>
      <c r="AC350" s="169">
        <v>3</v>
      </c>
      <c r="AD350" s="169">
        <v>8</v>
      </c>
      <c r="AE350" s="169">
        <v>20</v>
      </c>
      <c r="AF350" s="169">
        <v>16</v>
      </c>
      <c r="AG350" s="169">
        <v>88</v>
      </c>
      <c r="AH350" s="169">
        <v>19</v>
      </c>
      <c r="AI350" s="169">
        <v>48</v>
      </c>
      <c r="AJ350" s="169">
        <v>95</v>
      </c>
      <c r="AK350" s="169">
        <v>8</v>
      </c>
      <c r="AL350" s="169">
        <v>25</v>
      </c>
      <c r="AM350" s="169">
        <v>63</v>
      </c>
      <c r="AN350" s="170">
        <v>13</v>
      </c>
      <c r="AO350" s="169">
        <v>6</v>
      </c>
      <c r="AP350" s="169">
        <v>15</v>
      </c>
      <c r="AQ350" s="169">
        <v>105</v>
      </c>
      <c r="AR350" s="169">
        <v>7</v>
      </c>
      <c r="AS350" s="169">
        <v>9</v>
      </c>
      <c r="AT350" s="170">
        <v>71</v>
      </c>
      <c r="AU350" s="169">
        <v>15</v>
      </c>
      <c r="AV350" s="169">
        <v>53</v>
      </c>
      <c r="AW350" s="169">
        <v>7</v>
      </c>
      <c r="AX350" s="169">
        <v>47</v>
      </c>
      <c r="AY350" s="169">
        <v>46</v>
      </c>
      <c r="AZ350" s="169">
        <v>5</v>
      </c>
      <c r="BA350" s="169">
        <v>31</v>
      </c>
      <c r="BB350" s="169">
        <v>19</v>
      </c>
      <c r="BC350" s="169">
        <v>4</v>
      </c>
      <c r="BD350" s="169">
        <v>53</v>
      </c>
      <c r="BE350" s="169">
        <v>198</v>
      </c>
      <c r="BF350" s="169">
        <v>24</v>
      </c>
      <c r="BG350" s="169">
        <v>12</v>
      </c>
      <c r="BH350" s="169">
        <v>14</v>
      </c>
      <c r="BI350" s="138">
        <v>21</v>
      </c>
    </row>
    <row r="351" spans="1:61">
      <c r="A351" s="172" t="s">
        <v>410</v>
      </c>
      <c r="B351" s="169">
        <v>346</v>
      </c>
      <c r="C351" s="169">
        <v>5760</v>
      </c>
      <c r="D351" s="138">
        <f>SUM(H351:BI351)</f>
        <v>590</v>
      </c>
      <c r="E351" s="172">
        <f>SUMIF($H$1:$BI$1,1,$H351:$BI351)</f>
        <v>229</v>
      </c>
      <c r="F351" s="169">
        <f>SUMIF($H$1:$BI$1,2,$H351:$BI351)</f>
        <v>124</v>
      </c>
      <c r="G351" s="138">
        <f>SUMIF($H$1:$BI$1,3,$H351:$BI351)</f>
        <v>237</v>
      </c>
      <c r="H351" s="171">
        <v>0</v>
      </c>
      <c r="I351" s="169">
        <v>17</v>
      </c>
      <c r="J351" s="169">
        <v>1</v>
      </c>
      <c r="K351" s="169">
        <v>0</v>
      </c>
      <c r="L351" s="169">
        <v>0</v>
      </c>
      <c r="M351" s="169">
        <v>0</v>
      </c>
      <c r="N351" s="169">
        <v>0</v>
      </c>
      <c r="O351" s="169">
        <v>0</v>
      </c>
      <c r="P351" s="169">
        <v>199</v>
      </c>
      <c r="Q351" s="169">
        <v>0</v>
      </c>
      <c r="R351" s="169">
        <v>1</v>
      </c>
      <c r="S351" s="169">
        <v>18</v>
      </c>
      <c r="T351" s="169">
        <v>0</v>
      </c>
      <c r="U351" s="169">
        <v>0</v>
      </c>
      <c r="V351" s="169">
        <v>0</v>
      </c>
      <c r="W351" s="169">
        <v>4</v>
      </c>
      <c r="X351" s="169">
        <v>134</v>
      </c>
      <c r="Y351" s="169">
        <v>9</v>
      </c>
      <c r="Z351" s="169">
        <v>0</v>
      </c>
      <c r="AA351" s="169">
        <v>0</v>
      </c>
      <c r="AB351" s="169">
        <v>0</v>
      </c>
      <c r="AC351" s="169">
        <v>0</v>
      </c>
      <c r="AD351" s="169">
        <v>11</v>
      </c>
      <c r="AE351" s="169">
        <v>0</v>
      </c>
      <c r="AF351" s="169">
        <v>0</v>
      </c>
      <c r="AG351" s="169">
        <v>10</v>
      </c>
      <c r="AH351" s="169">
        <v>2</v>
      </c>
      <c r="AI351" s="169">
        <v>9</v>
      </c>
      <c r="AJ351" s="169">
        <v>19</v>
      </c>
      <c r="AK351" s="169">
        <v>0</v>
      </c>
      <c r="AL351" s="169">
        <v>4</v>
      </c>
      <c r="AM351" s="169">
        <v>0</v>
      </c>
      <c r="AN351" s="170">
        <v>0</v>
      </c>
      <c r="AO351" s="169">
        <v>0</v>
      </c>
      <c r="AP351" s="169">
        <v>1</v>
      </c>
      <c r="AQ351" s="169">
        <v>12</v>
      </c>
      <c r="AR351" s="169">
        <v>0</v>
      </c>
      <c r="AS351" s="169">
        <v>0</v>
      </c>
      <c r="AT351" s="170">
        <v>2</v>
      </c>
      <c r="AU351" s="169">
        <v>0</v>
      </c>
      <c r="AV351" s="169">
        <v>17</v>
      </c>
      <c r="AW351" s="169">
        <v>0</v>
      </c>
      <c r="AX351" s="169">
        <v>2</v>
      </c>
      <c r="AY351" s="169">
        <v>20</v>
      </c>
      <c r="AZ351" s="169">
        <v>0</v>
      </c>
      <c r="BA351" s="169">
        <v>15</v>
      </c>
      <c r="BB351" s="169">
        <v>0</v>
      </c>
      <c r="BC351" s="169">
        <v>0</v>
      </c>
      <c r="BD351" s="169">
        <v>3</v>
      </c>
      <c r="BE351" s="169">
        <v>64</v>
      </c>
      <c r="BF351" s="169">
        <v>0</v>
      </c>
      <c r="BG351" s="169">
        <v>0</v>
      </c>
      <c r="BH351" s="169">
        <v>14</v>
      </c>
      <c r="BI351" s="138">
        <v>2</v>
      </c>
    </row>
    <row r="352" spans="1:61">
      <c r="A352" s="172" t="s">
        <v>408</v>
      </c>
      <c r="B352" s="169">
        <v>347</v>
      </c>
      <c r="C352" s="169">
        <v>14623</v>
      </c>
      <c r="D352" s="138">
        <f>SUM(H352:BI352)</f>
        <v>1659</v>
      </c>
      <c r="E352" s="172">
        <f>SUMIF($H$1:$BI$1,1,$H352:$BI352)</f>
        <v>637</v>
      </c>
      <c r="F352" s="169">
        <f>SUMIF($H$1:$BI$1,2,$H352:$BI352)</f>
        <v>455</v>
      </c>
      <c r="G352" s="138">
        <f>SUMIF($H$1:$BI$1,3,$H352:$BI352)</f>
        <v>567</v>
      </c>
      <c r="H352" s="171">
        <v>0</v>
      </c>
      <c r="I352" s="169">
        <v>46</v>
      </c>
      <c r="J352" s="169">
        <v>0</v>
      </c>
      <c r="K352" s="169">
        <v>5</v>
      </c>
      <c r="L352" s="169">
        <v>0</v>
      </c>
      <c r="M352" s="169">
        <v>13</v>
      </c>
      <c r="N352" s="169">
        <v>0</v>
      </c>
      <c r="O352" s="169">
        <v>0</v>
      </c>
      <c r="P352" s="169">
        <v>402</v>
      </c>
      <c r="Q352" s="169">
        <v>1</v>
      </c>
      <c r="R352" s="169">
        <v>13</v>
      </c>
      <c r="S352" s="169">
        <v>38</v>
      </c>
      <c r="T352" s="169">
        <v>0</v>
      </c>
      <c r="U352" s="169">
        <v>0</v>
      </c>
      <c r="V352" s="169">
        <v>3</v>
      </c>
      <c r="W352" s="169">
        <v>7</v>
      </c>
      <c r="X352" s="169">
        <v>442</v>
      </c>
      <c r="Y352" s="169">
        <v>63</v>
      </c>
      <c r="Z352" s="169">
        <v>17</v>
      </c>
      <c r="AA352" s="169">
        <v>1</v>
      </c>
      <c r="AB352" s="169">
        <v>0</v>
      </c>
      <c r="AC352" s="169">
        <v>19</v>
      </c>
      <c r="AD352" s="169">
        <v>6</v>
      </c>
      <c r="AE352" s="169">
        <v>1</v>
      </c>
      <c r="AF352" s="169">
        <v>0</v>
      </c>
      <c r="AG352" s="169">
        <v>90</v>
      </c>
      <c r="AH352" s="169">
        <v>0</v>
      </c>
      <c r="AI352" s="169">
        <v>19</v>
      </c>
      <c r="AJ352" s="169">
        <v>47</v>
      </c>
      <c r="AK352" s="169">
        <v>1</v>
      </c>
      <c r="AL352" s="169">
        <v>2</v>
      </c>
      <c r="AM352" s="169">
        <v>5</v>
      </c>
      <c r="AN352" s="170">
        <v>1</v>
      </c>
      <c r="AO352" s="169">
        <v>0</v>
      </c>
      <c r="AP352" s="169">
        <v>0</v>
      </c>
      <c r="AQ352" s="169">
        <v>20</v>
      </c>
      <c r="AR352" s="169">
        <v>6</v>
      </c>
      <c r="AS352" s="169">
        <v>0</v>
      </c>
      <c r="AT352" s="170">
        <v>46</v>
      </c>
      <c r="AU352" s="169">
        <v>0</v>
      </c>
      <c r="AV352" s="169">
        <v>71</v>
      </c>
      <c r="AW352" s="169">
        <v>1</v>
      </c>
      <c r="AX352" s="169">
        <v>0</v>
      </c>
      <c r="AY352" s="169">
        <v>17</v>
      </c>
      <c r="AZ352" s="169">
        <v>0</v>
      </c>
      <c r="BA352" s="169">
        <v>23</v>
      </c>
      <c r="BB352" s="169">
        <v>3</v>
      </c>
      <c r="BC352" s="169">
        <v>10</v>
      </c>
      <c r="BD352" s="169">
        <v>20</v>
      </c>
      <c r="BE352" s="169">
        <v>145</v>
      </c>
      <c r="BF352" s="169">
        <v>11</v>
      </c>
      <c r="BG352" s="169">
        <v>22</v>
      </c>
      <c r="BH352" s="169">
        <v>18</v>
      </c>
      <c r="BI352" s="138">
        <v>4</v>
      </c>
    </row>
    <row r="353" spans="1:61">
      <c r="A353" s="172" t="s">
        <v>406</v>
      </c>
      <c r="B353" s="169">
        <v>348</v>
      </c>
      <c r="C353" s="169">
        <v>2199</v>
      </c>
      <c r="D353" s="138">
        <f>SUM(H353:BI353)</f>
        <v>304</v>
      </c>
      <c r="E353" s="172">
        <f>SUMIF($H$1:$BI$1,1,$H353:$BI353)</f>
        <v>153</v>
      </c>
      <c r="F353" s="169">
        <f>SUMIF($H$1:$BI$1,2,$H353:$BI353)</f>
        <v>64</v>
      </c>
      <c r="G353" s="138">
        <f>SUMIF($H$1:$BI$1,3,$H353:$BI353)</f>
        <v>87</v>
      </c>
      <c r="H353" s="171">
        <v>0</v>
      </c>
      <c r="I353" s="169">
        <v>9</v>
      </c>
      <c r="J353" s="169">
        <v>0</v>
      </c>
      <c r="K353" s="169">
        <v>0</v>
      </c>
      <c r="L353" s="169">
        <v>0</v>
      </c>
      <c r="M353" s="169">
        <v>0</v>
      </c>
      <c r="N353" s="169">
        <v>0</v>
      </c>
      <c r="O353" s="169">
        <v>0</v>
      </c>
      <c r="P353" s="169">
        <v>66</v>
      </c>
      <c r="Q353" s="169">
        <v>0</v>
      </c>
      <c r="R353" s="169">
        <v>0</v>
      </c>
      <c r="S353" s="169">
        <v>0</v>
      </c>
      <c r="T353" s="169">
        <v>0</v>
      </c>
      <c r="U353" s="169">
        <v>0</v>
      </c>
      <c r="V353" s="169">
        <v>0</v>
      </c>
      <c r="W353" s="169">
        <v>0</v>
      </c>
      <c r="X353" s="169">
        <v>138</v>
      </c>
      <c r="Y353" s="169">
        <v>13</v>
      </c>
      <c r="Z353" s="169">
        <v>7</v>
      </c>
      <c r="AA353" s="169">
        <v>4</v>
      </c>
      <c r="AB353" s="169">
        <v>0</v>
      </c>
      <c r="AC353" s="169">
        <v>0</v>
      </c>
      <c r="AD353" s="169">
        <v>0</v>
      </c>
      <c r="AE353" s="169">
        <v>0</v>
      </c>
      <c r="AF353" s="169">
        <v>0</v>
      </c>
      <c r="AG353" s="169">
        <v>6</v>
      </c>
      <c r="AH353" s="169">
        <v>0</v>
      </c>
      <c r="AI353" s="169">
        <v>1</v>
      </c>
      <c r="AJ353" s="169">
        <v>8</v>
      </c>
      <c r="AK353" s="169">
        <v>0</v>
      </c>
      <c r="AL353" s="169">
        <v>4</v>
      </c>
      <c r="AM353" s="169">
        <v>1</v>
      </c>
      <c r="AN353" s="170">
        <v>1</v>
      </c>
      <c r="AO353" s="169">
        <v>0</v>
      </c>
      <c r="AP353" s="169">
        <v>0</v>
      </c>
      <c r="AQ353" s="169">
        <v>2</v>
      </c>
      <c r="AR353" s="169">
        <v>0</v>
      </c>
      <c r="AS353" s="169">
        <v>0</v>
      </c>
      <c r="AT353" s="170">
        <v>2</v>
      </c>
      <c r="AU353" s="169">
        <v>0</v>
      </c>
      <c r="AV353" s="169">
        <v>0</v>
      </c>
      <c r="AW353" s="169">
        <v>0</v>
      </c>
      <c r="AX353" s="169">
        <v>0</v>
      </c>
      <c r="AY353" s="169">
        <v>0</v>
      </c>
      <c r="AZ353" s="169">
        <v>0</v>
      </c>
      <c r="BA353" s="169">
        <v>0</v>
      </c>
      <c r="BB353" s="169">
        <v>0</v>
      </c>
      <c r="BC353" s="169">
        <v>2</v>
      </c>
      <c r="BD353" s="169">
        <v>4</v>
      </c>
      <c r="BE353" s="169">
        <v>27</v>
      </c>
      <c r="BF353" s="169">
        <v>0</v>
      </c>
      <c r="BG353" s="169">
        <v>0</v>
      </c>
      <c r="BH353" s="169">
        <v>7</v>
      </c>
      <c r="BI353" s="138">
        <v>2</v>
      </c>
    </row>
    <row r="354" spans="1:61">
      <c r="A354" s="172" t="s">
        <v>404</v>
      </c>
      <c r="B354" s="169">
        <v>349</v>
      </c>
      <c r="C354" s="169">
        <v>3704</v>
      </c>
      <c r="D354" s="138">
        <f>SUM(H354:BI354)</f>
        <v>238</v>
      </c>
      <c r="E354" s="172">
        <f>SUMIF($H$1:$BI$1,1,$H354:$BI354)</f>
        <v>97</v>
      </c>
      <c r="F354" s="169">
        <f>SUMIF($H$1:$BI$1,2,$H354:$BI354)</f>
        <v>62</v>
      </c>
      <c r="G354" s="138">
        <f>SUMIF($H$1:$BI$1,3,$H354:$BI354)</f>
        <v>79</v>
      </c>
      <c r="H354" s="171">
        <v>0</v>
      </c>
      <c r="I354" s="169">
        <v>10</v>
      </c>
      <c r="J354" s="169">
        <v>0</v>
      </c>
      <c r="K354" s="169">
        <v>0</v>
      </c>
      <c r="L354" s="169">
        <v>0</v>
      </c>
      <c r="M354" s="169">
        <v>2</v>
      </c>
      <c r="N354" s="169">
        <v>0</v>
      </c>
      <c r="O354" s="169">
        <v>2</v>
      </c>
      <c r="P354" s="169">
        <v>23</v>
      </c>
      <c r="Q354" s="169">
        <v>0</v>
      </c>
      <c r="R354" s="169">
        <v>6</v>
      </c>
      <c r="S354" s="169">
        <v>5</v>
      </c>
      <c r="T354" s="169">
        <v>0</v>
      </c>
      <c r="U354" s="169">
        <v>3</v>
      </c>
      <c r="V354" s="169">
        <v>0</v>
      </c>
      <c r="W354" s="169">
        <v>2</v>
      </c>
      <c r="X354" s="169">
        <v>92</v>
      </c>
      <c r="Y354" s="169">
        <v>4</v>
      </c>
      <c r="Z354" s="169">
        <v>3</v>
      </c>
      <c r="AA354" s="169">
        <v>0</v>
      </c>
      <c r="AB354" s="169">
        <v>0</v>
      </c>
      <c r="AC354" s="169">
        <v>0</v>
      </c>
      <c r="AD354" s="169">
        <v>0</v>
      </c>
      <c r="AE354" s="169">
        <v>1</v>
      </c>
      <c r="AF354" s="169">
        <v>0</v>
      </c>
      <c r="AG354" s="169">
        <v>4</v>
      </c>
      <c r="AH354" s="169">
        <v>0</v>
      </c>
      <c r="AI354" s="169">
        <v>0</v>
      </c>
      <c r="AJ354" s="169">
        <v>0</v>
      </c>
      <c r="AK354" s="169">
        <v>0</v>
      </c>
      <c r="AL354" s="169">
        <v>0</v>
      </c>
      <c r="AM354" s="169">
        <v>0</v>
      </c>
      <c r="AN354" s="170">
        <v>14</v>
      </c>
      <c r="AO354" s="169">
        <v>16</v>
      </c>
      <c r="AP354" s="169">
        <v>0</v>
      </c>
      <c r="AQ354" s="169">
        <v>7</v>
      </c>
      <c r="AR354" s="169">
        <v>4</v>
      </c>
      <c r="AS354" s="169">
        <v>2</v>
      </c>
      <c r="AT354" s="170">
        <v>18</v>
      </c>
      <c r="AU354" s="169">
        <v>1</v>
      </c>
      <c r="AV354" s="169">
        <v>0</v>
      </c>
      <c r="AW354" s="169">
        <v>0</v>
      </c>
      <c r="AX354" s="169">
        <v>0</v>
      </c>
      <c r="AY354" s="169">
        <v>0</v>
      </c>
      <c r="AZ354" s="169">
        <v>0</v>
      </c>
      <c r="BA354" s="169">
        <v>4</v>
      </c>
      <c r="BB354" s="169">
        <v>0</v>
      </c>
      <c r="BC354" s="169">
        <v>0</v>
      </c>
      <c r="BD354" s="169">
        <v>5</v>
      </c>
      <c r="BE354" s="169">
        <v>4</v>
      </c>
      <c r="BF354" s="169">
        <v>0</v>
      </c>
      <c r="BG354" s="169">
        <v>0</v>
      </c>
      <c r="BH354" s="169">
        <v>6</v>
      </c>
      <c r="BI354" s="138">
        <v>0</v>
      </c>
    </row>
    <row r="355" spans="1:61">
      <c r="A355" s="172" t="s">
        <v>402</v>
      </c>
      <c r="B355" s="169">
        <v>350</v>
      </c>
      <c r="C355" s="169">
        <v>4444</v>
      </c>
      <c r="D355" s="138">
        <f>SUM(H355:BI355)</f>
        <v>567</v>
      </c>
      <c r="E355" s="172">
        <f>SUMIF($H$1:$BI$1,1,$H355:$BI355)</f>
        <v>183</v>
      </c>
      <c r="F355" s="169">
        <f>SUMIF($H$1:$BI$1,2,$H355:$BI355)</f>
        <v>155</v>
      </c>
      <c r="G355" s="138">
        <f>SUMIF($H$1:$BI$1,3,$H355:$BI355)</f>
        <v>229</v>
      </c>
      <c r="H355" s="171">
        <v>0</v>
      </c>
      <c r="I355" s="169">
        <v>23</v>
      </c>
      <c r="J355" s="169">
        <v>14</v>
      </c>
      <c r="K355" s="169">
        <v>0</v>
      </c>
      <c r="L355" s="169">
        <v>0</v>
      </c>
      <c r="M355" s="169">
        <v>0</v>
      </c>
      <c r="N355" s="169">
        <v>2</v>
      </c>
      <c r="O355" s="169">
        <v>16</v>
      </c>
      <c r="P355" s="169">
        <v>129</v>
      </c>
      <c r="Q355" s="169">
        <v>0</v>
      </c>
      <c r="R355" s="169">
        <v>0</v>
      </c>
      <c r="S355" s="169">
        <v>11</v>
      </c>
      <c r="T355" s="169">
        <v>0</v>
      </c>
      <c r="U355" s="169">
        <v>0</v>
      </c>
      <c r="V355" s="169">
        <v>0</v>
      </c>
      <c r="W355" s="169">
        <v>0</v>
      </c>
      <c r="X355" s="169">
        <v>117</v>
      </c>
      <c r="Y355" s="169">
        <v>2</v>
      </c>
      <c r="Z355" s="169">
        <v>24</v>
      </c>
      <c r="AA355" s="169">
        <v>2</v>
      </c>
      <c r="AB355" s="169">
        <v>0</v>
      </c>
      <c r="AC355" s="169">
        <v>0</v>
      </c>
      <c r="AD355" s="169">
        <v>2</v>
      </c>
      <c r="AE355" s="169">
        <v>0</v>
      </c>
      <c r="AF355" s="169">
        <v>0</v>
      </c>
      <c r="AG355" s="169">
        <v>47</v>
      </c>
      <c r="AH355" s="169">
        <v>2</v>
      </c>
      <c r="AI355" s="169">
        <v>14</v>
      </c>
      <c r="AJ355" s="169">
        <v>9</v>
      </c>
      <c r="AK355" s="169">
        <v>4</v>
      </c>
      <c r="AL355" s="169">
        <v>15</v>
      </c>
      <c r="AM355" s="169">
        <v>3</v>
      </c>
      <c r="AN355" s="170">
        <v>0</v>
      </c>
      <c r="AO355" s="169">
        <v>1</v>
      </c>
      <c r="AP355" s="169">
        <v>0</v>
      </c>
      <c r="AQ355" s="169">
        <v>33</v>
      </c>
      <c r="AR355" s="169">
        <v>0</v>
      </c>
      <c r="AS355" s="169">
        <v>0</v>
      </c>
      <c r="AT355" s="170">
        <v>3</v>
      </c>
      <c r="AU355" s="169">
        <v>0</v>
      </c>
      <c r="AV355" s="169">
        <v>20</v>
      </c>
      <c r="AW355" s="169">
        <v>0</v>
      </c>
      <c r="AX355" s="169">
        <v>0</v>
      </c>
      <c r="AY355" s="169">
        <v>4</v>
      </c>
      <c r="AZ355" s="169">
        <v>0</v>
      </c>
      <c r="BA355" s="169">
        <v>2</v>
      </c>
      <c r="BB355" s="169">
        <v>1</v>
      </c>
      <c r="BC355" s="169">
        <v>0</v>
      </c>
      <c r="BD355" s="169">
        <v>0</v>
      </c>
      <c r="BE355" s="169">
        <v>39</v>
      </c>
      <c r="BF355" s="169">
        <v>5</v>
      </c>
      <c r="BG355" s="169">
        <v>0</v>
      </c>
      <c r="BH355" s="169">
        <v>23</v>
      </c>
      <c r="BI355" s="138">
        <v>0</v>
      </c>
    </row>
    <row r="356" spans="1:61">
      <c r="A356" s="172" t="s">
        <v>400</v>
      </c>
      <c r="B356" s="169">
        <v>351</v>
      </c>
      <c r="C356" s="169">
        <v>13049</v>
      </c>
      <c r="D356" s="138">
        <f>SUM(H356:BI356)</f>
        <v>1777</v>
      </c>
      <c r="E356" s="172">
        <f>SUMIF($H$1:$BI$1,1,$H356:$BI356)</f>
        <v>904</v>
      </c>
      <c r="F356" s="169">
        <f>SUMIF($H$1:$BI$1,2,$H356:$BI356)</f>
        <v>308</v>
      </c>
      <c r="G356" s="138">
        <f>SUMIF($H$1:$BI$1,3,$H356:$BI356)</f>
        <v>565</v>
      </c>
      <c r="H356" s="171">
        <v>0</v>
      </c>
      <c r="I356" s="169">
        <v>17</v>
      </c>
      <c r="J356" s="169">
        <v>14</v>
      </c>
      <c r="K356" s="169">
        <v>0</v>
      </c>
      <c r="L356" s="169">
        <v>1</v>
      </c>
      <c r="M356" s="169">
        <v>13</v>
      </c>
      <c r="N356" s="169">
        <v>0</v>
      </c>
      <c r="O356" s="169">
        <v>0</v>
      </c>
      <c r="P356" s="169">
        <v>495</v>
      </c>
      <c r="Q356" s="169">
        <v>0</v>
      </c>
      <c r="R356" s="169">
        <v>0</v>
      </c>
      <c r="S356" s="169">
        <v>1</v>
      </c>
      <c r="T356" s="169">
        <v>9</v>
      </c>
      <c r="U356" s="169">
        <v>0</v>
      </c>
      <c r="V356" s="169">
        <v>0</v>
      </c>
      <c r="W356" s="169">
        <v>0</v>
      </c>
      <c r="X356" s="169">
        <v>802</v>
      </c>
      <c r="Y356" s="169">
        <v>26</v>
      </c>
      <c r="Z356" s="169">
        <v>13</v>
      </c>
      <c r="AA356" s="169">
        <v>3</v>
      </c>
      <c r="AB356" s="169">
        <v>0</v>
      </c>
      <c r="AC356" s="169">
        <v>0</v>
      </c>
      <c r="AD356" s="169">
        <v>0</v>
      </c>
      <c r="AE356" s="169">
        <v>0</v>
      </c>
      <c r="AF356" s="169">
        <v>0</v>
      </c>
      <c r="AG356" s="169">
        <v>29</v>
      </c>
      <c r="AH356" s="169">
        <v>5</v>
      </c>
      <c r="AI356" s="169">
        <v>19</v>
      </c>
      <c r="AJ356" s="169">
        <v>28</v>
      </c>
      <c r="AK356" s="169">
        <v>0</v>
      </c>
      <c r="AL356" s="169">
        <v>2</v>
      </c>
      <c r="AM356" s="169">
        <v>8</v>
      </c>
      <c r="AN356" s="170">
        <v>0</v>
      </c>
      <c r="AO356" s="169">
        <v>0</v>
      </c>
      <c r="AP356" s="169">
        <v>1</v>
      </c>
      <c r="AQ356" s="169">
        <v>6</v>
      </c>
      <c r="AR356" s="169">
        <v>5</v>
      </c>
      <c r="AS356" s="169">
        <v>13</v>
      </c>
      <c r="AT356" s="170">
        <v>0</v>
      </c>
      <c r="AU356" s="169">
        <v>0</v>
      </c>
      <c r="AV356" s="169">
        <v>1</v>
      </c>
      <c r="AW356" s="169">
        <v>0</v>
      </c>
      <c r="AX356" s="169">
        <v>7</v>
      </c>
      <c r="AY356" s="169">
        <v>29</v>
      </c>
      <c r="AZ356" s="169">
        <v>0</v>
      </c>
      <c r="BA356" s="169">
        <v>23</v>
      </c>
      <c r="BB356" s="169">
        <v>2</v>
      </c>
      <c r="BC356" s="169">
        <v>0</v>
      </c>
      <c r="BD356" s="169">
        <v>1</v>
      </c>
      <c r="BE356" s="169">
        <v>185</v>
      </c>
      <c r="BF356" s="169">
        <v>4</v>
      </c>
      <c r="BG356" s="169">
        <v>0</v>
      </c>
      <c r="BH356" s="169">
        <v>6</v>
      </c>
      <c r="BI356" s="138">
        <v>9</v>
      </c>
    </row>
    <row r="357" spans="1:61">
      <c r="A357" s="172" t="s">
        <v>397</v>
      </c>
      <c r="B357" s="169">
        <v>352</v>
      </c>
      <c r="C357" s="169">
        <v>7409</v>
      </c>
      <c r="D357" s="138">
        <f>SUM(H357:BI357)</f>
        <v>877</v>
      </c>
      <c r="E357" s="172">
        <f>SUMIF($H$1:$BI$1,1,$H357:$BI357)</f>
        <v>207</v>
      </c>
      <c r="F357" s="169">
        <f>SUMIF($H$1:$BI$1,2,$H357:$BI357)</f>
        <v>257</v>
      </c>
      <c r="G357" s="138">
        <f>SUMIF($H$1:$BI$1,3,$H357:$BI357)</f>
        <v>413</v>
      </c>
      <c r="H357" s="171">
        <v>0</v>
      </c>
      <c r="I357" s="169">
        <v>50</v>
      </c>
      <c r="J357" s="169">
        <v>1</v>
      </c>
      <c r="K357" s="169">
        <v>2</v>
      </c>
      <c r="L357" s="169">
        <v>0</v>
      </c>
      <c r="M357" s="169">
        <v>9</v>
      </c>
      <c r="N357" s="169">
        <v>0</v>
      </c>
      <c r="O357" s="169">
        <v>0</v>
      </c>
      <c r="P357" s="169">
        <v>293</v>
      </c>
      <c r="Q357" s="169">
        <v>7</v>
      </c>
      <c r="R357" s="169">
        <v>11</v>
      </c>
      <c r="S357" s="169">
        <v>15</v>
      </c>
      <c r="T357" s="169">
        <v>0</v>
      </c>
      <c r="U357" s="169">
        <v>0</v>
      </c>
      <c r="V357" s="169">
        <v>3</v>
      </c>
      <c r="W357" s="169">
        <v>9</v>
      </c>
      <c r="X357" s="169">
        <v>142</v>
      </c>
      <c r="Y357" s="169">
        <v>20</v>
      </c>
      <c r="Z357" s="169">
        <v>3</v>
      </c>
      <c r="AA357" s="169">
        <v>4</v>
      </c>
      <c r="AB357" s="169">
        <v>0</v>
      </c>
      <c r="AC357" s="169">
        <v>0</v>
      </c>
      <c r="AD357" s="169">
        <v>2</v>
      </c>
      <c r="AE357" s="169">
        <v>7</v>
      </c>
      <c r="AF357" s="169">
        <v>1</v>
      </c>
      <c r="AG357" s="169">
        <v>33</v>
      </c>
      <c r="AH357" s="169">
        <v>1</v>
      </c>
      <c r="AI357" s="169">
        <v>10</v>
      </c>
      <c r="AJ357" s="169">
        <v>29</v>
      </c>
      <c r="AK357" s="169">
        <v>2</v>
      </c>
      <c r="AL357" s="169">
        <v>2</v>
      </c>
      <c r="AM357" s="169">
        <v>6</v>
      </c>
      <c r="AN357" s="170">
        <v>11</v>
      </c>
      <c r="AO357" s="169">
        <v>1</v>
      </c>
      <c r="AP357" s="169">
        <v>0</v>
      </c>
      <c r="AQ357" s="169">
        <v>8</v>
      </c>
      <c r="AR357" s="169">
        <v>4</v>
      </c>
      <c r="AS357" s="169">
        <v>0</v>
      </c>
      <c r="AT357" s="170">
        <v>13</v>
      </c>
      <c r="AU357" s="169">
        <v>0</v>
      </c>
      <c r="AV357" s="169">
        <v>4</v>
      </c>
      <c r="AW357" s="169">
        <v>0</v>
      </c>
      <c r="AX357" s="169">
        <v>2</v>
      </c>
      <c r="AY357" s="169">
        <v>4</v>
      </c>
      <c r="AZ357" s="169">
        <v>0</v>
      </c>
      <c r="BA357" s="169">
        <v>12</v>
      </c>
      <c r="BB357" s="169">
        <v>7</v>
      </c>
      <c r="BC357" s="169">
        <v>2</v>
      </c>
      <c r="BD357" s="169">
        <v>13</v>
      </c>
      <c r="BE357" s="169">
        <v>84</v>
      </c>
      <c r="BF357" s="169">
        <v>5</v>
      </c>
      <c r="BG357" s="169">
        <v>2</v>
      </c>
      <c r="BH357" s="169">
        <v>36</v>
      </c>
      <c r="BI357" s="138">
        <v>7</v>
      </c>
    </row>
    <row r="358" spans="1:61">
      <c r="A358" s="172" t="s">
        <v>395</v>
      </c>
      <c r="B358" s="169">
        <v>353</v>
      </c>
      <c r="C358" s="169">
        <v>46999</v>
      </c>
      <c r="D358" s="138">
        <f>SUM(H358:BI358)</f>
        <v>6458</v>
      </c>
      <c r="E358" s="172">
        <f>SUMIF($H$1:$BI$1,1,$H358:$BI358)</f>
        <v>2210</v>
      </c>
      <c r="F358" s="169">
        <f>SUMIF($H$1:$BI$1,2,$H358:$BI358)</f>
        <v>1915</v>
      </c>
      <c r="G358" s="138">
        <f>SUMIF($H$1:$BI$1,3,$H358:$BI358)</f>
        <v>2333</v>
      </c>
      <c r="H358" s="171">
        <v>4</v>
      </c>
      <c r="I358" s="169">
        <v>179</v>
      </c>
      <c r="J358" s="169">
        <v>10</v>
      </c>
      <c r="K358" s="169">
        <v>18</v>
      </c>
      <c r="L358" s="169">
        <v>2</v>
      </c>
      <c r="M358" s="169">
        <v>48</v>
      </c>
      <c r="N358" s="169">
        <v>10</v>
      </c>
      <c r="O358" s="169">
        <v>72</v>
      </c>
      <c r="P358" s="169">
        <v>1623</v>
      </c>
      <c r="Q358" s="169">
        <v>22</v>
      </c>
      <c r="R358" s="169">
        <v>35</v>
      </c>
      <c r="S358" s="169">
        <v>55</v>
      </c>
      <c r="T358" s="169">
        <v>1</v>
      </c>
      <c r="U358" s="169">
        <v>71</v>
      </c>
      <c r="V358" s="169">
        <v>21</v>
      </c>
      <c r="W358" s="169">
        <v>18</v>
      </c>
      <c r="X358" s="169">
        <v>1611</v>
      </c>
      <c r="Y358" s="169">
        <v>132</v>
      </c>
      <c r="Z358" s="169">
        <v>47</v>
      </c>
      <c r="AA358" s="169">
        <v>9</v>
      </c>
      <c r="AB358" s="169">
        <v>0</v>
      </c>
      <c r="AC358" s="169">
        <v>2</v>
      </c>
      <c r="AD358" s="169">
        <v>22</v>
      </c>
      <c r="AE358" s="169">
        <v>30</v>
      </c>
      <c r="AF358" s="169">
        <v>4</v>
      </c>
      <c r="AG358" s="169">
        <v>256</v>
      </c>
      <c r="AH358" s="169">
        <v>6</v>
      </c>
      <c r="AI358" s="169">
        <v>79</v>
      </c>
      <c r="AJ358" s="169">
        <v>216</v>
      </c>
      <c r="AK358" s="169">
        <v>40</v>
      </c>
      <c r="AL358" s="169">
        <v>33</v>
      </c>
      <c r="AM358" s="169">
        <v>44</v>
      </c>
      <c r="AN358" s="170">
        <v>4</v>
      </c>
      <c r="AO358" s="169">
        <v>33</v>
      </c>
      <c r="AP358" s="169">
        <v>5</v>
      </c>
      <c r="AQ358" s="169">
        <v>193</v>
      </c>
      <c r="AR358" s="169">
        <v>41</v>
      </c>
      <c r="AS358" s="169">
        <v>14</v>
      </c>
      <c r="AT358" s="170">
        <v>177</v>
      </c>
      <c r="AU358" s="169">
        <v>5</v>
      </c>
      <c r="AV358" s="169">
        <v>83</v>
      </c>
      <c r="AW358" s="169">
        <v>5</v>
      </c>
      <c r="AX358" s="169">
        <v>31</v>
      </c>
      <c r="AY358" s="169">
        <v>53</v>
      </c>
      <c r="AZ358" s="169">
        <v>13</v>
      </c>
      <c r="BA358" s="169">
        <v>102</v>
      </c>
      <c r="BB358" s="169">
        <v>2</v>
      </c>
      <c r="BC358" s="169">
        <v>6</v>
      </c>
      <c r="BD358" s="169">
        <v>46</v>
      </c>
      <c r="BE358" s="169">
        <v>741</v>
      </c>
      <c r="BF358" s="169">
        <v>26</v>
      </c>
      <c r="BG358" s="169">
        <v>19</v>
      </c>
      <c r="BH358" s="169">
        <v>132</v>
      </c>
      <c r="BI358" s="138">
        <v>7</v>
      </c>
    </row>
    <row r="359" spans="1:61">
      <c r="A359" s="172" t="s">
        <v>392</v>
      </c>
      <c r="B359" s="169">
        <v>354</v>
      </c>
      <c r="C359" s="169">
        <v>13788</v>
      </c>
      <c r="D359" s="138">
        <f>SUM(H359:BI359)</f>
        <v>1721</v>
      </c>
      <c r="E359" s="172">
        <f>SUMIF($H$1:$BI$1,1,$H359:$BI359)</f>
        <v>602</v>
      </c>
      <c r="F359" s="169">
        <f>SUMIF($H$1:$BI$1,2,$H359:$BI359)</f>
        <v>464</v>
      </c>
      <c r="G359" s="138">
        <f>SUMIF($H$1:$BI$1,3,$H359:$BI359)</f>
        <v>655</v>
      </c>
      <c r="H359" s="171">
        <v>0</v>
      </c>
      <c r="I359" s="169">
        <v>48</v>
      </c>
      <c r="J359" s="169">
        <v>0</v>
      </c>
      <c r="K359" s="169">
        <v>0</v>
      </c>
      <c r="L359" s="169">
        <v>0</v>
      </c>
      <c r="M359" s="169">
        <v>35</v>
      </c>
      <c r="N359" s="169">
        <v>0</v>
      </c>
      <c r="O359" s="169">
        <v>7</v>
      </c>
      <c r="P359" s="169">
        <v>538</v>
      </c>
      <c r="Q359" s="169">
        <v>0</v>
      </c>
      <c r="R359" s="169">
        <v>2</v>
      </c>
      <c r="S359" s="169">
        <v>19</v>
      </c>
      <c r="T359" s="169">
        <v>0</v>
      </c>
      <c r="U359" s="169">
        <v>0</v>
      </c>
      <c r="V359" s="169">
        <v>0</v>
      </c>
      <c r="W359" s="169">
        <v>4</v>
      </c>
      <c r="X359" s="169">
        <v>376</v>
      </c>
      <c r="Y359" s="169">
        <v>28</v>
      </c>
      <c r="Z359" s="169">
        <v>13</v>
      </c>
      <c r="AA359" s="169">
        <v>0</v>
      </c>
      <c r="AB359" s="169">
        <v>0</v>
      </c>
      <c r="AC359" s="169">
        <v>0</v>
      </c>
      <c r="AD359" s="169">
        <v>6</v>
      </c>
      <c r="AE359" s="169">
        <v>3</v>
      </c>
      <c r="AF359" s="169">
        <v>0</v>
      </c>
      <c r="AG359" s="169">
        <v>118</v>
      </c>
      <c r="AH359" s="169">
        <v>2</v>
      </c>
      <c r="AI359" s="169">
        <v>12</v>
      </c>
      <c r="AJ359" s="169">
        <v>113</v>
      </c>
      <c r="AK359" s="169">
        <v>0</v>
      </c>
      <c r="AL359" s="169">
        <v>10</v>
      </c>
      <c r="AM359" s="169">
        <v>13</v>
      </c>
      <c r="AN359" s="170">
        <v>0</v>
      </c>
      <c r="AO359" s="169">
        <v>4</v>
      </c>
      <c r="AP359" s="169">
        <v>0</v>
      </c>
      <c r="AQ359" s="169">
        <v>25</v>
      </c>
      <c r="AR359" s="169">
        <v>0</v>
      </c>
      <c r="AS359" s="169">
        <v>0</v>
      </c>
      <c r="AT359" s="170">
        <v>9</v>
      </c>
      <c r="AU359" s="169">
        <v>0</v>
      </c>
      <c r="AV359" s="169">
        <v>24</v>
      </c>
      <c r="AW359" s="169">
        <v>0</v>
      </c>
      <c r="AX359" s="169">
        <v>5</v>
      </c>
      <c r="AY359" s="169">
        <v>19</v>
      </c>
      <c r="AZ359" s="169">
        <v>3</v>
      </c>
      <c r="BA359" s="169">
        <v>42</v>
      </c>
      <c r="BB359" s="169">
        <v>0</v>
      </c>
      <c r="BC359" s="169">
        <v>0</v>
      </c>
      <c r="BD359" s="169">
        <v>10</v>
      </c>
      <c r="BE359" s="169">
        <v>204</v>
      </c>
      <c r="BF359" s="169">
        <v>0</v>
      </c>
      <c r="BG359" s="169">
        <v>2</v>
      </c>
      <c r="BH359" s="169">
        <v>27</v>
      </c>
      <c r="BI359" s="138">
        <v>0</v>
      </c>
    </row>
    <row r="360" spans="1:61">
      <c r="A360" s="172" t="s">
        <v>390</v>
      </c>
      <c r="B360" s="169">
        <v>355</v>
      </c>
      <c r="C360" s="169">
        <v>31073</v>
      </c>
      <c r="D360" s="138">
        <f>SUM(H360:BI360)</f>
        <v>3743</v>
      </c>
      <c r="E360" s="172">
        <f>SUMIF($H$1:$BI$1,1,$H360:$BI360)</f>
        <v>1216</v>
      </c>
      <c r="F360" s="169">
        <f>SUMIF($H$1:$BI$1,2,$H360:$BI360)</f>
        <v>1002</v>
      </c>
      <c r="G360" s="138">
        <f>SUMIF($H$1:$BI$1,3,$H360:$BI360)</f>
        <v>1525</v>
      </c>
      <c r="H360" s="171">
        <v>1</v>
      </c>
      <c r="I360" s="169">
        <v>95</v>
      </c>
      <c r="J360" s="169">
        <v>3</v>
      </c>
      <c r="K360" s="169">
        <v>3</v>
      </c>
      <c r="L360" s="169">
        <v>2</v>
      </c>
      <c r="M360" s="169">
        <v>17</v>
      </c>
      <c r="N360" s="169">
        <v>0</v>
      </c>
      <c r="O360" s="169">
        <v>37</v>
      </c>
      <c r="P360" s="169">
        <v>1138</v>
      </c>
      <c r="Q360" s="169">
        <v>3</v>
      </c>
      <c r="R360" s="169">
        <v>12</v>
      </c>
      <c r="S360" s="169">
        <v>42</v>
      </c>
      <c r="T360" s="169">
        <v>6</v>
      </c>
      <c r="U360" s="169">
        <v>6</v>
      </c>
      <c r="V360" s="169">
        <v>20</v>
      </c>
      <c r="W360" s="169">
        <v>12</v>
      </c>
      <c r="X360" s="169">
        <v>888</v>
      </c>
      <c r="Y360" s="169">
        <v>74</v>
      </c>
      <c r="Z360" s="169">
        <v>21</v>
      </c>
      <c r="AA360" s="169">
        <v>2</v>
      </c>
      <c r="AB360" s="169">
        <v>3</v>
      </c>
      <c r="AC360" s="169">
        <v>1</v>
      </c>
      <c r="AD360" s="169">
        <v>8</v>
      </c>
      <c r="AE360" s="169">
        <v>13</v>
      </c>
      <c r="AF360" s="169">
        <v>10</v>
      </c>
      <c r="AG360" s="169">
        <v>149</v>
      </c>
      <c r="AH360" s="169">
        <v>6</v>
      </c>
      <c r="AI360" s="169">
        <v>30</v>
      </c>
      <c r="AJ360" s="169">
        <v>123</v>
      </c>
      <c r="AK360" s="169">
        <v>10</v>
      </c>
      <c r="AL360" s="169">
        <v>24</v>
      </c>
      <c r="AM360" s="169">
        <v>18</v>
      </c>
      <c r="AN360" s="170">
        <v>17</v>
      </c>
      <c r="AO360" s="169">
        <v>9</v>
      </c>
      <c r="AP360" s="169">
        <v>7</v>
      </c>
      <c r="AQ360" s="169">
        <v>120</v>
      </c>
      <c r="AR360" s="169">
        <v>13</v>
      </c>
      <c r="AS360" s="169">
        <v>6</v>
      </c>
      <c r="AT360" s="170">
        <v>82</v>
      </c>
      <c r="AU360" s="169">
        <v>2</v>
      </c>
      <c r="AV360" s="169">
        <v>53</v>
      </c>
      <c r="AW360" s="169">
        <v>8</v>
      </c>
      <c r="AX360" s="169">
        <v>13</v>
      </c>
      <c r="AY360" s="169">
        <v>39</v>
      </c>
      <c r="AZ360" s="169">
        <v>4</v>
      </c>
      <c r="BA360" s="169">
        <v>43</v>
      </c>
      <c r="BB360" s="169">
        <v>9</v>
      </c>
      <c r="BC360" s="169">
        <v>6</v>
      </c>
      <c r="BD360" s="169">
        <v>43</v>
      </c>
      <c r="BE360" s="169">
        <v>366</v>
      </c>
      <c r="BF360" s="169">
        <v>24</v>
      </c>
      <c r="BG360" s="169">
        <v>13</v>
      </c>
      <c r="BH360" s="169">
        <v>83</v>
      </c>
      <c r="BI360" s="138">
        <v>6</v>
      </c>
    </row>
    <row r="361" spans="1:61">
      <c r="A361" s="172" t="s">
        <v>388</v>
      </c>
      <c r="B361" s="169">
        <v>356</v>
      </c>
      <c r="C361" s="169">
        <v>12832</v>
      </c>
      <c r="D361" s="138">
        <f>SUM(H361:BI361)</f>
        <v>1298</v>
      </c>
      <c r="E361" s="172">
        <f>SUMIF($H$1:$BI$1,1,$H361:$BI361)</f>
        <v>381</v>
      </c>
      <c r="F361" s="169">
        <f>SUMIF($H$1:$BI$1,2,$H361:$BI361)</f>
        <v>460</v>
      </c>
      <c r="G361" s="138">
        <f>SUMIF($H$1:$BI$1,3,$H361:$BI361)</f>
        <v>457</v>
      </c>
      <c r="H361" s="171">
        <v>0</v>
      </c>
      <c r="I361" s="169">
        <v>38</v>
      </c>
      <c r="J361" s="169">
        <v>17</v>
      </c>
      <c r="K361" s="169">
        <v>0</v>
      </c>
      <c r="L361" s="169">
        <v>1</v>
      </c>
      <c r="M361" s="169">
        <v>10</v>
      </c>
      <c r="N361" s="169">
        <v>0</v>
      </c>
      <c r="O361" s="169">
        <v>3</v>
      </c>
      <c r="P361" s="169">
        <v>379</v>
      </c>
      <c r="Q361" s="169">
        <v>0</v>
      </c>
      <c r="R361" s="169">
        <v>0</v>
      </c>
      <c r="S361" s="169">
        <v>2</v>
      </c>
      <c r="T361" s="169">
        <v>0</v>
      </c>
      <c r="U361" s="169">
        <v>0</v>
      </c>
      <c r="V361" s="169">
        <v>12</v>
      </c>
      <c r="W361" s="169">
        <v>14</v>
      </c>
      <c r="X361" s="169">
        <v>274</v>
      </c>
      <c r="Y361" s="169">
        <v>42</v>
      </c>
      <c r="Z361" s="169">
        <v>13</v>
      </c>
      <c r="AA361" s="169">
        <v>0</v>
      </c>
      <c r="AB361" s="169">
        <v>0</v>
      </c>
      <c r="AC361" s="169">
        <v>0</v>
      </c>
      <c r="AD361" s="169">
        <v>0</v>
      </c>
      <c r="AE361" s="169">
        <v>4</v>
      </c>
      <c r="AF361" s="169">
        <v>0</v>
      </c>
      <c r="AG361" s="169">
        <v>90</v>
      </c>
      <c r="AH361" s="169">
        <v>3</v>
      </c>
      <c r="AI361" s="169">
        <v>18</v>
      </c>
      <c r="AJ361" s="169">
        <v>54</v>
      </c>
      <c r="AK361" s="169">
        <v>3</v>
      </c>
      <c r="AL361" s="169">
        <v>5</v>
      </c>
      <c r="AM361" s="169">
        <v>1</v>
      </c>
      <c r="AN361" s="170">
        <v>1</v>
      </c>
      <c r="AO361" s="169">
        <v>4</v>
      </c>
      <c r="AP361" s="169">
        <v>1</v>
      </c>
      <c r="AQ361" s="169">
        <v>60</v>
      </c>
      <c r="AR361" s="169">
        <v>7</v>
      </c>
      <c r="AS361" s="169">
        <v>1</v>
      </c>
      <c r="AT361" s="170">
        <v>20</v>
      </c>
      <c r="AU361" s="169">
        <v>0</v>
      </c>
      <c r="AV361" s="169">
        <v>23</v>
      </c>
      <c r="AW361" s="169">
        <v>0</v>
      </c>
      <c r="AX361" s="169">
        <v>0</v>
      </c>
      <c r="AY361" s="169">
        <v>2</v>
      </c>
      <c r="AZ361" s="169">
        <v>0</v>
      </c>
      <c r="BA361" s="169">
        <v>5</v>
      </c>
      <c r="BB361" s="169">
        <v>0</v>
      </c>
      <c r="BC361" s="169">
        <v>0</v>
      </c>
      <c r="BD361" s="169">
        <v>9</v>
      </c>
      <c r="BE361" s="169">
        <v>167</v>
      </c>
      <c r="BF361" s="169">
        <v>8</v>
      </c>
      <c r="BG361" s="169">
        <v>3</v>
      </c>
      <c r="BH361" s="169">
        <v>4</v>
      </c>
      <c r="BI361" s="138">
        <v>0</v>
      </c>
    </row>
    <row r="362" spans="1:61">
      <c r="A362" s="172" t="s">
        <v>386</v>
      </c>
      <c r="B362" s="169">
        <v>357</v>
      </c>
      <c r="C362" s="169">
        <v>26376</v>
      </c>
      <c r="D362" s="138">
        <f>SUM(H362:BI362)</f>
        <v>3349</v>
      </c>
      <c r="E362" s="172">
        <f>SUMIF($H$1:$BI$1,1,$H362:$BI362)</f>
        <v>1180</v>
      </c>
      <c r="F362" s="169">
        <f>SUMIF($H$1:$BI$1,2,$H362:$BI362)</f>
        <v>898</v>
      </c>
      <c r="G362" s="138">
        <f>SUMIF($H$1:$BI$1,3,$H362:$BI362)</f>
        <v>1271</v>
      </c>
      <c r="H362" s="171">
        <v>0</v>
      </c>
      <c r="I362" s="169">
        <v>74</v>
      </c>
      <c r="J362" s="169">
        <v>5</v>
      </c>
      <c r="K362" s="169">
        <v>8</v>
      </c>
      <c r="L362" s="169">
        <v>1</v>
      </c>
      <c r="M362" s="169">
        <v>69</v>
      </c>
      <c r="N362" s="169">
        <v>0</v>
      </c>
      <c r="O362" s="169">
        <v>29</v>
      </c>
      <c r="P362" s="169">
        <v>742</v>
      </c>
      <c r="Q362" s="169">
        <v>7</v>
      </c>
      <c r="R362" s="169">
        <v>32</v>
      </c>
      <c r="S362" s="169">
        <v>42</v>
      </c>
      <c r="T362" s="169">
        <v>7</v>
      </c>
      <c r="U362" s="169">
        <v>2</v>
      </c>
      <c r="V362" s="169">
        <v>5</v>
      </c>
      <c r="W362" s="169">
        <v>14</v>
      </c>
      <c r="X362" s="169">
        <v>775</v>
      </c>
      <c r="Y362" s="169">
        <v>74</v>
      </c>
      <c r="Z362" s="169">
        <v>70</v>
      </c>
      <c r="AA362" s="169">
        <v>12</v>
      </c>
      <c r="AB362" s="169">
        <v>5</v>
      </c>
      <c r="AC362" s="169">
        <v>1</v>
      </c>
      <c r="AD362" s="169">
        <v>18</v>
      </c>
      <c r="AE362" s="169">
        <v>21</v>
      </c>
      <c r="AF362" s="169">
        <v>2</v>
      </c>
      <c r="AG362" s="169">
        <v>114</v>
      </c>
      <c r="AH362" s="169">
        <v>5</v>
      </c>
      <c r="AI362" s="169">
        <v>30</v>
      </c>
      <c r="AJ362" s="169">
        <v>140</v>
      </c>
      <c r="AK362" s="169">
        <v>15</v>
      </c>
      <c r="AL362" s="169">
        <v>23</v>
      </c>
      <c r="AM362" s="169">
        <v>30</v>
      </c>
      <c r="AN362" s="170">
        <v>7</v>
      </c>
      <c r="AO362" s="169">
        <v>12</v>
      </c>
      <c r="AP362" s="169">
        <v>7</v>
      </c>
      <c r="AQ362" s="169">
        <v>65</v>
      </c>
      <c r="AR362" s="169">
        <v>4</v>
      </c>
      <c r="AS362" s="169">
        <v>0</v>
      </c>
      <c r="AT362" s="170">
        <v>82</v>
      </c>
      <c r="AU362" s="169">
        <v>1</v>
      </c>
      <c r="AV362" s="169">
        <v>45</v>
      </c>
      <c r="AW362" s="169">
        <v>5</v>
      </c>
      <c r="AX362" s="169">
        <v>38</v>
      </c>
      <c r="AY362" s="169">
        <v>53</v>
      </c>
      <c r="AZ362" s="169">
        <v>7</v>
      </c>
      <c r="BA362" s="169">
        <v>92</v>
      </c>
      <c r="BB362" s="169">
        <v>6</v>
      </c>
      <c r="BC362" s="169">
        <v>3</v>
      </c>
      <c r="BD362" s="169">
        <v>31</v>
      </c>
      <c r="BE362" s="169">
        <v>378</v>
      </c>
      <c r="BF362" s="169">
        <v>12</v>
      </c>
      <c r="BG362" s="169">
        <v>9</v>
      </c>
      <c r="BH362" s="169">
        <v>97</v>
      </c>
      <c r="BI362" s="138">
        <v>23</v>
      </c>
    </row>
    <row r="363" spans="1:61">
      <c r="A363" s="172" t="s">
        <v>384</v>
      </c>
      <c r="B363" s="169">
        <v>358</v>
      </c>
      <c r="C363" s="169">
        <v>59163</v>
      </c>
      <c r="D363" s="138">
        <f>SUM(H363:BI363)</f>
        <v>7130</v>
      </c>
      <c r="E363" s="172">
        <f>SUMIF($H$1:$BI$1,1,$H363:$BI363)</f>
        <v>2301</v>
      </c>
      <c r="F363" s="169">
        <f>SUMIF($H$1:$BI$1,2,$H363:$BI363)</f>
        <v>2039</v>
      </c>
      <c r="G363" s="138">
        <f>SUMIF($H$1:$BI$1,3,$H363:$BI363)</f>
        <v>2790</v>
      </c>
      <c r="H363" s="171">
        <v>15</v>
      </c>
      <c r="I363" s="169">
        <v>182</v>
      </c>
      <c r="J363" s="169">
        <v>5</v>
      </c>
      <c r="K363" s="169">
        <v>17</v>
      </c>
      <c r="L363" s="169">
        <v>3</v>
      </c>
      <c r="M363" s="169">
        <v>60</v>
      </c>
      <c r="N363" s="169">
        <v>20</v>
      </c>
      <c r="O363" s="169">
        <v>97</v>
      </c>
      <c r="P363" s="169">
        <v>1997</v>
      </c>
      <c r="Q363" s="169">
        <v>16</v>
      </c>
      <c r="R363" s="169">
        <v>48</v>
      </c>
      <c r="S363" s="169">
        <v>44</v>
      </c>
      <c r="T363" s="169">
        <v>2</v>
      </c>
      <c r="U363" s="169">
        <v>6</v>
      </c>
      <c r="V363" s="169">
        <v>10</v>
      </c>
      <c r="W363" s="169">
        <v>41</v>
      </c>
      <c r="X363" s="169">
        <v>1535</v>
      </c>
      <c r="Y363" s="169">
        <v>180</v>
      </c>
      <c r="Z363" s="169">
        <v>55</v>
      </c>
      <c r="AA363" s="169">
        <v>34</v>
      </c>
      <c r="AB363" s="169">
        <v>1</v>
      </c>
      <c r="AC363" s="169">
        <v>2</v>
      </c>
      <c r="AD363" s="169">
        <v>20</v>
      </c>
      <c r="AE363" s="169">
        <v>18</v>
      </c>
      <c r="AF363" s="169">
        <v>11</v>
      </c>
      <c r="AG363" s="169">
        <v>332</v>
      </c>
      <c r="AH363" s="169">
        <v>13</v>
      </c>
      <c r="AI363" s="169">
        <v>53</v>
      </c>
      <c r="AJ363" s="169">
        <v>331</v>
      </c>
      <c r="AK363" s="169">
        <v>22</v>
      </c>
      <c r="AL363" s="169">
        <v>66</v>
      </c>
      <c r="AM363" s="169">
        <v>32</v>
      </c>
      <c r="AN363" s="170">
        <v>69</v>
      </c>
      <c r="AO363" s="169">
        <v>31</v>
      </c>
      <c r="AP363" s="169">
        <v>12</v>
      </c>
      <c r="AQ363" s="169">
        <v>180</v>
      </c>
      <c r="AR363" s="169">
        <v>21</v>
      </c>
      <c r="AS363" s="169">
        <v>16</v>
      </c>
      <c r="AT363" s="170">
        <v>109</v>
      </c>
      <c r="AU363" s="169">
        <v>10</v>
      </c>
      <c r="AV363" s="169">
        <v>100</v>
      </c>
      <c r="AW363" s="169">
        <v>9</v>
      </c>
      <c r="AX363" s="169">
        <v>71</v>
      </c>
      <c r="AY363" s="169">
        <v>60</v>
      </c>
      <c r="AZ363" s="169">
        <v>14</v>
      </c>
      <c r="BA363" s="169">
        <v>104</v>
      </c>
      <c r="BB363" s="169">
        <v>6</v>
      </c>
      <c r="BC363" s="169">
        <v>22</v>
      </c>
      <c r="BD363" s="169">
        <v>120</v>
      </c>
      <c r="BE363" s="169">
        <v>726</v>
      </c>
      <c r="BF363" s="169">
        <v>33</v>
      </c>
      <c r="BG363" s="169">
        <v>31</v>
      </c>
      <c r="BH363" s="169">
        <v>77</v>
      </c>
      <c r="BI363" s="138">
        <v>41</v>
      </c>
    </row>
    <row r="364" spans="1:61">
      <c r="A364" s="172" t="s">
        <v>382</v>
      </c>
      <c r="B364" s="169">
        <v>359</v>
      </c>
      <c r="C364" s="169">
        <v>14166</v>
      </c>
      <c r="D364" s="138">
        <f>SUM(H364:BI364)</f>
        <v>1329</v>
      </c>
      <c r="E364" s="172">
        <f>SUMIF($H$1:$BI$1,1,$H364:$BI364)</f>
        <v>355</v>
      </c>
      <c r="F364" s="169">
        <f>SUMIF($H$1:$BI$1,2,$H364:$BI364)</f>
        <v>385</v>
      </c>
      <c r="G364" s="138">
        <f>SUMIF($H$1:$BI$1,3,$H364:$BI364)</f>
        <v>589</v>
      </c>
      <c r="H364" s="171">
        <v>0</v>
      </c>
      <c r="I364" s="169">
        <v>41</v>
      </c>
      <c r="J364" s="169">
        <v>0</v>
      </c>
      <c r="K364" s="169">
        <v>0</v>
      </c>
      <c r="L364" s="169">
        <v>0</v>
      </c>
      <c r="M364" s="169">
        <v>12</v>
      </c>
      <c r="N364" s="169">
        <v>0</v>
      </c>
      <c r="O364" s="169">
        <v>7</v>
      </c>
      <c r="P364" s="169">
        <v>470</v>
      </c>
      <c r="Q364" s="169">
        <v>8</v>
      </c>
      <c r="R364" s="169">
        <v>4</v>
      </c>
      <c r="S364" s="169">
        <v>7</v>
      </c>
      <c r="T364" s="169">
        <v>0</v>
      </c>
      <c r="U364" s="169">
        <v>0</v>
      </c>
      <c r="V364" s="169">
        <v>2</v>
      </c>
      <c r="W364" s="169">
        <v>4</v>
      </c>
      <c r="X364" s="169">
        <v>222</v>
      </c>
      <c r="Y364" s="169">
        <v>14</v>
      </c>
      <c r="Z364" s="169">
        <v>1</v>
      </c>
      <c r="AA364" s="169">
        <v>5</v>
      </c>
      <c r="AB364" s="169">
        <v>0</v>
      </c>
      <c r="AC364" s="169">
        <v>0</v>
      </c>
      <c r="AD364" s="169">
        <v>6</v>
      </c>
      <c r="AE364" s="169">
        <v>1</v>
      </c>
      <c r="AF364" s="169">
        <v>1</v>
      </c>
      <c r="AG364" s="169">
        <v>103</v>
      </c>
      <c r="AH364" s="169">
        <v>1</v>
      </c>
      <c r="AI364" s="169">
        <v>11</v>
      </c>
      <c r="AJ364" s="169">
        <v>46</v>
      </c>
      <c r="AK364" s="169">
        <v>0</v>
      </c>
      <c r="AL364" s="169">
        <v>6</v>
      </c>
      <c r="AM364" s="169">
        <v>11</v>
      </c>
      <c r="AN364" s="170">
        <v>0</v>
      </c>
      <c r="AO364" s="169">
        <v>12</v>
      </c>
      <c r="AP364" s="169">
        <v>0</v>
      </c>
      <c r="AQ364" s="169">
        <v>38</v>
      </c>
      <c r="AR364" s="169">
        <v>1</v>
      </c>
      <c r="AS364" s="169">
        <v>2</v>
      </c>
      <c r="AT364" s="170">
        <v>45</v>
      </c>
      <c r="AU364" s="169">
        <v>0</v>
      </c>
      <c r="AV364" s="169">
        <v>46</v>
      </c>
      <c r="AW364" s="169">
        <v>0</v>
      </c>
      <c r="AX364" s="169">
        <v>2</v>
      </c>
      <c r="AY364" s="169">
        <v>7</v>
      </c>
      <c r="AZ364" s="169">
        <v>2</v>
      </c>
      <c r="BA364" s="169">
        <v>10</v>
      </c>
      <c r="BB364" s="169">
        <v>1</v>
      </c>
      <c r="BC364" s="169">
        <v>1</v>
      </c>
      <c r="BD364" s="169">
        <v>3</v>
      </c>
      <c r="BE364" s="169">
        <v>145</v>
      </c>
      <c r="BF364" s="169">
        <v>1</v>
      </c>
      <c r="BG364" s="169">
        <v>0</v>
      </c>
      <c r="BH364" s="169">
        <v>26</v>
      </c>
      <c r="BI364" s="138">
        <v>4</v>
      </c>
    </row>
    <row r="365" spans="1:61">
      <c r="A365" s="172" t="s">
        <v>380</v>
      </c>
      <c r="B365" s="169">
        <v>360</v>
      </c>
      <c r="C365" s="169">
        <v>10444</v>
      </c>
      <c r="D365" s="138">
        <f>SUM(H365:BI365)</f>
        <v>1031</v>
      </c>
      <c r="E365" s="172">
        <f>SUMIF($H$1:$BI$1,1,$H365:$BI365)</f>
        <v>299</v>
      </c>
      <c r="F365" s="169">
        <f>SUMIF($H$1:$BI$1,2,$H365:$BI365)</f>
        <v>322</v>
      </c>
      <c r="G365" s="138">
        <f>SUMIF($H$1:$BI$1,3,$H365:$BI365)</f>
        <v>410</v>
      </c>
      <c r="H365" s="171">
        <v>3</v>
      </c>
      <c r="I365" s="169">
        <v>21</v>
      </c>
      <c r="J365" s="169">
        <v>0</v>
      </c>
      <c r="K365" s="169">
        <v>0</v>
      </c>
      <c r="L365" s="169">
        <v>0</v>
      </c>
      <c r="M365" s="169">
        <v>4</v>
      </c>
      <c r="N365" s="169">
        <v>1</v>
      </c>
      <c r="O365" s="169">
        <v>10</v>
      </c>
      <c r="P365" s="169">
        <v>338</v>
      </c>
      <c r="Q365" s="169">
        <v>3</v>
      </c>
      <c r="R365" s="169">
        <v>8</v>
      </c>
      <c r="S365" s="169">
        <v>3</v>
      </c>
      <c r="T365" s="169">
        <v>0</v>
      </c>
      <c r="U365" s="169">
        <v>2</v>
      </c>
      <c r="V365" s="169">
        <v>2</v>
      </c>
      <c r="W365" s="169">
        <v>25</v>
      </c>
      <c r="X365" s="169">
        <v>217</v>
      </c>
      <c r="Y365" s="169">
        <v>12</v>
      </c>
      <c r="Z365" s="169">
        <v>6</v>
      </c>
      <c r="AA365" s="169">
        <v>0</v>
      </c>
      <c r="AB365" s="169">
        <v>2</v>
      </c>
      <c r="AC365" s="169">
        <v>0</v>
      </c>
      <c r="AD365" s="169">
        <v>3</v>
      </c>
      <c r="AE365" s="169">
        <v>0</v>
      </c>
      <c r="AF365" s="169">
        <v>0</v>
      </c>
      <c r="AG365" s="169">
        <v>102</v>
      </c>
      <c r="AH365" s="169">
        <v>0</v>
      </c>
      <c r="AI365" s="169">
        <v>7</v>
      </c>
      <c r="AJ365" s="169">
        <v>36</v>
      </c>
      <c r="AK365" s="169">
        <v>0</v>
      </c>
      <c r="AL365" s="169">
        <v>6</v>
      </c>
      <c r="AM365" s="169">
        <v>2</v>
      </c>
      <c r="AN365" s="170">
        <v>3</v>
      </c>
      <c r="AO365" s="169">
        <v>5</v>
      </c>
      <c r="AP365" s="169">
        <v>0</v>
      </c>
      <c r="AQ365" s="169">
        <v>19</v>
      </c>
      <c r="AR365" s="169">
        <v>3</v>
      </c>
      <c r="AS365" s="169">
        <v>0</v>
      </c>
      <c r="AT365" s="170">
        <v>8</v>
      </c>
      <c r="AU365" s="169">
        <v>2</v>
      </c>
      <c r="AV365" s="169">
        <v>7</v>
      </c>
      <c r="AW365" s="169">
        <v>0</v>
      </c>
      <c r="AX365" s="169">
        <v>5</v>
      </c>
      <c r="AY365" s="169">
        <v>5</v>
      </c>
      <c r="AZ365" s="169">
        <v>0</v>
      </c>
      <c r="BA365" s="169">
        <v>15</v>
      </c>
      <c r="BB365" s="169">
        <v>0</v>
      </c>
      <c r="BC365" s="169">
        <v>1</v>
      </c>
      <c r="BD365" s="169">
        <v>5</v>
      </c>
      <c r="BE365" s="169">
        <v>116</v>
      </c>
      <c r="BF365" s="169">
        <v>6</v>
      </c>
      <c r="BG365" s="169">
        <v>7</v>
      </c>
      <c r="BH365" s="169">
        <v>10</v>
      </c>
      <c r="BI365" s="138">
        <v>1</v>
      </c>
    </row>
    <row r="366" spans="1:61">
      <c r="A366" s="172" t="s">
        <v>378</v>
      </c>
      <c r="B366" s="169">
        <v>361</v>
      </c>
      <c r="C366" s="169">
        <v>2865</v>
      </c>
      <c r="D366" s="138">
        <f>SUM(H366:BI366)</f>
        <v>306</v>
      </c>
      <c r="E366" s="172">
        <f>SUMIF($H$1:$BI$1,1,$H366:$BI366)</f>
        <v>104</v>
      </c>
      <c r="F366" s="169">
        <f>SUMIF($H$1:$BI$1,2,$H366:$BI366)</f>
        <v>71</v>
      </c>
      <c r="G366" s="138">
        <f>SUMIF($H$1:$BI$1,3,$H366:$BI366)</f>
        <v>131</v>
      </c>
      <c r="H366" s="171">
        <v>0</v>
      </c>
      <c r="I366" s="169">
        <v>15</v>
      </c>
      <c r="J366" s="169">
        <v>0</v>
      </c>
      <c r="K366" s="169">
        <v>0</v>
      </c>
      <c r="L366" s="169">
        <v>1</v>
      </c>
      <c r="M366" s="169">
        <v>2</v>
      </c>
      <c r="N366" s="169">
        <v>0</v>
      </c>
      <c r="O366" s="169">
        <v>4</v>
      </c>
      <c r="P366" s="169">
        <v>100</v>
      </c>
      <c r="Q366" s="169">
        <v>1</v>
      </c>
      <c r="R366" s="169">
        <v>1</v>
      </c>
      <c r="S366" s="169">
        <v>1</v>
      </c>
      <c r="T366" s="169">
        <v>0</v>
      </c>
      <c r="U366" s="169">
        <v>0</v>
      </c>
      <c r="V366" s="169">
        <v>0</v>
      </c>
      <c r="W366" s="169">
        <v>2</v>
      </c>
      <c r="X366" s="169">
        <v>63</v>
      </c>
      <c r="Y366" s="169">
        <v>2</v>
      </c>
      <c r="Z366" s="169">
        <v>0</v>
      </c>
      <c r="AA366" s="169">
        <v>3</v>
      </c>
      <c r="AB366" s="169">
        <v>0</v>
      </c>
      <c r="AC366" s="169">
        <v>0</v>
      </c>
      <c r="AD366" s="169">
        <v>1</v>
      </c>
      <c r="AE366" s="169">
        <v>3</v>
      </c>
      <c r="AF366" s="169">
        <v>0</v>
      </c>
      <c r="AG366" s="169">
        <v>14</v>
      </c>
      <c r="AH366" s="169">
        <v>0</v>
      </c>
      <c r="AI366" s="169">
        <v>1</v>
      </c>
      <c r="AJ366" s="169">
        <v>24</v>
      </c>
      <c r="AK366" s="169">
        <v>4</v>
      </c>
      <c r="AL366" s="169">
        <v>2</v>
      </c>
      <c r="AM366" s="169">
        <v>2</v>
      </c>
      <c r="AN366" s="170">
        <v>2</v>
      </c>
      <c r="AO366" s="169">
        <v>2</v>
      </c>
      <c r="AP366" s="169">
        <v>1</v>
      </c>
      <c r="AQ366" s="169">
        <v>2</v>
      </c>
      <c r="AR366" s="169">
        <v>1</v>
      </c>
      <c r="AS366" s="169">
        <v>0</v>
      </c>
      <c r="AT366" s="170">
        <v>2</v>
      </c>
      <c r="AU366" s="169">
        <v>0</v>
      </c>
      <c r="AV366" s="169">
        <v>1</v>
      </c>
      <c r="AW366" s="169">
        <v>1</v>
      </c>
      <c r="AX366" s="169">
        <v>6</v>
      </c>
      <c r="AY366" s="169">
        <v>5</v>
      </c>
      <c r="AZ366" s="169">
        <v>0</v>
      </c>
      <c r="BA366" s="169">
        <v>7</v>
      </c>
      <c r="BB366" s="169">
        <v>0</v>
      </c>
      <c r="BC366" s="169">
        <v>0</v>
      </c>
      <c r="BD366" s="169">
        <v>3</v>
      </c>
      <c r="BE366" s="169">
        <v>17</v>
      </c>
      <c r="BF366" s="169">
        <v>0</v>
      </c>
      <c r="BG366" s="169">
        <v>2</v>
      </c>
      <c r="BH366" s="169">
        <v>8</v>
      </c>
      <c r="BI366" s="138">
        <v>0</v>
      </c>
    </row>
    <row r="367" spans="1:61">
      <c r="A367" s="172" t="s">
        <v>376</v>
      </c>
      <c r="B367" s="169">
        <v>362</v>
      </c>
      <c r="C367" s="169">
        <v>45150</v>
      </c>
      <c r="D367" s="138">
        <f>SUM(H367:BI367)</f>
        <v>5633</v>
      </c>
      <c r="E367" s="172">
        <f>SUMIF($H$1:$BI$1,1,$H367:$BI367)</f>
        <v>1898</v>
      </c>
      <c r="F367" s="169">
        <f>SUMIF($H$1:$BI$1,2,$H367:$BI367)</f>
        <v>1752</v>
      </c>
      <c r="G367" s="138">
        <f>SUMIF($H$1:$BI$1,3,$H367:$BI367)</f>
        <v>1983</v>
      </c>
      <c r="H367" s="171">
        <v>0</v>
      </c>
      <c r="I367" s="169">
        <v>173</v>
      </c>
      <c r="J367" s="169">
        <v>1</v>
      </c>
      <c r="K367" s="169">
        <v>2</v>
      </c>
      <c r="L367" s="169">
        <v>1</v>
      </c>
      <c r="M367" s="169">
        <v>15</v>
      </c>
      <c r="N367" s="169">
        <v>0</v>
      </c>
      <c r="O367" s="169">
        <v>31</v>
      </c>
      <c r="P367" s="169">
        <v>1683</v>
      </c>
      <c r="Q367" s="169">
        <v>2</v>
      </c>
      <c r="R367" s="169">
        <v>40</v>
      </c>
      <c r="S367" s="169">
        <v>26</v>
      </c>
      <c r="T367" s="169">
        <v>0</v>
      </c>
      <c r="U367" s="169">
        <v>12</v>
      </c>
      <c r="V367" s="169">
        <v>20</v>
      </c>
      <c r="W367" s="169">
        <v>14</v>
      </c>
      <c r="X367" s="169">
        <v>1102</v>
      </c>
      <c r="Y367" s="169">
        <v>108</v>
      </c>
      <c r="Z367" s="169">
        <v>25</v>
      </c>
      <c r="AA367" s="169">
        <v>7</v>
      </c>
      <c r="AB367" s="169">
        <v>0</v>
      </c>
      <c r="AC367" s="169">
        <v>0</v>
      </c>
      <c r="AD367" s="169">
        <v>30</v>
      </c>
      <c r="AE367" s="169">
        <v>21</v>
      </c>
      <c r="AF367" s="169">
        <v>3</v>
      </c>
      <c r="AG367" s="169">
        <v>289</v>
      </c>
      <c r="AH367" s="169">
        <v>12</v>
      </c>
      <c r="AI367" s="169">
        <v>51</v>
      </c>
      <c r="AJ367" s="169">
        <v>287</v>
      </c>
      <c r="AK367" s="169">
        <v>11</v>
      </c>
      <c r="AL367" s="169">
        <v>52</v>
      </c>
      <c r="AM367" s="169">
        <v>23</v>
      </c>
      <c r="AN367" s="170">
        <v>5</v>
      </c>
      <c r="AO367" s="169">
        <v>34</v>
      </c>
      <c r="AP367" s="169">
        <v>6</v>
      </c>
      <c r="AQ367" s="169">
        <v>260</v>
      </c>
      <c r="AR367" s="169">
        <v>45</v>
      </c>
      <c r="AS367" s="169">
        <v>14</v>
      </c>
      <c r="AT367" s="170">
        <v>43</v>
      </c>
      <c r="AU367" s="169">
        <v>9</v>
      </c>
      <c r="AV367" s="169">
        <v>121</v>
      </c>
      <c r="AW367" s="169">
        <v>1</v>
      </c>
      <c r="AX367" s="169">
        <v>20</v>
      </c>
      <c r="AY367" s="169">
        <v>46</v>
      </c>
      <c r="AZ367" s="169">
        <v>4</v>
      </c>
      <c r="BA367" s="169">
        <v>160</v>
      </c>
      <c r="BB367" s="169">
        <v>4</v>
      </c>
      <c r="BC367" s="169">
        <v>40</v>
      </c>
      <c r="BD367" s="169">
        <v>42</v>
      </c>
      <c r="BE367" s="169">
        <v>640</v>
      </c>
      <c r="BF367" s="169">
        <v>16</v>
      </c>
      <c r="BG367" s="169">
        <v>11</v>
      </c>
      <c r="BH367" s="169">
        <v>63</v>
      </c>
      <c r="BI367" s="138">
        <v>8</v>
      </c>
    </row>
    <row r="368" spans="1:61">
      <c r="A368" s="172" t="s">
        <v>373</v>
      </c>
      <c r="B368" s="169">
        <v>363</v>
      </c>
      <c r="C368" s="169">
        <v>542</v>
      </c>
      <c r="D368" s="138">
        <f>SUM(H368:BI368)</f>
        <v>74</v>
      </c>
      <c r="E368" s="172">
        <f>SUMIF($H$1:$BI$1,1,$H368:$BI368)</f>
        <v>21</v>
      </c>
      <c r="F368" s="169">
        <f>SUMIF($H$1:$BI$1,2,$H368:$BI368)</f>
        <v>13</v>
      </c>
      <c r="G368" s="138">
        <f>SUMIF($H$1:$BI$1,3,$H368:$BI368)</f>
        <v>40</v>
      </c>
      <c r="H368" s="171">
        <v>0</v>
      </c>
      <c r="I368" s="169">
        <v>0</v>
      </c>
      <c r="J368" s="169">
        <v>0</v>
      </c>
      <c r="K368" s="169">
        <v>0</v>
      </c>
      <c r="L368" s="169">
        <v>0</v>
      </c>
      <c r="M368" s="169">
        <v>0</v>
      </c>
      <c r="N368" s="169">
        <v>0</v>
      </c>
      <c r="O368" s="169">
        <v>0</v>
      </c>
      <c r="P368" s="169">
        <v>34</v>
      </c>
      <c r="Q368" s="169">
        <v>0</v>
      </c>
      <c r="R368" s="169">
        <v>0</v>
      </c>
      <c r="S368" s="169">
        <v>0</v>
      </c>
      <c r="T368" s="169">
        <v>0</v>
      </c>
      <c r="U368" s="169">
        <v>0</v>
      </c>
      <c r="V368" s="169">
        <v>0</v>
      </c>
      <c r="W368" s="169">
        <v>0</v>
      </c>
      <c r="X368" s="169">
        <v>14</v>
      </c>
      <c r="Y368" s="169">
        <v>0</v>
      </c>
      <c r="Z368" s="169">
        <v>0</v>
      </c>
      <c r="AA368" s="169">
        <v>0</v>
      </c>
      <c r="AB368" s="169">
        <v>0</v>
      </c>
      <c r="AC368" s="169">
        <v>0</v>
      </c>
      <c r="AD368" s="169">
        <v>0</v>
      </c>
      <c r="AE368" s="169">
        <v>0</v>
      </c>
      <c r="AF368" s="169">
        <v>0</v>
      </c>
      <c r="AG368" s="169">
        <v>6</v>
      </c>
      <c r="AH368" s="169">
        <v>0</v>
      </c>
      <c r="AI368" s="169">
        <v>1</v>
      </c>
      <c r="AJ368" s="169">
        <v>3</v>
      </c>
      <c r="AK368" s="169">
        <v>0</v>
      </c>
      <c r="AL368" s="169">
        <v>0</v>
      </c>
      <c r="AM368" s="169">
        <v>0</v>
      </c>
      <c r="AN368" s="170">
        <v>0</v>
      </c>
      <c r="AO368" s="169">
        <v>0</v>
      </c>
      <c r="AP368" s="169">
        <v>0</v>
      </c>
      <c r="AQ368" s="169">
        <v>7</v>
      </c>
      <c r="AR368" s="169">
        <v>0</v>
      </c>
      <c r="AS368" s="169">
        <v>0</v>
      </c>
      <c r="AT368" s="170">
        <v>6</v>
      </c>
      <c r="AU368" s="169">
        <v>0</v>
      </c>
      <c r="AV368" s="169">
        <v>0</v>
      </c>
      <c r="AW368" s="169">
        <v>0</v>
      </c>
      <c r="AX368" s="169">
        <v>0</v>
      </c>
      <c r="AY368" s="169">
        <v>0</v>
      </c>
      <c r="AZ368" s="169">
        <v>0</v>
      </c>
      <c r="BA368" s="169">
        <v>3</v>
      </c>
      <c r="BB368" s="169">
        <v>0</v>
      </c>
      <c r="BC368" s="169">
        <v>0</v>
      </c>
      <c r="BD368" s="169">
        <v>0</v>
      </c>
      <c r="BE368" s="169">
        <v>0</v>
      </c>
      <c r="BF368" s="169">
        <v>0</v>
      </c>
      <c r="BG368" s="169">
        <v>0</v>
      </c>
      <c r="BH368" s="169">
        <v>0</v>
      </c>
      <c r="BI368" s="138">
        <v>0</v>
      </c>
    </row>
    <row r="369" spans="1:61">
      <c r="A369" s="172" t="s">
        <v>370</v>
      </c>
      <c r="B369" s="169">
        <v>364</v>
      </c>
      <c r="C369" s="169">
        <v>2256</v>
      </c>
      <c r="D369" s="138">
        <f>SUM(H369:BI369)</f>
        <v>396</v>
      </c>
      <c r="E369" s="172">
        <f>SUMIF($H$1:$BI$1,1,$H369:$BI369)</f>
        <v>71</v>
      </c>
      <c r="F369" s="169">
        <f>SUMIF($H$1:$BI$1,2,$H369:$BI369)</f>
        <v>73</v>
      </c>
      <c r="G369" s="138">
        <f>SUMIF($H$1:$BI$1,3,$H369:$BI369)</f>
        <v>252</v>
      </c>
      <c r="H369" s="171">
        <v>0</v>
      </c>
      <c r="I369" s="169">
        <v>14</v>
      </c>
      <c r="J369" s="169">
        <v>0</v>
      </c>
      <c r="K369" s="169">
        <v>0</v>
      </c>
      <c r="L369" s="169">
        <v>0</v>
      </c>
      <c r="M369" s="169">
        <v>11</v>
      </c>
      <c r="N369" s="169">
        <v>0</v>
      </c>
      <c r="O369" s="169">
        <v>5</v>
      </c>
      <c r="P369" s="169">
        <v>214</v>
      </c>
      <c r="Q369" s="169">
        <v>0</v>
      </c>
      <c r="R369" s="169">
        <v>0</v>
      </c>
      <c r="S369" s="169">
        <v>0</v>
      </c>
      <c r="T369" s="169">
        <v>0</v>
      </c>
      <c r="U369" s="169">
        <v>0</v>
      </c>
      <c r="V369" s="169">
        <v>0</v>
      </c>
      <c r="W369" s="169">
        <v>0</v>
      </c>
      <c r="X369" s="169">
        <v>24</v>
      </c>
      <c r="Y369" s="169">
        <v>2</v>
      </c>
      <c r="Z369" s="169">
        <v>1</v>
      </c>
      <c r="AA369" s="169">
        <v>0</v>
      </c>
      <c r="AB369" s="169">
        <v>0</v>
      </c>
      <c r="AC369" s="169">
        <v>0</v>
      </c>
      <c r="AD369" s="169">
        <v>9</v>
      </c>
      <c r="AE369" s="169">
        <v>0</v>
      </c>
      <c r="AF369" s="169">
        <v>0</v>
      </c>
      <c r="AG369" s="169">
        <v>39</v>
      </c>
      <c r="AH369" s="169">
        <v>0</v>
      </c>
      <c r="AI369" s="169">
        <v>0</v>
      </c>
      <c r="AJ369" s="169">
        <v>20</v>
      </c>
      <c r="AK369" s="169">
        <v>3</v>
      </c>
      <c r="AL369" s="169">
        <v>1</v>
      </c>
      <c r="AM369" s="169">
        <v>0</v>
      </c>
      <c r="AN369" s="170">
        <v>0</v>
      </c>
      <c r="AO369" s="169">
        <v>0</v>
      </c>
      <c r="AP369" s="169">
        <v>0</v>
      </c>
      <c r="AQ369" s="169">
        <v>9</v>
      </c>
      <c r="AR369" s="169">
        <v>0</v>
      </c>
      <c r="AS369" s="169">
        <v>0</v>
      </c>
      <c r="AT369" s="170">
        <v>6</v>
      </c>
      <c r="AU369" s="169">
        <v>0</v>
      </c>
      <c r="AV369" s="169">
        <v>4</v>
      </c>
      <c r="AW369" s="169">
        <v>0</v>
      </c>
      <c r="AX369" s="169">
        <v>3</v>
      </c>
      <c r="AY369" s="169">
        <v>6</v>
      </c>
      <c r="AZ369" s="169">
        <v>0</v>
      </c>
      <c r="BA369" s="169">
        <v>7</v>
      </c>
      <c r="BB369" s="169">
        <v>0</v>
      </c>
      <c r="BC369" s="169">
        <v>0</v>
      </c>
      <c r="BD369" s="169">
        <v>1</v>
      </c>
      <c r="BE369" s="169">
        <v>5</v>
      </c>
      <c r="BF369" s="169">
        <v>0</v>
      </c>
      <c r="BG369" s="169">
        <v>0</v>
      </c>
      <c r="BH369" s="169">
        <v>12</v>
      </c>
      <c r="BI369" s="138">
        <v>0</v>
      </c>
    </row>
    <row r="370" spans="1:61">
      <c r="A370" s="172" t="s">
        <v>368</v>
      </c>
      <c r="B370" s="169">
        <v>365</v>
      </c>
      <c r="C370" s="169">
        <v>84</v>
      </c>
      <c r="D370" s="138">
        <f>SUM(H370:BI370)</f>
        <v>7</v>
      </c>
      <c r="E370" s="172">
        <f>SUMIF($H$1:$BI$1,1,$H370:$BI370)</f>
        <v>1</v>
      </c>
      <c r="F370" s="169">
        <f>SUMIF($H$1:$BI$1,2,$H370:$BI370)</f>
        <v>6</v>
      </c>
      <c r="G370" s="138">
        <f>SUMIF($H$1:$BI$1,3,$H370:$BI370)</f>
        <v>0</v>
      </c>
      <c r="H370" s="171">
        <v>0</v>
      </c>
      <c r="I370" s="169">
        <v>2</v>
      </c>
      <c r="J370" s="169">
        <v>0</v>
      </c>
      <c r="K370" s="169">
        <v>0</v>
      </c>
      <c r="L370" s="169">
        <v>0</v>
      </c>
      <c r="M370" s="169">
        <v>0</v>
      </c>
      <c r="N370" s="169">
        <v>0</v>
      </c>
      <c r="O370" s="169">
        <v>0</v>
      </c>
      <c r="P370" s="169">
        <v>0</v>
      </c>
      <c r="Q370" s="169">
        <v>0</v>
      </c>
      <c r="R370" s="169">
        <v>0</v>
      </c>
      <c r="S370" s="169">
        <v>0</v>
      </c>
      <c r="T370" s="169">
        <v>0</v>
      </c>
      <c r="U370" s="169">
        <v>0</v>
      </c>
      <c r="V370" s="169">
        <v>0</v>
      </c>
      <c r="W370" s="169">
        <v>0</v>
      </c>
      <c r="X370" s="169">
        <v>1</v>
      </c>
      <c r="Y370" s="169">
        <v>0</v>
      </c>
      <c r="Z370" s="169">
        <v>0</v>
      </c>
      <c r="AA370" s="169">
        <v>0</v>
      </c>
      <c r="AB370" s="169">
        <v>0</v>
      </c>
      <c r="AC370" s="169">
        <v>0</v>
      </c>
      <c r="AD370" s="169">
        <v>0</v>
      </c>
      <c r="AE370" s="169">
        <v>0</v>
      </c>
      <c r="AF370" s="169">
        <v>0</v>
      </c>
      <c r="AG370" s="169">
        <v>4</v>
      </c>
      <c r="AH370" s="169">
        <v>0</v>
      </c>
      <c r="AI370" s="169">
        <v>0</v>
      </c>
      <c r="AJ370" s="169">
        <v>0</v>
      </c>
      <c r="AK370" s="169">
        <v>0</v>
      </c>
      <c r="AL370" s="169">
        <v>0</v>
      </c>
      <c r="AM370" s="169">
        <v>0</v>
      </c>
      <c r="AN370" s="170">
        <v>0</v>
      </c>
      <c r="AO370" s="169">
        <v>0</v>
      </c>
      <c r="AP370" s="169">
        <v>0</v>
      </c>
      <c r="AQ370" s="169">
        <v>0</v>
      </c>
      <c r="AR370" s="169">
        <v>0</v>
      </c>
      <c r="AS370" s="169">
        <v>0</v>
      </c>
      <c r="AT370" s="170">
        <v>0</v>
      </c>
      <c r="AU370" s="169">
        <v>0</v>
      </c>
      <c r="AV370" s="169">
        <v>0</v>
      </c>
      <c r="AW370" s="169">
        <v>0</v>
      </c>
      <c r="AX370" s="169">
        <v>0</v>
      </c>
      <c r="AY370" s="169">
        <v>0</v>
      </c>
      <c r="AZ370" s="169">
        <v>0</v>
      </c>
      <c r="BA370" s="169">
        <v>0</v>
      </c>
      <c r="BB370" s="169">
        <v>0</v>
      </c>
      <c r="BC370" s="169">
        <v>0</v>
      </c>
      <c r="BD370" s="169">
        <v>0</v>
      </c>
      <c r="BE370" s="169">
        <v>0</v>
      </c>
      <c r="BF370" s="169">
        <v>0</v>
      </c>
      <c r="BG370" s="169">
        <v>0</v>
      </c>
      <c r="BH370" s="169">
        <v>0</v>
      </c>
      <c r="BI370" s="138">
        <v>0</v>
      </c>
    </row>
    <row r="371" spans="1:61">
      <c r="A371" s="172" t="s">
        <v>365</v>
      </c>
      <c r="B371" s="169">
        <v>366</v>
      </c>
      <c r="C371" s="169">
        <v>1752</v>
      </c>
      <c r="D371" s="138">
        <f>SUM(H371:BI371)</f>
        <v>166</v>
      </c>
      <c r="E371" s="172">
        <f>SUMIF($H$1:$BI$1,1,$H371:$BI371)</f>
        <v>39</v>
      </c>
      <c r="F371" s="169">
        <f>SUMIF($H$1:$BI$1,2,$H371:$BI371)</f>
        <v>35</v>
      </c>
      <c r="G371" s="138">
        <f>SUMIF($H$1:$BI$1,3,$H371:$BI371)</f>
        <v>92</v>
      </c>
      <c r="H371" s="171">
        <v>0</v>
      </c>
      <c r="I371" s="169">
        <v>2</v>
      </c>
      <c r="J371" s="169">
        <v>0</v>
      </c>
      <c r="K371" s="169">
        <v>0</v>
      </c>
      <c r="L371" s="169">
        <v>0</v>
      </c>
      <c r="M371" s="169">
        <v>1</v>
      </c>
      <c r="N371" s="169">
        <v>0</v>
      </c>
      <c r="O371" s="169">
        <v>0</v>
      </c>
      <c r="P371" s="169">
        <v>90</v>
      </c>
      <c r="Q371" s="169">
        <v>0</v>
      </c>
      <c r="R371" s="169">
        <v>0</v>
      </c>
      <c r="S371" s="169">
        <v>0</v>
      </c>
      <c r="T371" s="169">
        <v>0</v>
      </c>
      <c r="U371" s="169">
        <v>0</v>
      </c>
      <c r="V371" s="169">
        <v>0</v>
      </c>
      <c r="W371" s="169">
        <v>0</v>
      </c>
      <c r="X371" s="169">
        <v>30</v>
      </c>
      <c r="Y371" s="169">
        <v>0</v>
      </c>
      <c r="Z371" s="169">
        <v>0</v>
      </c>
      <c r="AA371" s="169">
        <v>0</v>
      </c>
      <c r="AB371" s="169">
        <v>0</v>
      </c>
      <c r="AC371" s="169">
        <v>0</v>
      </c>
      <c r="AD371" s="169">
        <v>0</v>
      </c>
      <c r="AE371" s="169">
        <v>0</v>
      </c>
      <c r="AF371" s="169">
        <v>0</v>
      </c>
      <c r="AG371" s="169">
        <v>2</v>
      </c>
      <c r="AH371" s="169">
        <v>0</v>
      </c>
      <c r="AI371" s="169">
        <v>1</v>
      </c>
      <c r="AJ371" s="169">
        <v>5</v>
      </c>
      <c r="AK371" s="169">
        <v>0</v>
      </c>
      <c r="AL371" s="169">
        <v>0</v>
      </c>
      <c r="AM371" s="169">
        <v>3</v>
      </c>
      <c r="AN371" s="170">
        <v>0</v>
      </c>
      <c r="AO371" s="169">
        <v>0</v>
      </c>
      <c r="AP371" s="169">
        <v>0</v>
      </c>
      <c r="AQ371" s="169">
        <v>12</v>
      </c>
      <c r="AR371" s="169">
        <v>0</v>
      </c>
      <c r="AS371" s="169">
        <v>0</v>
      </c>
      <c r="AT371" s="170">
        <v>0</v>
      </c>
      <c r="AU371" s="169">
        <v>0</v>
      </c>
      <c r="AV371" s="169">
        <v>0</v>
      </c>
      <c r="AW371" s="169">
        <v>1</v>
      </c>
      <c r="AX371" s="169">
        <v>0</v>
      </c>
      <c r="AY371" s="169">
        <v>1</v>
      </c>
      <c r="AZ371" s="169">
        <v>0</v>
      </c>
      <c r="BA371" s="169">
        <v>2</v>
      </c>
      <c r="BB371" s="169">
        <v>0</v>
      </c>
      <c r="BC371" s="169">
        <v>0</v>
      </c>
      <c r="BD371" s="169">
        <v>0</v>
      </c>
      <c r="BE371" s="169">
        <v>16</v>
      </c>
      <c r="BF371" s="169">
        <v>0</v>
      </c>
      <c r="BG371" s="169">
        <v>0</v>
      </c>
      <c r="BH371" s="169">
        <v>0</v>
      </c>
      <c r="BI371" s="138">
        <v>0</v>
      </c>
    </row>
    <row r="372" spans="1:61">
      <c r="A372" s="172" t="s">
        <v>363</v>
      </c>
      <c r="B372" s="169">
        <v>367</v>
      </c>
      <c r="C372" s="169">
        <v>17524</v>
      </c>
      <c r="D372" s="138">
        <f>SUM(H372:BI372)</f>
        <v>5204</v>
      </c>
      <c r="E372" s="172">
        <f>SUMIF($H$1:$BI$1,1,$H372:$BI372)</f>
        <v>4257</v>
      </c>
      <c r="F372" s="169">
        <f>SUMIF($H$1:$BI$1,2,$H372:$BI372)</f>
        <v>336</v>
      </c>
      <c r="G372" s="138">
        <f>SUMIF($H$1:$BI$1,3,$H372:$BI372)</f>
        <v>611</v>
      </c>
      <c r="H372" s="171">
        <v>0</v>
      </c>
      <c r="I372" s="169">
        <v>15</v>
      </c>
      <c r="J372" s="169">
        <v>0</v>
      </c>
      <c r="K372" s="169">
        <v>1</v>
      </c>
      <c r="L372" s="169">
        <v>0</v>
      </c>
      <c r="M372" s="169">
        <v>2</v>
      </c>
      <c r="N372" s="169">
        <v>0</v>
      </c>
      <c r="O372" s="169">
        <v>12</v>
      </c>
      <c r="P372" s="169">
        <v>557</v>
      </c>
      <c r="Q372" s="169">
        <v>3</v>
      </c>
      <c r="R372" s="169">
        <v>0</v>
      </c>
      <c r="S372" s="169">
        <v>6</v>
      </c>
      <c r="T372" s="169">
        <v>0</v>
      </c>
      <c r="U372" s="169">
        <v>0</v>
      </c>
      <c r="V372" s="169">
        <v>0</v>
      </c>
      <c r="W372" s="169">
        <v>0</v>
      </c>
      <c r="X372" s="169">
        <v>4088</v>
      </c>
      <c r="Y372" s="169">
        <v>63</v>
      </c>
      <c r="Z372" s="169">
        <v>6</v>
      </c>
      <c r="AA372" s="169">
        <v>0</v>
      </c>
      <c r="AB372" s="169">
        <v>0</v>
      </c>
      <c r="AC372" s="169">
        <v>0</v>
      </c>
      <c r="AD372" s="169">
        <v>6</v>
      </c>
      <c r="AE372" s="169">
        <v>5</v>
      </c>
      <c r="AF372" s="169">
        <v>0</v>
      </c>
      <c r="AG372" s="169">
        <v>31</v>
      </c>
      <c r="AH372" s="169">
        <v>2</v>
      </c>
      <c r="AI372" s="169">
        <v>16</v>
      </c>
      <c r="AJ372" s="169">
        <v>64</v>
      </c>
      <c r="AK372" s="169">
        <v>0</v>
      </c>
      <c r="AL372" s="169">
        <v>4</v>
      </c>
      <c r="AM372" s="169">
        <v>1</v>
      </c>
      <c r="AN372" s="170">
        <v>0</v>
      </c>
      <c r="AO372" s="169">
        <v>5</v>
      </c>
      <c r="AP372" s="169">
        <v>0</v>
      </c>
      <c r="AQ372" s="169">
        <v>35</v>
      </c>
      <c r="AR372" s="169">
        <v>4</v>
      </c>
      <c r="AS372" s="169">
        <v>0</v>
      </c>
      <c r="AT372" s="170">
        <v>16</v>
      </c>
      <c r="AU372" s="169">
        <v>0</v>
      </c>
      <c r="AV372" s="169">
        <v>19</v>
      </c>
      <c r="AW372" s="169">
        <v>0</v>
      </c>
      <c r="AX372" s="169">
        <v>2</v>
      </c>
      <c r="AY372" s="169">
        <v>44</v>
      </c>
      <c r="AZ372" s="169">
        <v>0</v>
      </c>
      <c r="BA372" s="169">
        <v>16</v>
      </c>
      <c r="BB372" s="169">
        <v>0</v>
      </c>
      <c r="BC372" s="169">
        <v>0</v>
      </c>
      <c r="BD372" s="169">
        <v>5</v>
      </c>
      <c r="BE372" s="169">
        <v>169</v>
      </c>
      <c r="BF372" s="169">
        <v>0</v>
      </c>
      <c r="BG372" s="169">
        <v>0</v>
      </c>
      <c r="BH372" s="169">
        <v>6</v>
      </c>
      <c r="BI372" s="138">
        <v>1</v>
      </c>
    </row>
    <row r="373" spans="1:61">
      <c r="A373" s="172" t="s">
        <v>361</v>
      </c>
      <c r="B373" s="169">
        <v>368</v>
      </c>
      <c r="C373" s="169">
        <v>759</v>
      </c>
      <c r="D373" s="138">
        <f>SUM(H373:BI373)</f>
        <v>94</v>
      </c>
      <c r="E373" s="172">
        <f>SUMIF($H$1:$BI$1,1,$H373:$BI373)</f>
        <v>84</v>
      </c>
      <c r="F373" s="169">
        <f>SUMIF($H$1:$BI$1,2,$H373:$BI373)</f>
        <v>6</v>
      </c>
      <c r="G373" s="138">
        <f>SUMIF($H$1:$BI$1,3,$H373:$BI373)</f>
        <v>4</v>
      </c>
      <c r="H373" s="171">
        <v>0</v>
      </c>
      <c r="I373" s="169">
        <v>6</v>
      </c>
      <c r="J373" s="169">
        <v>0</v>
      </c>
      <c r="K373" s="169">
        <v>0</v>
      </c>
      <c r="L373" s="169">
        <v>0</v>
      </c>
      <c r="M373" s="169">
        <v>0</v>
      </c>
      <c r="N373" s="169">
        <v>0</v>
      </c>
      <c r="O373" s="169">
        <v>0</v>
      </c>
      <c r="P373" s="169">
        <v>1</v>
      </c>
      <c r="Q373" s="169">
        <v>0</v>
      </c>
      <c r="R373" s="169">
        <v>0</v>
      </c>
      <c r="S373" s="169">
        <v>0</v>
      </c>
      <c r="T373" s="169">
        <v>0</v>
      </c>
      <c r="U373" s="169">
        <v>0</v>
      </c>
      <c r="V373" s="169">
        <v>0</v>
      </c>
      <c r="W373" s="169">
        <v>0</v>
      </c>
      <c r="X373" s="169">
        <v>77</v>
      </c>
      <c r="Y373" s="169">
        <v>0</v>
      </c>
      <c r="Z373" s="169">
        <v>0</v>
      </c>
      <c r="AA373" s="169">
        <v>0</v>
      </c>
      <c r="AB373" s="169">
        <v>0</v>
      </c>
      <c r="AC373" s="169">
        <v>0</v>
      </c>
      <c r="AD373" s="169">
        <v>0</v>
      </c>
      <c r="AE373" s="169">
        <v>0</v>
      </c>
      <c r="AF373" s="169">
        <v>0</v>
      </c>
      <c r="AG373" s="169">
        <v>0</v>
      </c>
      <c r="AH373" s="169">
        <v>0</v>
      </c>
      <c r="AI373" s="169">
        <v>0</v>
      </c>
      <c r="AJ373" s="169">
        <v>7</v>
      </c>
      <c r="AK373" s="169">
        <v>0</v>
      </c>
      <c r="AL373" s="169">
        <v>0</v>
      </c>
      <c r="AM373" s="169">
        <v>0</v>
      </c>
      <c r="AN373" s="170">
        <v>0</v>
      </c>
      <c r="AO373" s="169">
        <v>0</v>
      </c>
      <c r="AP373" s="169">
        <v>0</v>
      </c>
      <c r="AQ373" s="169">
        <v>0</v>
      </c>
      <c r="AR373" s="169">
        <v>0</v>
      </c>
      <c r="AS373" s="169">
        <v>0</v>
      </c>
      <c r="AT373" s="170">
        <v>0</v>
      </c>
      <c r="AU373" s="169">
        <v>0</v>
      </c>
      <c r="AV373" s="169">
        <v>0</v>
      </c>
      <c r="AW373" s="169">
        <v>0</v>
      </c>
      <c r="AX373" s="169">
        <v>0</v>
      </c>
      <c r="AY373" s="169">
        <v>0</v>
      </c>
      <c r="AZ373" s="169">
        <v>0</v>
      </c>
      <c r="BA373" s="169">
        <v>0</v>
      </c>
      <c r="BB373" s="169">
        <v>0</v>
      </c>
      <c r="BC373" s="169">
        <v>0</v>
      </c>
      <c r="BD373" s="169">
        <v>0</v>
      </c>
      <c r="BE373" s="169">
        <v>0</v>
      </c>
      <c r="BF373" s="169">
        <v>0</v>
      </c>
      <c r="BG373" s="169">
        <v>0</v>
      </c>
      <c r="BH373" s="169">
        <v>3</v>
      </c>
      <c r="BI373" s="138">
        <v>0</v>
      </c>
    </row>
    <row r="374" spans="1:61">
      <c r="A374" s="172" t="s">
        <v>359</v>
      </c>
      <c r="B374" s="169">
        <v>369</v>
      </c>
      <c r="C374" s="169">
        <v>41487</v>
      </c>
      <c r="D374" s="138">
        <f>SUM(H374:BI374)</f>
        <v>4531</v>
      </c>
      <c r="E374" s="172">
        <f>SUMIF($H$1:$BI$1,1,$H374:$BI374)</f>
        <v>2400</v>
      </c>
      <c r="F374" s="169">
        <f>SUMIF($H$1:$BI$1,2,$H374:$BI374)</f>
        <v>750</v>
      </c>
      <c r="G374" s="138">
        <f>SUMIF($H$1:$BI$1,3,$H374:$BI374)</f>
        <v>1381</v>
      </c>
      <c r="H374" s="171">
        <v>1</v>
      </c>
      <c r="I374" s="169">
        <v>24</v>
      </c>
      <c r="J374" s="169">
        <v>2</v>
      </c>
      <c r="K374" s="169">
        <v>1</v>
      </c>
      <c r="L374" s="169">
        <v>1</v>
      </c>
      <c r="M374" s="169">
        <v>5</v>
      </c>
      <c r="N374" s="169">
        <v>0</v>
      </c>
      <c r="O374" s="169">
        <v>42</v>
      </c>
      <c r="P374" s="169">
        <v>1140</v>
      </c>
      <c r="Q374" s="169">
        <v>6</v>
      </c>
      <c r="R374" s="169">
        <v>49</v>
      </c>
      <c r="S374" s="169">
        <v>45</v>
      </c>
      <c r="T374" s="169">
        <v>0</v>
      </c>
      <c r="U374" s="169">
        <v>0</v>
      </c>
      <c r="V374" s="169">
        <v>49</v>
      </c>
      <c r="W374" s="169">
        <v>0</v>
      </c>
      <c r="X374" s="169">
        <v>2132</v>
      </c>
      <c r="Y374" s="169">
        <v>92</v>
      </c>
      <c r="Z374" s="169">
        <v>11</v>
      </c>
      <c r="AA374" s="169">
        <v>0</v>
      </c>
      <c r="AB374" s="169">
        <v>0</v>
      </c>
      <c r="AC374" s="169">
        <v>1</v>
      </c>
      <c r="AD374" s="169">
        <v>3</v>
      </c>
      <c r="AE374" s="169">
        <v>4</v>
      </c>
      <c r="AF374" s="169">
        <v>1</v>
      </c>
      <c r="AG374" s="169">
        <v>137</v>
      </c>
      <c r="AH374" s="169">
        <v>5</v>
      </c>
      <c r="AI374" s="169">
        <v>31</v>
      </c>
      <c r="AJ374" s="169">
        <v>97</v>
      </c>
      <c r="AK374" s="169">
        <v>1</v>
      </c>
      <c r="AL374" s="169">
        <v>16</v>
      </c>
      <c r="AM374" s="169">
        <v>9</v>
      </c>
      <c r="AN374" s="170">
        <v>4</v>
      </c>
      <c r="AO374" s="169">
        <v>5</v>
      </c>
      <c r="AP374" s="169">
        <v>0</v>
      </c>
      <c r="AQ374" s="169">
        <v>56</v>
      </c>
      <c r="AR374" s="169">
        <v>6</v>
      </c>
      <c r="AS374" s="169">
        <v>1</v>
      </c>
      <c r="AT374" s="170">
        <v>31</v>
      </c>
      <c r="AU374" s="169">
        <v>1</v>
      </c>
      <c r="AV374" s="169">
        <v>20</v>
      </c>
      <c r="AW374" s="169">
        <v>3</v>
      </c>
      <c r="AX374" s="169">
        <v>21</v>
      </c>
      <c r="AY374" s="169">
        <v>57</v>
      </c>
      <c r="AZ374" s="169">
        <v>0</v>
      </c>
      <c r="BA374" s="169">
        <v>41</v>
      </c>
      <c r="BB374" s="169">
        <v>3</v>
      </c>
      <c r="BC374" s="169">
        <v>2</v>
      </c>
      <c r="BD374" s="169">
        <v>14</v>
      </c>
      <c r="BE374" s="169">
        <v>337</v>
      </c>
      <c r="BF374" s="169">
        <v>2</v>
      </c>
      <c r="BG374" s="169">
        <v>2</v>
      </c>
      <c r="BH374" s="169">
        <v>17</v>
      </c>
      <c r="BI374" s="138">
        <v>3</v>
      </c>
    </row>
    <row r="375" spans="1:61">
      <c r="A375" s="172" t="s">
        <v>356</v>
      </c>
      <c r="B375" s="169">
        <v>370</v>
      </c>
      <c r="C375" s="169">
        <v>21011</v>
      </c>
      <c r="D375" s="138">
        <f>SUM(H375:BI375)</f>
        <v>2384</v>
      </c>
      <c r="E375" s="172">
        <f>SUMIF($H$1:$BI$1,1,$H375:$BI375)</f>
        <v>1034</v>
      </c>
      <c r="F375" s="169">
        <f>SUMIF($H$1:$BI$1,2,$H375:$BI375)</f>
        <v>675</v>
      </c>
      <c r="G375" s="138">
        <f>SUMIF($H$1:$BI$1,3,$H375:$BI375)</f>
        <v>675</v>
      </c>
      <c r="H375" s="171">
        <v>1</v>
      </c>
      <c r="I375" s="169">
        <v>60</v>
      </c>
      <c r="J375" s="169">
        <v>2</v>
      </c>
      <c r="K375" s="169">
        <v>0</v>
      </c>
      <c r="L375" s="169">
        <v>0</v>
      </c>
      <c r="M375" s="169">
        <v>28</v>
      </c>
      <c r="N375" s="169">
        <v>0</v>
      </c>
      <c r="O375" s="169">
        <v>15</v>
      </c>
      <c r="P375" s="169">
        <v>539</v>
      </c>
      <c r="Q375" s="169">
        <v>5</v>
      </c>
      <c r="R375" s="169">
        <v>9</v>
      </c>
      <c r="S375" s="169">
        <v>11</v>
      </c>
      <c r="T375" s="169">
        <v>0</v>
      </c>
      <c r="U375" s="169">
        <v>1</v>
      </c>
      <c r="V375" s="169">
        <v>8</v>
      </c>
      <c r="W375" s="169">
        <v>8</v>
      </c>
      <c r="X375" s="169">
        <v>848</v>
      </c>
      <c r="Y375" s="169">
        <v>110</v>
      </c>
      <c r="Z375" s="169">
        <v>24</v>
      </c>
      <c r="AA375" s="169">
        <v>5</v>
      </c>
      <c r="AB375" s="169">
        <v>0</v>
      </c>
      <c r="AC375" s="169">
        <v>0</v>
      </c>
      <c r="AD375" s="169">
        <v>8</v>
      </c>
      <c r="AE375" s="169">
        <v>9</v>
      </c>
      <c r="AF375" s="169">
        <v>1</v>
      </c>
      <c r="AG375" s="169">
        <v>100</v>
      </c>
      <c r="AH375" s="169">
        <v>2</v>
      </c>
      <c r="AI375" s="169">
        <v>10</v>
      </c>
      <c r="AJ375" s="169">
        <v>80</v>
      </c>
      <c r="AK375" s="169">
        <v>3</v>
      </c>
      <c r="AL375" s="169">
        <v>1</v>
      </c>
      <c r="AM375" s="169">
        <v>10</v>
      </c>
      <c r="AN375" s="170">
        <v>1</v>
      </c>
      <c r="AO375" s="169">
        <v>9</v>
      </c>
      <c r="AP375" s="169">
        <v>20</v>
      </c>
      <c r="AQ375" s="169">
        <v>81</v>
      </c>
      <c r="AR375" s="169">
        <v>6</v>
      </c>
      <c r="AS375" s="169">
        <v>7</v>
      </c>
      <c r="AT375" s="170">
        <v>20</v>
      </c>
      <c r="AU375" s="169">
        <v>2</v>
      </c>
      <c r="AV375" s="169">
        <v>30</v>
      </c>
      <c r="AW375" s="169">
        <v>4</v>
      </c>
      <c r="AX375" s="169">
        <v>0</v>
      </c>
      <c r="AY375" s="169">
        <v>27</v>
      </c>
      <c r="AZ375" s="169">
        <v>1</v>
      </c>
      <c r="BA375" s="169">
        <v>28</v>
      </c>
      <c r="BB375" s="169">
        <v>3</v>
      </c>
      <c r="BC375" s="169">
        <v>0</v>
      </c>
      <c r="BD375" s="169">
        <v>11</v>
      </c>
      <c r="BE375" s="169">
        <v>219</v>
      </c>
      <c r="BF375" s="169">
        <v>0</v>
      </c>
      <c r="BG375" s="169">
        <v>3</v>
      </c>
      <c r="BH375" s="169">
        <v>10</v>
      </c>
      <c r="BI375" s="138">
        <v>4</v>
      </c>
    </row>
    <row r="376" spans="1:61">
      <c r="A376" s="172" t="s">
        <v>353</v>
      </c>
      <c r="B376" s="169">
        <v>371</v>
      </c>
      <c r="C376" s="169">
        <v>1501</v>
      </c>
      <c r="D376" s="138">
        <f>SUM(H376:BI376)</f>
        <v>21</v>
      </c>
      <c r="E376" s="172">
        <f>SUMIF($H$1:$BI$1,1,$H376:$BI376)</f>
        <v>9</v>
      </c>
      <c r="F376" s="169">
        <f>SUMIF($H$1:$BI$1,2,$H376:$BI376)</f>
        <v>6</v>
      </c>
      <c r="G376" s="138">
        <f>SUMIF($H$1:$BI$1,3,$H376:$BI376)</f>
        <v>6</v>
      </c>
      <c r="H376" s="171">
        <v>0</v>
      </c>
      <c r="I376" s="169">
        <v>0</v>
      </c>
      <c r="J376" s="169">
        <v>0</v>
      </c>
      <c r="K376" s="169">
        <v>0</v>
      </c>
      <c r="L376" s="169">
        <v>0</v>
      </c>
      <c r="M376" s="169">
        <v>0</v>
      </c>
      <c r="N376" s="169">
        <v>0</v>
      </c>
      <c r="O376" s="169">
        <v>0</v>
      </c>
      <c r="P376" s="169">
        <v>6</v>
      </c>
      <c r="Q376" s="169">
        <v>0</v>
      </c>
      <c r="R376" s="169">
        <v>0</v>
      </c>
      <c r="S376" s="169">
        <v>0</v>
      </c>
      <c r="T376" s="169">
        <v>0</v>
      </c>
      <c r="U376" s="169">
        <v>0</v>
      </c>
      <c r="V376" s="169">
        <v>0</v>
      </c>
      <c r="W376" s="169">
        <v>0</v>
      </c>
      <c r="X376" s="169">
        <v>9</v>
      </c>
      <c r="Y376" s="169">
        <v>0</v>
      </c>
      <c r="Z376" s="169">
        <v>0</v>
      </c>
      <c r="AA376" s="169">
        <v>0</v>
      </c>
      <c r="AB376" s="169">
        <v>0</v>
      </c>
      <c r="AC376" s="169">
        <v>0</v>
      </c>
      <c r="AD376" s="169">
        <v>0</v>
      </c>
      <c r="AE376" s="169">
        <v>0</v>
      </c>
      <c r="AF376" s="169">
        <v>0</v>
      </c>
      <c r="AG376" s="169">
        <v>0</v>
      </c>
      <c r="AH376" s="169">
        <v>0</v>
      </c>
      <c r="AI376" s="169">
        <v>0</v>
      </c>
      <c r="AJ376" s="169">
        <v>0</v>
      </c>
      <c r="AK376" s="169">
        <v>0</v>
      </c>
      <c r="AL376" s="169">
        <v>0</v>
      </c>
      <c r="AM376" s="169">
        <v>0</v>
      </c>
      <c r="AN376" s="170">
        <v>0</v>
      </c>
      <c r="AO376" s="169">
        <v>0</v>
      </c>
      <c r="AP376" s="169">
        <v>0</v>
      </c>
      <c r="AQ376" s="169">
        <v>0</v>
      </c>
      <c r="AR376" s="169">
        <v>2</v>
      </c>
      <c r="AS376" s="169">
        <v>0</v>
      </c>
      <c r="AT376" s="170">
        <v>0</v>
      </c>
      <c r="AU376" s="169">
        <v>0</v>
      </c>
      <c r="AV376" s="169">
        <v>0</v>
      </c>
      <c r="AW376" s="169">
        <v>0</v>
      </c>
      <c r="AX376" s="169">
        <v>0</v>
      </c>
      <c r="AY376" s="169">
        <v>0</v>
      </c>
      <c r="AZ376" s="169">
        <v>0</v>
      </c>
      <c r="BA376" s="169">
        <v>0</v>
      </c>
      <c r="BB376" s="169">
        <v>0</v>
      </c>
      <c r="BC376" s="169">
        <v>0</v>
      </c>
      <c r="BD376" s="169">
        <v>0</v>
      </c>
      <c r="BE376" s="169">
        <v>4</v>
      </c>
      <c r="BF376" s="169">
        <v>0</v>
      </c>
      <c r="BG376" s="169">
        <v>0</v>
      </c>
      <c r="BH376" s="169">
        <v>0</v>
      </c>
      <c r="BI376" s="138">
        <v>0</v>
      </c>
    </row>
    <row r="377" spans="1:61">
      <c r="A377" s="172" t="s">
        <v>351</v>
      </c>
      <c r="B377" s="169">
        <v>372</v>
      </c>
      <c r="C377" s="169">
        <v>13059</v>
      </c>
      <c r="D377" s="138">
        <f>SUM(H377:BI377)</f>
        <v>581</v>
      </c>
      <c r="E377" s="172">
        <f>SUMIF($H$1:$BI$1,1,$H377:$BI377)</f>
        <v>138</v>
      </c>
      <c r="F377" s="169">
        <f>SUMIF($H$1:$BI$1,2,$H377:$BI377)</f>
        <v>99</v>
      </c>
      <c r="G377" s="138">
        <f>SUMIF($H$1:$BI$1,3,$H377:$BI377)</f>
        <v>344</v>
      </c>
      <c r="H377" s="171">
        <v>0</v>
      </c>
      <c r="I377" s="169">
        <v>0</v>
      </c>
      <c r="J377" s="169">
        <v>0</v>
      </c>
      <c r="K377" s="169">
        <v>0</v>
      </c>
      <c r="L377" s="169">
        <v>0</v>
      </c>
      <c r="M377" s="169">
        <v>78</v>
      </c>
      <c r="N377" s="169">
        <v>0</v>
      </c>
      <c r="O377" s="169">
        <v>0</v>
      </c>
      <c r="P377" s="169">
        <v>252</v>
      </c>
      <c r="Q377" s="169">
        <v>8</v>
      </c>
      <c r="R377" s="169">
        <v>0</v>
      </c>
      <c r="S377" s="169">
        <v>0</v>
      </c>
      <c r="T377" s="169">
        <v>0</v>
      </c>
      <c r="U377" s="169">
        <v>0</v>
      </c>
      <c r="V377" s="169">
        <v>0</v>
      </c>
      <c r="W377" s="169">
        <v>0</v>
      </c>
      <c r="X377" s="169">
        <v>97</v>
      </c>
      <c r="Y377" s="169">
        <v>3</v>
      </c>
      <c r="Z377" s="169">
        <v>0</v>
      </c>
      <c r="AA377" s="169">
        <v>0</v>
      </c>
      <c r="AB377" s="169">
        <v>0</v>
      </c>
      <c r="AC377" s="169">
        <v>0</v>
      </c>
      <c r="AD377" s="169">
        <v>3</v>
      </c>
      <c r="AE377" s="169">
        <v>1</v>
      </c>
      <c r="AF377" s="169">
        <v>0</v>
      </c>
      <c r="AG377" s="169">
        <v>3</v>
      </c>
      <c r="AH377" s="169">
        <v>0</v>
      </c>
      <c r="AI377" s="169">
        <v>0</v>
      </c>
      <c r="AJ377" s="169">
        <v>2</v>
      </c>
      <c r="AK377" s="169">
        <v>0</v>
      </c>
      <c r="AL377" s="169">
        <v>0</v>
      </c>
      <c r="AM377" s="169">
        <v>0</v>
      </c>
      <c r="AN377" s="170">
        <v>0</v>
      </c>
      <c r="AO377" s="169">
        <v>1</v>
      </c>
      <c r="AP377" s="169">
        <v>0</v>
      </c>
      <c r="AQ377" s="169">
        <v>47</v>
      </c>
      <c r="AR377" s="169">
        <v>0</v>
      </c>
      <c r="AS377" s="169">
        <v>0</v>
      </c>
      <c r="AT377" s="170">
        <v>3</v>
      </c>
      <c r="AU377" s="169">
        <v>0</v>
      </c>
      <c r="AV377" s="169">
        <v>1</v>
      </c>
      <c r="AW377" s="169">
        <v>0</v>
      </c>
      <c r="AX377" s="169">
        <v>0</v>
      </c>
      <c r="AY377" s="169">
        <v>0</v>
      </c>
      <c r="AZ377" s="169">
        <v>0</v>
      </c>
      <c r="BA377" s="169">
        <v>34</v>
      </c>
      <c r="BB377" s="169">
        <v>0</v>
      </c>
      <c r="BC377" s="169">
        <v>1</v>
      </c>
      <c r="BD377" s="169">
        <v>0</v>
      </c>
      <c r="BE377" s="169">
        <v>44</v>
      </c>
      <c r="BF377" s="169">
        <v>0</v>
      </c>
      <c r="BG377" s="169">
        <v>0</v>
      </c>
      <c r="BH377" s="169">
        <v>3</v>
      </c>
      <c r="BI377" s="138">
        <v>0</v>
      </c>
    </row>
    <row r="378" spans="1:61">
      <c r="A378" s="172" t="s">
        <v>349</v>
      </c>
      <c r="B378" s="169">
        <v>373</v>
      </c>
      <c r="C378" s="169">
        <v>1014</v>
      </c>
      <c r="D378" s="138">
        <f>SUM(H378:BI378)</f>
        <v>23</v>
      </c>
      <c r="E378" s="172">
        <f>SUMIF($H$1:$BI$1,1,$H378:$BI378)</f>
        <v>1</v>
      </c>
      <c r="F378" s="169">
        <f>SUMIF($H$1:$BI$1,2,$H378:$BI378)</f>
        <v>8</v>
      </c>
      <c r="G378" s="138">
        <f>SUMIF($H$1:$BI$1,3,$H378:$BI378)</f>
        <v>14</v>
      </c>
      <c r="H378" s="171">
        <v>0</v>
      </c>
      <c r="I378" s="169">
        <v>0</v>
      </c>
      <c r="J378" s="169">
        <v>0</v>
      </c>
      <c r="K378" s="169">
        <v>0</v>
      </c>
      <c r="L378" s="169">
        <v>0</v>
      </c>
      <c r="M378" s="169">
        <v>0</v>
      </c>
      <c r="N378" s="169">
        <v>0</v>
      </c>
      <c r="O378" s="169">
        <v>0</v>
      </c>
      <c r="P378" s="169">
        <v>14</v>
      </c>
      <c r="Q378" s="169">
        <v>0</v>
      </c>
      <c r="R378" s="169">
        <v>0</v>
      </c>
      <c r="S378" s="169">
        <v>0</v>
      </c>
      <c r="T378" s="169">
        <v>0</v>
      </c>
      <c r="U378" s="169">
        <v>0</v>
      </c>
      <c r="V378" s="169">
        <v>0</v>
      </c>
      <c r="W378" s="169">
        <v>0</v>
      </c>
      <c r="X378" s="169">
        <v>1</v>
      </c>
      <c r="Y378" s="169">
        <v>0</v>
      </c>
      <c r="Z378" s="169">
        <v>0</v>
      </c>
      <c r="AA378" s="169">
        <v>0</v>
      </c>
      <c r="AB378" s="169">
        <v>0</v>
      </c>
      <c r="AC378" s="169">
        <v>0</v>
      </c>
      <c r="AD378" s="169">
        <v>0</v>
      </c>
      <c r="AE378" s="169">
        <v>0</v>
      </c>
      <c r="AF378" s="169">
        <v>0</v>
      </c>
      <c r="AG378" s="169">
        <v>0</v>
      </c>
      <c r="AH378" s="169">
        <v>0</v>
      </c>
      <c r="AI378" s="169">
        <v>0</v>
      </c>
      <c r="AJ378" s="169">
        <v>0</v>
      </c>
      <c r="AK378" s="169">
        <v>0</v>
      </c>
      <c r="AL378" s="169">
        <v>0</v>
      </c>
      <c r="AM378" s="169">
        <v>0</v>
      </c>
      <c r="AN378" s="170">
        <v>0</v>
      </c>
      <c r="AO378" s="169">
        <v>0</v>
      </c>
      <c r="AP378" s="169">
        <v>0</v>
      </c>
      <c r="AQ378" s="169">
        <v>0</v>
      </c>
      <c r="AR378" s="169">
        <v>2</v>
      </c>
      <c r="AS378" s="169">
        <v>0</v>
      </c>
      <c r="AT378" s="170">
        <v>0</v>
      </c>
      <c r="AU378" s="169">
        <v>0</v>
      </c>
      <c r="AV378" s="169">
        <v>0</v>
      </c>
      <c r="AW378" s="169">
        <v>0</v>
      </c>
      <c r="AX378" s="169">
        <v>0</v>
      </c>
      <c r="AY378" s="169">
        <v>0</v>
      </c>
      <c r="AZ378" s="169">
        <v>0</v>
      </c>
      <c r="BA378" s="169">
        <v>0</v>
      </c>
      <c r="BB378" s="169">
        <v>0</v>
      </c>
      <c r="BC378" s="169">
        <v>0</v>
      </c>
      <c r="BD378" s="169">
        <v>0</v>
      </c>
      <c r="BE378" s="169">
        <v>6</v>
      </c>
      <c r="BF378" s="169">
        <v>0</v>
      </c>
      <c r="BG378" s="169">
        <v>0</v>
      </c>
      <c r="BH378" s="169">
        <v>0</v>
      </c>
      <c r="BI378" s="138">
        <v>0</v>
      </c>
    </row>
    <row r="379" spans="1:61">
      <c r="A379" s="172" t="s">
        <v>346</v>
      </c>
      <c r="B379" s="169">
        <v>374</v>
      </c>
      <c r="C379" s="169">
        <v>3301</v>
      </c>
      <c r="D379" s="138">
        <f>SUM(H379:BI379)</f>
        <v>0</v>
      </c>
      <c r="E379" s="172">
        <f>SUMIF($H$1:$BI$1,1,$H379:$BI379)</f>
        <v>0</v>
      </c>
      <c r="F379" s="169">
        <f>SUMIF($H$1:$BI$1,2,$H379:$BI379)</f>
        <v>0</v>
      </c>
      <c r="G379" s="138">
        <f>SUMIF($H$1:$BI$1,3,$H379:$BI379)</f>
        <v>0</v>
      </c>
      <c r="H379" s="171">
        <v>0</v>
      </c>
      <c r="I379" s="169">
        <v>0</v>
      </c>
      <c r="J379" s="169">
        <v>0</v>
      </c>
      <c r="K379" s="169">
        <v>0</v>
      </c>
      <c r="L379" s="169">
        <v>0</v>
      </c>
      <c r="M379" s="169">
        <v>0</v>
      </c>
      <c r="N379" s="169">
        <v>0</v>
      </c>
      <c r="O379" s="169">
        <v>0</v>
      </c>
      <c r="P379" s="169">
        <v>0</v>
      </c>
      <c r="Q379" s="169">
        <v>0</v>
      </c>
      <c r="R379" s="169">
        <v>0</v>
      </c>
      <c r="S379" s="169">
        <v>0</v>
      </c>
      <c r="T379" s="169">
        <v>0</v>
      </c>
      <c r="U379" s="169">
        <v>0</v>
      </c>
      <c r="V379" s="169">
        <v>0</v>
      </c>
      <c r="W379" s="169">
        <v>0</v>
      </c>
      <c r="X379" s="169">
        <v>0</v>
      </c>
      <c r="Y379" s="169">
        <v>0</v>
      </c>
      <c r="Z379" s="169">
        <v>0</v>
      </c>
      <c r="AA379" s="169">
        <v>0</v>
      </c>
      <c r="AB379" s="169">
        <v>0</v>
      </c>
      <c r="AC379" s="169">
        <v>0</v>
      </c>
      <c r="AD379" s="169">
        <v>0</v>
      </c>
      <c r="AE379" s="169">
        <v>0</v>
      </c>
      <c r="AF379" s="169">
        <v>0</v>
      </c>
      <c r="AG379" s="169">
        <v>0</v>
      </c>
      <c r="AH379" s="169">
        <v>0</v>
      </c>
      <c r="AI379" s="169">
        <v>0</v>
      </c>
      <c r="AJ379" s="169">
        <v>0</v>
      </c>
      <c r="AK379" s="169">
        <v>0</v>
      </c>
      <c r="AL379" s="169">
        <v>0</v>
      </c>
      <c r="AM379" s="169">
        <v>0</v>
      </c>
      <c r="AN379" s="170">
        <v>0</v>
      </c>
      <c r="AO379" s="169">
        <v>0</v>
      </c>
      <c r="AP379" s="169">
        <v>0</v>
      </c>
      <c r="AQ379" s="169">
        <v>0</v>
      </c>
      <c r="AR379" s="169">
        <v>0</v>
      </c>
      <c r="AS379" s="169">
        <v>0</v>
      </c>
      <c r="AT379" s="170">
        <v>0</v>
      </c>
      <c r="AU379" s="169">
        <v>0</v>
      </c>
      <c r="AV379" s="169">
        <v>0</v>
      </c>
      <c r="AW379" s="169">
        <v>0</v>
      </c>
      <c r="AX379" s="169">
        <v>0</v>
      </c>
      <c r="AY379" s="169">
        <v>0</v>
      </c>
      <c r="AZ379" s="169">
        <v>0</v>
      </c>
      <c r="BA379" s="169">
        <v>0</v>
      </c>
      <c r="BB379" s="169">
        <v>0</v>
      </c>
      <c r="BC379" s="169">
        <v>0</v>
      </c>
      <c r="BD379" s="169">
        <v>0</v>
      </c>
      <c r="BE379" s="169">
        <v>0</v>
      </c>
      <c r="BF379" s="169">
        <v>0</v>
      </c>
      <c r="BG379" s="169">
        <v>0</v>
      </c>
      <c r="BH379" s="169">
        <v>0</v>
      </c>
      <c r="BI379" s="138">
        <v>0</v>
      </c>
    </row>
    <row r="380" spans="1:61">
      <c r="A380" s="172" t="s">
        <v>345</v>
      </c>
      <c r="B380" s="169">
        <v>375</v>
      </c>
      <c r="C380" s="169">
        <v>42</v>
      </c>
      <c r="D380" s="138">
        <f>SUM(H380:BI380)</f>
        <v>0</v>
      </c>
      <c r="E380" s="172">
        <f>SUMIF($H$1:$BI$1,1,$H380:$BI380)</f>
        <v>0</v>
      </c>
      <c r="F380" s="169">
        <f>SUMIF($H$1:$BI$1,2,$H380:$BI380)</f>
        <v>0</v>
      </c>
      <c r="G380" s="138">
        <f>SUMIF($H$1:$BI$1,3,$H380:$BI380)</f>
        <v>0</v>
      </c>
      <c r="H380" s="171">
        <v>0</v>
      </c>
      <c r="I380" s="169">
        <v>0</v>
      </c>
      <c r="J380" s="169">
        <v>0</v>
      </c>
      <c r="K380" s="169">
        <v>0</v>
      </c>
      <c r="L380" s="169">
        <v>0</v>
      </c>
      <c r="M380" s="169">
        <v>0</v>
      </c>
      <c r="N380" s="169">
        <v>0</v>
      </c>
      <c r="O380" s="169">
        <v>0</v>
      </c>
      <c r="P380" s="169">
        <v>0</v>
      </c>
      <c r="Q380" s="169">
        <v>0</v>
      </c>
      <c r="R380" s="169">
        <v>0</v>
      </c>
      <c r="S380" s="169">
        <v>0</v>
      </c>
      <c r="T380" s="169">
        <v>0</v>
      </c>
      <c r="U380" s="169">
        <v>0</v>
      </c>
      <c r="V380" s="169">
        <v>0</v>
      </c>
      <c r="W380" s="169">
        <v>0</v>
      </c>
      <c r="X380" s="169">
        <v>0</v>
      </c>
      <c r="Y380" s="169">
        <v>0</v>
      </c>
      <c r="Z380" s="169">
        <v>0</v>
      </c>
      <c r="AA380" s="169">
        <v>0</v>
      </c>
      <c r="AB380" s="169">
        <v>0</v>
      </c>
      <c r="AC380" s="169">
        <v>0</v>
      </c>
      <c r="AD380" s="169">
        <v>0</v>
      </c>
      <c r="AE380" s="169">
        <v>0</v>
      </c>
      <c r="AF380" s="169">
        <v>0</v>
      </c>
      <c r="AG380" s="169">
        <v>0</v>
      </c>
      <c r="AH380" s="169">
        <v>0</v>
      </c>
      <c r="AI380" s="169">
        <v>0</v>
      </c>
      <c r="AJ380" s="169">
        <v>0</v>
      </c>
      <c r="AK380" s="169">
        <v>0</v>
      </c>
      <c r="AL380" s="169">
        <v>0</v>
      </c>
      <c r="AM380" s="169">
        <v>0</v>
      </c>
      <c r="AN380" s="170">
        <v>0</v>
      </c>
      <c r="AO380" s="169">
        <v>0</v>
      </c>
      <c r="AP380" s="169">
        <v>0</v>
      </c>
      <c r="AQ380" s="169">
        <v>0</v>
      </c>
      <c r="AR380" s="169">
        <v>0</v>
      </c>
      <c r="AS380" s="169">
        <v>0</v>
      </c>
      <c r="AT380" s="170">
        <v>0</v>
      </c>
      <c r="AU380" s="169">
        <v>0</v>
      </c>
      <c r="AV380" s="169">
        <v>0</v>
      </c>
      <c r="AW380" s="169">
        <v>0</v>
      </c>
      <c r="AX380" s="169">
        <v>0</v>
      </c>
      <c r="AY380" s="169">
        <v>0</v>
      </c>
      <c r="AZ380" s="169">
        <v>0</v>
      </c>
      <c r="BA380" s="169">
        <v>0</v>
      </c>
      <c r="BB380" s="169">
        <v>0</v>
      </c>
      <c r="BC380" s="169">
        <v>0</v>
      </c>
      <c r="BD380" s="169">
        <v>0</v>
      </c>
      <c r="BE380" s="169">
        <v>0</v>
      </c>
      <c r="BF380" s="169">
        <v>0</v>
      </c>
      <c r="BG380" s="169">
        <v>0</v>
      </c>
      <c r="BH380" s="169">
        <v>0</v>
      </c>
      <c r="BI380" s="138">
        <v>0</v>
      </c>
    </row>
    <row r="381" spans="1:61">
      <c r="A381" s="172" t="s">
        <v>344</v>
      </c>
      <c r="B381" s="169">
        <v>376</v>
      </c>
      <c r="C381" s="169">
        <v>6</v>
      </c>
      <c r="D381" s="138">
        <f>SUM(H381:BI381)</f>
        <v>0</v>
      </c>
      <c r="E381" s="172">
        <f>SUMIF($H$1:$BI$1,1,$H381:$BI381)</f>
        <v>0</v>
      </c>
      <c r="F381" s="169">
        <f>SUMIF($H$1:$BI$1,2,$H381:$BI381)</f>
        <v>0</v>
      </c>
      <c r="G381" s="138">
        <f>SUMIF($H$1:$BI$1,3,$H381:$BI381)</f>
        <v>0</v>
      </c>
      <c r="H381" s="171">
        <v>0</v>
      </c>
      <c r="I381" s="169">
        <v>0</v>
      </c>
      <c r="J381" s="169">
        <v>0</v>
      </c>
      <c r="K381" s="169">
        <v>0</v>
      </c>
      <c r="L381" s="169">
        <v>0</v>
      </c>
      <c r="M381" s="169">
        <v>0</v>
      </c>
      <c r="N381" s="169">
        <v>0</v>
      </c>
      <c r="O381" s="169">
        <v>0</v>
      </c>
      <c r="P381" s="169">
        <v>0</v>
      </c>
      <c r="Q381" s="169">
        <v>0</v>
      </c>
      <c r="R381" s="169">
        <v>0</v>
      </c>
      <c r="S381" s="169">
        <v>0</v>
      </c>
      <c r="T381" s="169">
        <v>0</v>
      </c>
      <c r="U381" s="169">
        <v>0</v>
      </c>
      <c r="V381" s="169">
        <v>0</v>
      </c>
      <c r="W381" s="169">
        <v>0</v>
      </c>
      <c r="X381" s="169">
        <v>0</v>
      </c>
      <c r="Y381" s="169">
        <v>0</v>
      </c>
      <c r="Z381" s="169">
        <v>0</v>
      </c>
      <c r="AA381" s="169">
        <v>0</v>
      </c>
      <c r="AB381" s="169">
        <v>0</v>
      </c>
      <c r="AC381" s="169">
        <v>0</v>
      </c>
      <c r="AD381" s="169">
        <v>0</v>
      </c>
      <c r="AE381" s="169">
        <v>0</v>
      </c>
      <c r="AF381" s="169">
        <v>0</v>
      </c>
      <c r="AG381" s="169">
        <v>0</v>
      </c>
      <c r="AH381" s="169">
        <v>0</v>
      </c>
      <c r="AI381" s="169">
        <v>0</v>
      </c>
      <c r="AJ381" s="169">
        <v>0</v>
      </c>
      <c r="AK381" s="169">
        <v>0</v>
      </c>
      <c r="AL381" s="169">
        <v>0</v>
      </c>
      <c r="AM381" s="169">
        <v>0</v>
      </c>
      <c r="AN381" s="170">
        <v>0</v>
      </c>
      <c r="AO381" s="169">
        <v>0</v>
      </c>
      <c r="AP381" s="169">
        <v>0</v>
      </c>
      <c r="AQ381" s="169">
        <v>0</v>
      </c>
      <c r="AR381" s="169">
        <v>0</v>
      </c>
      <c r="AS381" s="169">
        <v>0</v>
      </c>
      <c r="AT381" s="170">
        <v>0</v>
      </c>
      <c r="AU381" s="169">
        <v>0</v>
      </c>
      <c r="AV381" s="169">
        <v>0</v>
      </c>
      <c r="AW381" s="169">
        <v>0</v>
      </c>
      <c r="AX381" s="169">
        <v>0</v>
      </c>
      <c r="AY381" s="169">
        <v>0</v>
      </c>
      <c r="AZ381" s="169">
        <v>0</v>
      </c>
      <c r="BA381" s="169">
        <v>0</v>
      </c>
      <c r="BB381" s="169">
        <v>0</v>
      </c>
      <c r="BC381" s="169">
        <v>0</v>
      </c>
      <c r="BD381" s="169">
        <v>0</v>
      </c>
      <c r="BE381" s="169">
        <v>0</v>
      </c>
      <c r="BF381" s="169">
        <v>0</v>
      </c>
      <c r="BG381" s="169">
        <v>0</v>
      </c>
      <c r="BH381" s="169">
        <v>0</v>
      </c>
      <c r="BI381" s="138">
        <v>0</v>
      </c>
    </row>
    <row r="382" spans="1:61">
      <c r="A382" s="172" t="s">
        <v>343</v>
      </c>
      <c r="B382" s="169">
        <v>377</v>
      </c>
      <c r="C382" s="169">
        <v>26839</v>
      </c>
      <c r="D382" s="138">
        <f>SUM(H382:BI382)</f>
        <v>2577</v>
      </c>
      <c r="E382" s="172">
        <f>SUMIF($H$1:$BI$1,1,$H382:$BI382)</f>
        <v>1419</v>
      </c>
      <c r="F382" s="169">
        <f>SUMIF($H$1:$BI$1,2,$H382:$BI382)</f>
        <v>373</v>
      </c>
      <c r="G382" s="138">
        <f>SUMIF($H$1:$BI$1,3,$H382:$BI382)</f>
        <v>785</v>
      </c>
      <c r="H382" s="171">
        <v>0</v>
      </c>
      <c r="I382" s="169">
        <v>11</v>
      </c>
      <c r="J382" s="169">
        <v>1</v>
      </c>
      <c r="K382" s="169">
        <v>0</v>
      </c>
      <c r="L382" s="169">
        <v>0</v>
      </c>
      <c r="M382" s="169">
        <v>0</v>
      </c>
      <c r="N382" s="169">
        <v>0</v>
      </c>
      <c r="O382" s="169">
        <v>0</v>
      </c>
      <c r="P382" s="169">
        <v>711</v>
      </c>
      <c r="Q382" s="169">
        <v>0</v>
      </c>
      <c r="R382" s="169">
        <v>1</v>
      </c>
      <c r="S382" s="169">
        <v>10</v>
      </c>
      <c r="T382" s="169">
        <v>0</v>
      </c>
      <c r="U382" s="169">
        <v>0</v>
      </c>
      <c r="V382" s="169">
        <v>6</v>
      </c>
      <c r="W382" s="169">
        <v>0</v>
      </c>
      <c r="X382" s="169">
        <v>758</v>
      </c>
      <c r="Y382" s="169">
        <v>12</v>
      </c>
      <c r="Z382" s="169">
        <v>2</v>
      </c>
      <c r="AA382" s="169">
        <v>0</v>
      </c>
      <c r="AB382" s="169">
        <v>0</v>
      </c>
      <c r="AC382" s="169">
        <v>0</v>
      </c>
      <c r="AD382" s="169">
        <v>0</v>
      </c>
      <c r="AE382" s="169">
        <v>0</v>
      </c>
      <c r="AF382" s="169">
        <v>0</v>
      </c>
      <c r="AG382" s="169">
        <v>56</v>
      </c>
      <c r="AH382" s="169">
        <v>0</v>
      </c>
      <c r="AI382" s="169">
        <v>0</v>
      </c>
      <c r="AJ382" s="169">
        <v>62</v>
      </c>
      <c r="AK382" s="169">
        <v>3</v>
      </c>
      <c r="AL382" s="169">
        <v>5</v>
      </c>
      <c r="AM382" s="169">
        <v>0</v>
      </c>
      <c r="AN382" s="170">
        <v>0</v>
      </c>
      <c r="AO382" s="169">
        <v>0</v>
      </c>
      <c r="AP382" s="169">
        <v>0</v>
      </c>
      <c r="AQ382" s="169">
        <v>53</v>
      </c>
      <c r="AR382" s="169">
        <v>0</v>
      </c>
      <c r="AS382" s="169">
        <v>3</v>
      </c>
      <c r="AT382" s="170">
        <v>10</v>
      </c>
      <c r="AU382" s="169">
        <v>0</v>
      </c>
      <c r="AV382" s="169">
        <v>586</v>
      </c>
      <c r="AW382" s="169">
        <v>0</v>
      </c>
      <c r="AX382" s="169">
        <v>46</v>
      </c>
      <c r="AY382" s="169">
        <v>1</v>
      </c>
      <c r="AZ382" s="169">
        <v>0</v>
      </c>
      <c r="BA382" s="169">
        <v>5</v>
      </c>
      <c r="BB382" s="169">
        <v>0</v>
      </c>
      <c r="BC382" s="169">
        <v>2</v>
      </c>
      <c r="BD382" s="169">
        <v>16</v>
      </c>
      <c r="BE382" s="169">
        <v>213</v>
      </c>
      <c r="BF382" s="169">
        <v>4</v>
      </c>
      <c r="BG382" s="169">
        <v>0</v>
      </c>
      <c r="BH382" s="169">
        <v>0</v>
      </c>
      <c r="BI382" s="138">
        <v>0</v>
      </c>
    </row>
    <row r="383" spans="1:61">
      <c r="A383" s="172" t="s">
        <v>341</v>
      </c>
      <c r="B383" s="169">
        <v>378</v>
      </c>
      <c r="C383" s="169">
        <v>8980</v>
      </c>
      <c r="D383" s="138">
        <f>SUM(H383:BI383)</f>
        <v>1566</v>
      </c>
      <c r="E383" s="172">
        <f>SUMIF($H$1:$BI$1,1,$H383:$BI383)</f>
        <v>374</v>
      </c>
      <c r="F383" s="169">
        <f>SUMIF($H$1:$BI$1,2,$H383:$BI383)</f>
        <v>75</v>
      </c>
      <c r="G383" s="138">
        <f>SUMIF($H$1:$BI$1,3,$H383:$BI383)</f>
        <v>1117</v>
      </c>
      <c r="H383" s="171">
        <v>0</v>
      </c>
      <c r="I383" s="169">
        <v>0</v>
      </c>
      <c r="J383" s="169">
        <v>1</v>
      </c>
      <c r="K383" s="169">
        <v>0</v>
      </c>
      <c r="L383" s="169">
        <v>2</v>
      </c>
      <c r="M383" s="169">
        <v>0</v>
      </c>
      <c r="N383" s="169">
        <v>0</v>
      </c>
      <c r="O383" s="169">
        <v>0</v>
      </c>
      <c r="P383" s="169">
        <v>1096</v>
      </c>
      <c r="Q383" s="169">
        <v>0</v>
      </c>
      <c r="R383" s="169">
        <v>0</v>
      </c>
      <c r="S383" s="169">
        <v>2</v>
      </c>
      <c r="T383" s="169">
        <v>0</v>
      </c>
      <c r="U383" s="169">
        <v>0</v>
      </c>
      <c r="V383" s="169">
        <v>0</v>
      </c>
      <c r="W383" s="169">
        <v>0</v>
      </c>
      <c r="X383" s="169">
        <v>360</v>
      </c>
      <c r="Y383" s="169">
        <v>11</v>
      </c>
      <c r="Z383" s="169">
        <v>1</v>
      </c>
      <c r="AA383" s="169">
        <v>0</v>
      </c>
      <c r="AB383" s="169">
        <v>0</v>
      </c>
      <c r="AC383" s="169">
        <v>0</v>
      </c>
      <c r="AD383" s="169">
        <v>0</v>
      </c>
      <c r="AE383" s="169">
        <v>0</v>
      </c>
      <c r="AF383" s="169">
        <v>1</v>
      </c>
      <c r="AG383" s="169">
        <v>10</v>
      </c>
      <c r="AH383" s="169">
        <v>0</v>
      </c>
      <c r="AI383" s="169">
        <v>0</v>
      </c>
      <c r="AJ383" s="169">
        <v>6</v>
      </c>
      <c r="AK383" s="169">
        <v>0</v>
      </c>
      <c r="AL383" s="169">
        <v>0</v>
      </c>
      <c r="AM383" s="169">
        <v>0</v>
      </c>
      <c r="AN383" s="170">
        <v>0</v>
      </c>
      <c r="AO383" s="169">
        <v>0</v>
      </c>
      <c r="AP383" s="169">
        <v>0</v>
      </c>
      <c r="AQ383" s="169">
        <v>0</v>
      </c>
      <c r="AR383" s="169">
        <v>0</v>
      </c>
      <c r="AS383" s="169">
        <v>0</v>
      </c>
      <c r="AT383" s="170">
        <v>14</v>
      </c>
      <c r="AU383" s="169">
        <v>0</v>
      </c>
      <c r="AV383" s="169">
        <v>8</v>
      </c>
      <c r="AW383" s="169">
        <v>0</v>
      </c>
      <c r="AX383" s="169">
        <v>0</v>
      </c>
      <c r="AY383" s="169">
        <v>0</v>
      </c>
      <c r="AZ383" s="169">
        <v>0</v>
      </c>
      <c r="BA383" s="169">
        <v>0</v>
      </c>
      <c r="BB383" s="169">
        <v>3</v>
      </c>
      <c r="BC383" s="169">
        <v>0</v>
      </c>
      <c r="BD383" s="169">
        <v>0</v>
      </c>
      <c r="BE383" s="169">
        <v>49</v>
      </c>
      <c r="BF383" s="169">
        <v>0</v>
      </c>
      <c r="BG383" s="169">
        <v>0</v>
      </c>
      <c r="BH383" s="169">
        <v>2</v>
      </c>
      <c r="BI383" s="138">
        <v>0</v>
      </c>
    </row>
    <row r="384" spans="1:61">
      <c r="A384" s="172" t="s">
        <v>338</v>
      </c>
      <c r="B384" s="169">
        <v>379</v>
      </c>
      <c r="C384" s="169">
        <v>4683</v>
      </c>
      <c r="D384" s="138">
        <f>SUM(H384:BI384)</f>
        <v>471</v>
      </c>
      <c r="E384" s="172">
        <f>SUMIF($H$1:$BI$1,1,$H384:$BI384)</f>
        <v>204</v>
      </c>
      <c r="F384" s="169">
        <f>SUMIF($H$1:$BI$1,2,$H384:$BI384)</f>
        <v>119</v>
      </c>
      <c r="G384" s="138">
        <f>SUMIF($H$1:$BI$1,3,$H384:$BI384)</f>
        <v>148</v>
      </c>
      <c r="H384" s="171">
        <v>0</v>
      </c>
      <c r="I384" s="169">
        <v>1</v>
      </c>
      <c r="J384" s="169">
        <v>0</v>
      </c>
      <c r="K384" s="169">
        <v>5</v>
      </c>
      <c r="L384" s="169">
        <v>0</v>
      </c>
      <c r="M384" s="169">
        <v>18</v>
      </c>
      <c r="N384" s="169">
        <v>1</v>
      </c>
      <c r="O384" s="169">
        <v>1</v>
      </c>
      <c r="P384" s="169">
        <v>66</v>
      </c>
      <c r="Q384" s="169">
        <v>3</v>
      </c>
      <c r="R384" s="169">
        <v>6</v>
      </c>
      <c r="S384" s="169">
        <v>3</v>
      </c>
      <c r="T384" s="169">
        <v>1</v>
      </c>
      <c r="U384" s="169">
        <v>2</v>
      </c>
      <c r="V384" s="169">
        <v>5</v>
      </c>
      <c r="W384" s="169">
        <v>1</v>
      </c>
      <c r="X384" s="169">
        <v>94</v>
      </c>
      <c r="Y384" s="169">
        <v>13</v>
      </c>
      <c r="Z384" s="169">
        <v>10</v>
      </c>
      <c r="AA384" s="169">
        <v>2</v>
      </c>
      <c r="AB384" s="169">
        <v>0</v>
      </c>
      <c r="AC384" s="169">
        <v>0</v>
      </c>
      <c r="AD384" s="169">
        <v>0</v>
      </c>
      <c r="AE384" s="169">
        <v>0</v>
      </c>
      <c r="AF384" s="169">
        <v>3</v>
      </c>
      <c r="AG384" s="169">
        <v>8</v>
      </c>
      <c r="AH384" s="169">
        <v>0</v>
      </c>
      <c r="AI384" s="169">
        <v>29</v>
      </c>
      <c r="AJ384" s="169">
        <v>15</v>
      </c>
      <c r="AK384" s="169">
        <v>2</v>
      </c>
      <c r="AL384" s="169">
        <v>10</v>
      </c>
      <c r="AM384" s="169">
        <v>0</v>
      </c>
      <c r="AN384" s="170">
        <v>5</v>
      </c>
      <c r="AO384" s="169">
        <v>0</v>
      </c>
      <c r="AP384" s="169">
        <v>0</v>
      </c>
      <c r="AQ384" s="169">
        <v>18</v>
      </c>
      <c r="AR384" s="169">
        <v>1</v>
      </c>
      <c r="AS384" s="169">
        <v>0</v>
      </c>
      <c r="AT384" s="170">
        <v>14</v>
      </c>
      <c r="AU384" s="169">
        <v>0</v>
      </c>
      <c r="AV384" s="169">
        <v>33</v>
      </c>
      <c r="AW384" s="169">
        <v>0</v>
      </c>
      <c r="AX384" s="169">
        <v>8</v>
      </c>
      <c r="AY384" s="169">
        <v>8</v>
      </c>
      <c r="AZ384" s="169">
        <v>2</v>
      </c>
      <c r="BA384" s="169">
        <v>13</v>
      </c>
      <c r="BB384" s="169">
        <v>0</v>
      </c>
      <c r="BC384" s="169">
        <v>2</v>
      </c>
      <c r="BD384" s="169">
        <v>0</v>
      </c>
      <c r="BE384" s="169">
        <v>55</v>
      </c>
      <c r="BF384" s="169">
        <v>0</v>
      </c>
      <c r="BG384" s="169">
        <v>11</v>
      </c>
      <c r="BH384" s="169">
        <v>2</v>
      </c>
      <c r="BI384" s="138">
        <v>0</v>
      </c>
    </row>
    <row r="385" spans="1:61">
      <c r="A385" s="172" t="s">
        <v>334</v>
      </c>
      <c r="B385" s="169">
        <v>380</v>
      </c>
      <c r="C385" s="169">
        <v>64617</v>
      </c>
      <c r="D385" s="138">
        <f>SUM(H385:BI385)</f>
        <v>8243</v>
      </c>
      <c r="E385" s="172">
        <f>SUMIF($H$1:$BI$1,1,$H385:$BI385)</f>
        <v>2154</v>
      </c>
      <c r="F385" s="169">
        <f>SUMIF($H$1:$BI$1,2,$H385:$BI385)</f>
        <v>2404</v>
      </c>
      <c r="G385" s="138">
        <f>SUMIF($H$1:$BI$1,3,$H385:$BI385)</f>
        <v>3685</v>
      </c>
      <c r="H385" s="171">
        <v>0</v>
      </c>
      <c r="I385" s="169">
        <v>57</v>
      </c>
      <c r="J385" s="169">
        <v>7</v>
      </c>
      <c r="K385" s="169">
        <v>0</v>
      </c>
      <c r="L385" s="169">
        <v>0</v>
      </c>
      <c r="M385" s="169">
        <v>159</v>
      </c>
      <c r="N385" s="169">
        <v>1</v>
      </c>
      <c r="O385" s="169">
        <v>52</v>
      </c>
      <c r="P385" s="169">
        <v>2674</v>
      </c>
      <c r="Q385" s="169">
        <v>33</v>
      </c>
      <c r="R385" s="169">
        <v>166</v>
      </c>
      <c r="S385" s="169">
        <v>71</v>
      </c>
      <c r="T385" s="169">
        <v>0</v>
      </c>
      <c r="U385" s="169">
        <v>3</v>
      </c>
      <c r="V385" s="169">
        <v>14</v>
      </c>
      <c r="W385" s="169">
        <v>5</v>
      </c>
      <c r="X385" s="169">
        <v>1102</v>
      </c>
      <c r="Y385" s="169">
        <v>77</v>
      </c>
      <c r="Z385" s="169">
        <v>150</v>
      </c>
      <c r="AA385" s="169">
        <v>0</v>
      </c>
      <c r="AB385" s="169">
        <v>0</v>
      </c>
      <c r="AC385" s="169">
        <v>0</v>
      </c>
      <c r="AD385" s="169">
        <v>34</v>
      </c>
      <c r="AE385" s="169">
        <v>5</v>
      </c>
      <c r="AF385" s="169">
        <v>23</v>
      </c>
      <c r="AG385" s="169">
        <v>463</v>
      </c>
      <c r="AH385" s="169">
        <v>17</v>
      </c>
      <c r="AI385" s="169">
        <v>192</v>
      </c>
      <c r="AJ385" s="169">
        <v>507</v>
      </c>
      <c r="AK385" s="169">
        <v>19</v>
      </c>
      <c r="AL385" s="169">
        <v>85</v>
      </c>
      <c r="AM385" s="169">
        <v>26</v>
      </c>
      <c r="AN385" s="170">
        <v>3</v>
      </c>
      <c r="AO385" s="169">
        <v>26</v>
      </c>
      <c r="AP385" s="169">
        <v>9</v>
      </c>
      <c r="AQ385" s="169">
        <v>332</v>
      </c>
      <c r="AR385" s="169">
        <v>41</v>
      </c>
      <c r="AS385" s="169">
        <v>66</v>
      </c>
      <c r="AT385" s="170">
        <v>132</v>
      </c>
      <c r="AU385" s="169">
        <v>3</v>
      </c>
      <c r="AV385" s="169">
        <v>37</v>
      </c>
      <c r="AW385" s="169">
        <v>4</v>
      </c>
      <c r="AX385" s="169">
        <v>24</v>
      </c>
      <c r="AY385" s="169">
        <v>80</v>
      </c>
      <c r="AZ385" s="169">
        <v>2</v>
      </c>
      <c r="BA385" s="169">
        <v>98</v>
      </c>
      <c r="BB385" s="169">
        <v>22</v>
      </c>
      <c r="BC385" s="169">
        <v>16</v>
      </c>
      <c r="BD385" s="169">
        <v>16</v>
      </c>
      <c r="BE385" s="169">
        <v>1170</v>
      </c>
      <c r="BF385" s="169">
        <v>52</v>
      </c>
      <c r="BG385" s="169">
        <v>10</v>
      </c>
      <c r="BH385" s="169">
        <v>134</v>
      </c>
      <c r="BI385" s="138">
        <v>24</v>
      </c>
    </row>
    <row r="386" spans="1:61">
      <c r="A386" s="172" t="s">
        <v>330</v>
      </c>
      <c r="B386" s="169">
        <v>381</v>
      </c>
      <c r="C386" s="169">
        <v>3783</v>
      </c>
      <c r="D386" s="138">
        <f>SUM(H386:BI386)</f>
        <v>414</v>
      </c>
      <c r="E386" s="172">
        <f>SUMIF($H$1:$BI$1,1,$H386:$BI386)</f>
        <v>43</v>
      </c>
      <c r="F386" s="169">
        <f>SUMIF($H$1:$BI$1,2,$H386:$BI386)</f>
        <v>148</v>
      </c>
      <c r="G386" s="138">
        <f>SUMIF($H$1:$BI$1,3,$H386:$BI386)</f>
        <v>223</v>
      </c>
      <c r="H386" s="171">
        <v>0</v>
      </c>
      <c r="I386" s="169">
        <v>1</v>
      </c>
      <c r="J386" s="169">
        <v>0</v>
      </c>
      <c r="K386" s="169">
        <v>0</v>
      </c>
      <c r="L386" s="169">
        <v>0</v>
      </c>
      <c r="M386" s="169">
        <v>0</v>
      </c>
      <c r="N386" s="169">
        <v>0</v>
      </c>
      <c r="O386" s="169">
        <v>3</v>
      </c>
      <c r="P386" s="169">
        <v>218</v>
      </c>
      <c r="Q386" s="169">
        <v>0</v>
      </c>
      <c r="R386" s="169">
        <v>0</v>
      </c>
      <c r="S386" s="169">
        <v>0</v>
      </c>
      <c r="T386" s="169">
        <v>0</v>
      </c>
      <c r="U386" s="169">
        <v>0</v>
      </c>
      <c r="V386" s="169">
        <v>0</v>
      </c>
      <c r="W386" s="169">
        <v>0</v>
      </c>
      <c r="X386" s="169">
        <v>15</v>
      </c>
      <c r="Y386" s="169">
        <v>2</v>
      </c>
      <c r="Z386" s="169">
        <v>0</v>
      </c>
      <c r="AA386" s="169">
        <v>2</v>
      </c>
      <c r="AB386" s="169">
        <v>0</v>
      </c>
      <c r="AC386" s="169">
        <v>0</v>
      </c>
      <c r="AD386" s="169">
        <v>0</v>
      </c>
      <c r="AE386" s="169">
        <v>0</v>
      </c>
      <c r="AF386" s="169">
        <v>0</v>
      </c>
      <c r="AG386" s="169">
        <v>0</v>
      </c>
      <c r="AH386" s="169">
        <v>0</v>
      </c>
      <c r="AI386" s="169">
        <v>0</v>
      </c>
      <c r="AJ386" s="169">
        <v>0</v>
      </c>
      <c r="AK386" s="169">
        <v>0</v>
      </c>
      <c r="AL386" s="169">
        <v>0</v>
      </c>
      <c r="AM386" s="169">
        <v>0</v>
      </c>
      <c r="AN386" s="170">
        <v>0</v>
      </c>
      <c r="AO386" s="169">
        <v>0</v>
      </c>
      <c r="AP386" s="169">
        <v>0</v>
      </c>
      <c r="AQ386" s="169">
        <v>76</v>
      </c>
      <c r="AR386" s="169">
        <v>0</v>
      </c>
      <c r="AS386" s="169">
        <v>0</v>
      </c>
      <c r="AT386" s="170">
        <v>0</v>
      </c>
      <c r="AU386" s="169">
        <v>0</v>
      </c>
      <c r="AV386" s="169">
        <v>0</v>
      </c>
      <c r="AW386" s="169">
        <v>0</v>
      </c>
      <c r="AX386" s="169">
        <v>0</v>
      </c>
      <c r="AY386" s="169">
        <v>17</v>
      </c>
      <c r="AZ386" s="169">
        <v>0</v>
      </c>
      <c r="BA386" s="169">
        <v>11</v>
      </c>
      <c r="BB386" s="169">
        <v>0</v>
      </c>
      <c r="BC386" s="169">
        <v>0</v>
      </c>
      <c r="BD386" s="169">
        <v>0</v>
      </c>
      <c r="BE386" s="169">
        <v>69</v>
      </c>
      <c r="BF386" s="169">
        <v>0</v>
      </c>
      <c r="BG386" s="169">
        <v>0</v>
      </c>
      <c r="BH386" s="169">
        <v>0</v>
      </c>
      <c r="BI386" s="138">
        <v>0</v>
      </c>
    </row>
    <row r="387" spans="1:61">
      <c r="A387" s="172" t="s">
        <v>325</v>
      </c>
      <c r="B387" s="169">
        <v>382</v>
      </c>
      <c r="C387" s="169">
        <v>502</v>
      </c>
      <c r="D387" s="138">
        <f>SUM(H387:BI387)</f>
        <v>118</v>
      </c>
      <c r="E387" s="172">
        <f>SUMIF($H$1:$BI$1,1,$H387:$BI387)</f>
        <v>34</v>
      </c>
      <c r="F387" s="169">
        <f>SUMIF($H$1:$BI$1,2,$H387:$BI387)</f>
        <v>7</v>
      </c>
      <c r="G387" s="138">
        <f>SUMIF($H$1:$BI$1,3,$H387:$BI387)</f>
        <v>77</v>
      </c>
      <c r="H387" s="171">
        <v>0</v>
      </c>
      <c r="I387" s="169">
        <v>0</v>
      </c>
      <c r="J387" s="169">
        <v>0</v>
      </c>
      <c r="K387" s="169">
        <v>0</v>
      </c>
      <c r="L387" s="169">
        <v>0</v>
      </c>
      <c r="M387" s="169">
        <v>0</v>
      </c>
      <c r="N387" s="169">
        <v>0</v>
      </c>
      <c r="O387" s="169">
        <v>0</v>
      </c>
      <c r="P387" s="169">
        <v>20</v>
      </c>
      <c r="Q387" s="169">
        <v>0</v>
      </c>
      <c r="R387" s="169">
        <v>0</v>
      </c>
      <c r="S387" s="169">
        <v>40</v>
      </c>
      <c r="T387" s="169">
        <v>0</v>
      </c>
      <c r="U387" s="169">
        <v>0</v>
      </c>
      <c r="V387" s="169">
        <v>0</v>
      </c>
      <c r="W387" s="169">
        <v>0</v>
      </c>
      <c r="X387" s="169">
        <v>33</v>
      </c>
      <c r="Y387" s="169">
        <v>2</v>
      </c>
      <c r="Z387" s="169">
        <v>0</v>
      </c>
      <c r="AA387" s="169">
        <v>0</v>
      </c>
      <c r="AB387" s="169">
        <v>0</v>
      </c>
      <c r="AC387" s="169">
        <v>0</v>
      </c>
      <c r="AD387" s="169">
        <v>0</v>
      </c>
      <c r="AE387" s="169">
        <v>0</v>
      </c>
      <c r="AF387" s="169">
        <v>0</v>
      </c>
      <c r="AG387" s="169">
        <v>2</v>
      </c>
      <c r="AH387" s="169">
        <v>0</v>
      </c>
      <c r="AI387" s="169">
        <v>0</v>
      </c>
      <c r="AJ387" s="169">
        <v>1</v>
      </c>
      <c r="AK387" s="169">
        <v>0</v>
      </c>
      <c r="AL387" s="169">
        <v>0</v>
      </c>
      <c r="AM387" s="169">
        <v>0</v>
      </c>
      <c r="AN387" s="170">
        <v>0</v>
      </c>
      <c r="AO387" s="169">
        <v>0</v>
      </c>
      <c r="AP387" s="169">
        <v>0</v>
      </c>
      <c r="AQ387" s="169">
        <v>1</v>
      </c>
      <c r="AR387" s="169">
        <v>0</v>
      </c>
      <c r="AS387" s="169">
        <v>0</v>
      </c>
      <c r="AT387" s="170">
        <v>0</v>
      </c>
      <c r="AU387" s="169">
        <v>0</v>
      </c>
      <c r="AV387" s="169">
        <v>0</v>
      </c>
      <c r="AW387" s="169">
        <v>0</v>
      </c>
      <c r="AX387" s="169">
        <v>0</v>
      </c>
      <c r="AY387" s="169">
        <v>0</v>
      </c>
      <c r="AZ387" s="169">
        <v>0</v>
      </c>
      <c r="BA387" s="169">
        <v>0</v>
      </c>
      <c r="BB387" s="169">
        <v>0</v>
      </c>
      <c r="BC387" s="169">
        <v>0</v>
      </c>
      <c r="BD387" s="169">
        <v>0</v>
      </c>
      <c r="BE387" s="169">
        <v>2</v>
      </c>
      <c r="BF387" s="169">
        <v>0</v>
      </c>
      <c r="BG387" s="169">
        <v>0</v>
      </c>
      <c r="BH387" s="169">
        <v>17</v>
      </c>
      <c r="BI387" s="138">
        <v>0</v>
      </c>
    </row>
    <row r="388" spans="1:61">
      <c r="A388" s="172" t="s">
        <v>323</v>
      </c>
      <c r="B388" s="169">
        <v>383</v>
      </c>
      <c r="C388" s="169">
        <v>47</v>
      </c>
      <c r="D388" s="138">
        <f>SUM(H388:BI388)</f>
        <v>0</v>
      </c>
      <c r="E388" s="172">
        <f>SUMIF($H$1:$BI$1,1,$H388:$BI388)</f>
        <v>0</v>
      </c>
      <c r="F388" s="169">
        <f>SUMIF($H$1:$BI$1,2,$H388:$BI388)</f>
        <v>0</v>
      </c>
      <c r="G388" s="138">
        <f>SUMIF($H$1:$BI$1,3,$H388:$BI388)</f>
        <v>0</v>
      </c>
      <c r="H388" s="171">
        <v>0</v>
      </c>
      <c r="I388" s="169">
        <v>0</v>
      </c>
      <c r="J388" s="169">
        <v>0</v>
      </c>
      <c r="K388" s="169">
        <v>0</v>
      </c>
      <c r="L388" s="169">
        <v>0</v>
      </c>
      <c r="M388" s="169">
        <v>0</v>
      </c>
      <c r="N388" s="169">
        <v>0</v>
      </c>
      <c r="O388" s="169">
        <v>0</v>
      </c>
      <c r="P388" s="169">
        <v>0</v>
      </c>
      <c r="Q388" s="169">
        <v>0</v>
      </c>
      <c r="R388" s="169">
        <v>0</v>
      </c>
      <c r="S388" s="169">
        <v>0</v>
      </c>
      <c r="T388" s="169">
        <v>0</v>
      </c>
      <c r="U388" s="169">
        <v>0</v>
      </c>
      <c r="V388" s="169">
        <v>0</v>
      </c>
      <c r="W388" s="169">
        <v>0</v>
      </c>
      <c r="X388" s="169">
        <v>0</v>
      </c>
      <c r="Y388" s="169">
        <v>0</v>
      </c>
      <c r="Z388" s="169">
        <v>0</v>
      </c>
      <c r="AA388" s="169">
        <v>0</v>
      </c>
      <c r="AB388" s="169">
        <v>0</v>
      </c>
      <c r="AC388" s="169">
        <v>0</v>
      </c>
      <c r="AD388" s="169">
        <v>0</v>
      </c>
      <c r="AE388" s="169">
        <v>0</v>
      </c>
      <c r="AF388" s="169">
        <v>0</v>
      </c>
      <c r="AG388" s="169">
        <v>0</v>
      </c>
      <c r="AH388" s="169">
        <v>0</v>
      </c>
      <c r="AI388" s="169">
        <v>0</v>
      </c>
      <c r="AJ388" s="169">
        <v>0</v>
      </c>
      <c r="AK388" s="169">
        <v>0</v>
      </c>
      <c r="AL388" s="169">
        <v>0</v>
      </c>
      <c r="AM388" s="169">
        <v>0</v>
      </c>
      <c r="AN388" s="170">
        <v>0</v>
      </c>
      <c r="AO388" s="169">
        <v>0</v>
      </c>
      <c r="AP388" s="169">
        <v>0</v>
      </c>
      <c r="AQ388" s="169">
        <v>0</v>
      </c>
      <c r="AR388" s="169">
        <v>0</v>
      </c>
      <c r="AS388" s="169">
        <v>0</v>
      </c>
      <c r="AT388" s="170">
        <v>0</v>
      </c>
      <c r="AU388" s="169">
        <v>0</v>
      </c>
      <c r="AV388" s="169">
        <v>0</v>
      </c>
      <c r="AW388" s="169">
        <v>0</v>
      </c>
      <c r="AX388" s="169">
        <v>0</v>
      </c>
      <c r="AY388" s="169">
        <v>0</v>
      </c>
      <c r="AZ388" s="169">
        <v>0</v>
      </c>
      <c r="BA388" s="169">
        <v>0</v>
      </c>
      <c r="BB388" s="169">
        <v>0</v>
      </c>
      <c r="BC388" s="169">
        <v>0</v>
      </c>
      <c r="BD388" s="169">
        <v>0</v>
      </c>
      <c r="BE388" s="169">
        <v>0</v>
      </c>
      <c r="BF388" s="169">
        <v>0</v>
      </c>
      <c r="BG388" s="169">
        <v>0</v>
      </c>
      <c r="BH388" s="169">
        <v>0</v>
      </c>
      <c r="BI388" s="138">
        <v>0</v>
      </c>
    </row>
    <row r="389" spans="1:61">
      <c r="A389" s="172" t="s">
        <v>322</v>
      </c>
      <c r="B389" s="169">
        <v>384</v>
      </c>
      <c r="C389" s="169">
        <v>84</v>
      </c>
      <c r="D389" s="138">
        <f>SUM(H389:BI389)</f>
        <v>19</v>
      </c>
      <c r="E389" s="172">
        <f>SUMIF($H$1:$BI$1,1,$H389:$BI389)</f>
        <v>0</v>
      </c>
      <c r="F389" s="169">
        <f>SUMIF($H$1:$BI$1,2,$H389:$BI389)</f>
        <v>19</v>
      </c>
      <c r="G389" s="138">
        <f>SUMIF($H$1:$BI$1,3,$H389:$BI389)</f>
        <v>0</v>
      </c>
      <c r="H389" s="171">
        <v>0</v>
      </c>
      <c r="I389" s="169">
        <v>0</v>
      </c>
      <c r="J389" s="169">
        <v>0</v>
      </c>
      <c r="K389" s="169">
        <v>0</v>
      </c>
      <c r="L389" s="169">
        <v>0</v>
      </c>
      <c r="M389" s="169">
        <v>0</v>
      </c>
      <c r="N389" s="169">
        <v>0</v>
      </c>
      <c r="O389" s="169">
        <v>0</v>
      </c>
      <c r="P389" s="169">
        <v>0</v>
      </c>
      <c r="Q389" s="169">
        <v>0</v>
      </c>
      <c r="R389" s="169">
        <v>0</v>
      </c>
      <c r="S389" s="169">
        <v>0</v>
      </c>
      <c r="T389" s="169">
        <v>0</v>
      </c>
      <c r="U389" s="169">
        <v>0</v>
      </c>
      <c r="V389" s="169">
        <v>0</v>
      </c>
      <c r="W389" s="169">
        <v>0</v>
      </c>
      <c r="X389" s="169">
        <v>0</v>
      </c>
      <c r="Y389" s="169">
        <v>19</v>
      </c>
      <c r="Z389" s="169">
        <v>0</v>
      </c>
      <c r="AA389" s="169">
        <v>0</v>
      </c>
      <c r="AB389" s="169">
        <v>0</v>
      </c>
      <c r="AC389" s="169">
        <v>0</v>
      </c>
      <c r="AD389" s="169">
        <v>0</v>
      </c>
      <c r="AE389" s="169">
        <v>0</v>
      </c>
      <c r="AF389" s="169">
        <v>0</v>
      </c>
      <c r="AG389" s="169">
        <v>0</v>
      </c>
      <c r="AH389" s="169">
        <v>0</v>
      </c>
      <c r="AI389" s="169">
        <v>0</v>
      </c>
      <c r="AJ389" s="169">
        <v>0</v>
      </c>
      <c r="AK389" s="169">
        <v>0</v>
      </c>
      <c r="AL389" s="169">
        <v>0</v>
      </c>
      <c r="AM389" s="169">
        <v>0</v>
      </c>
      <c r="AN389" s="170">
        <v>0</v>
      </c>
      <c r="AO389" s="169">
        <v>0</v>
      </c>
      <c r="AP389" s="169">
        <v>0</v>
      </c>
      <c r="AQ389" s="169">
        <v>0</v>
      </c>
      <c r="AR389" s="169">
        <v>0</v>
      </c>
      <c r="AS389" s="169">
        <v>0</v>
      </c>
      <c r="AT389" s="170">
        <v>0</v>
      </c>
      <c r="AU389" s="169">
        <v>0</v>
      </c>
      <c r="AV389" s="169">
        <v>0</v>
      </c>
      <c r="AW389" s="169">
        <v>0</v>
      </c>
      <c r="AX389" s="169">
        <v>0</v>
      </c>
      <c r="AY389" s="169">
        <v>0</v>
      </c>
      <c r="AZ389" s="169">
        <v>0</v>
      </c>
      <c r="BA389" s="169">
        <v>0</v>
      </c>
      <c r="BB389" s="169">
        <v>0</v>
      </c>
      <c r="BC389" s="169">
        <v>0</v>
      </c>
      <c r="BD389" s="169">
        <v>0</v>
      </c>
      <c r="BE389" s="169">
        <v>0</v>
      </c>
      <c r="BF389" s="169">
        <v>0</v>
      </c>
      <c r="BG389" s="169">
        <v>0</v>
      </c>
      <c r="BH389" s="169">
        <v>0</v>
      </c>
      <c r="BI389" s="138">
        <v>0</v>
      </c>
    </row>
    <row r="390" spans="1:61">
      <c r="A390" s="172" t="s">
        <v>318</v>
      </c>
      <c r="B390" s="169">
        <v>385</v>
      </c>
      <c r="C390" s="169">
        <v>1</v>
      </c>
      <c r="D390" s="138">
        <f>SUM(H390:BI390)</f>
        <v>0</v>
      </c>
      <c r="E390" s="172">
        <f>SUMIF($H$1:$BI$1,1,$H390:$BI390)</f>
        <v>0</v>
      </c>
      <c r="F390" s="169">
        <f>SUMIF($H$1:$BI$1,2,$H390:$BI390)</f>
        <v>0</v>
      </c>
      <c r="G390" s="138">
        <f>SUMIF($H$1:$BI$1,3,$H390:$BI390)</f>
        <v>0</v>
      </c>
      <c r="H390" s="171">
        <v>0</v>
      </c>
      <c r="I390" s="169">
        <v>0</v>
      </c>
      <c r="J390" s="169">
        <v>0</v>
      </c>
      <c r="K390" s="169">
        <v>0</v>
      </c>
      <c r="L390" s="169">
        <v>0</v>
      </c>
      <c r="M390" s="169">
        <v>0</v>
      </c>
      <c r="N390" s="169">
        <v>0</v>
      </c>
      <c r="O390" s="169">
        <v>0</v>
      </c>
      <c r="P390" s="169">
        <v>0</v>
      </c>
      <c r="Q390" s="169">
        <v>0</v>
      </c>
      <c r="R390" s="169">
        <v>0</v>
      </c>
      <c r="S390" s="169">
        <v>0</v>
      </c>
      <c r="T390" s="169">
        <v>0</v>
      </c>
      <c r="U390" s="169">
        <v>0</v>
      </c>
      <c r="V390" s="169">
        <v>0</v>
      </c>
      <c r="W390" s="169">
        <v>0</v>
      </c>
      <c r="X390" s="169">
        <v>0</v>
      </c>
      <c r="Y390" s="169">
        <v>0</v>
      </c>
      <c r="Z390" s="169">
        <v>0</v>
      </c>
      <c r="AA390" s="169">
        <v>0</v>
      </c>
      <c r="AB390" s="169">
        <v>0</v>
      </c>
      <c r="AC390" s="169">
        <v>0</v>
      </c>
      <c r="AD390" s="169">
        <v>0</v>
      </c>
      <c r="AE390" s="169">
        <v>0</v>
      </c>
      <c r="AF390" s="169">
        <v>0</v>
      </c>
      <c r="AG390" s="169">
        <v>0</v>
      </c>
      <c r="AH390" s="169">
        <v>0</v>
      </c>
      <c r="AI390" s="169">
        <v>0</v>
      </c>
      <c r="AJ390" s="169">
        <v>0</v>
      </c>
      <c r="AK390" s="169">
        <v>0</v>
      </c>
      <c r="AL390" s="169">
        <v>0</v>
      </c>
      <c r="AM390" s="169">
        <v>0</v>
      </c>
      <c r="AN390" s="170">
        <v>0</v>
      </c>
      <c r="AO390" s="169">
        <v>0</v>
      </c>
      <c r="AP390" s="169">
        <v>0</v>
      </c>
      <c r="AQ390" s="169">
        <v>0</v>
      </c>
      <c r="AR390" s="169">
        <v>0</v>
      </c>
      <c r="AS390" s="169">
        <v>0</v>
      </c>
      <c r="AT390" s="170">
        <v>0</v>
      </c>
      <c r="AU390" s="169">
        <v>0</v>
      </c>
      <c r="AV390" s="169">
        <v>0</v>
      </c>
      <c r="AW390" s="169">
        <v>0</v>
      </c>
      <c r="AX390" s="169">
        <v>0</v>
      </c>
      <c r="AY390" s="169">
        <v>0</v>
      </c>
      <c r="AZ390" s="169">
        <v>0</v>
      </c>
      <c r="BA390" s="169">
        <v>0</v>
      </c>
      <c r="BB390" s="169">
        <v>0</v>
      </c>
      <c r="BC390" s="169">
        <v>0</v>
      </c>
      <c r="BD390" s="169">
        <v>0</v>
      </c>
      <c r="BE390" s="169">
        <v>0</v>
      </c>
      <c r="BF390" s="169">
        <v>0</v>
      </c>
      <c r="BG390" s="169">
        <v>0</v>
      </c>
      <c r="BH390" s="169">
        <v>0</v>
      </c>
      <c r="BI390" s="138">
        <v>0</v>
      </c>
    </row>
    <row r="391" spans="1:61">
      <c r="A391" s="172" t="s">
        <v>317</v>
      </c>
      <c r="B391" s="169">
        <v>386</v>
      </c>
      <c r="C391" s="169">
        <v>102</v>
      </c>
      <c r="D391" s="138">
        <f>SUM(H391:BI391)</f>
        <v>1</v>
      </c>
      <c r="E391" s="172">
        <f>SUMIF($H$1:$BI$1,1,$H391:$BI391)</f>
        <v>0</v>
      </c>
      <c r="F391" s="169">
        <f>SUMIF($H$1:$BI$1,2,$H391:$BI391)</f>
        <v>1</v>
      </c>
      <c r="G391" s="138">
        <f>SUMIF($H$1:$BI$1,3,$H391:$BI391)</f>
        <v>0</v>
      </c>
      <c r="H391" s="171">
        <v>0</v>
      </c>
      <c r="I391" s="169">
        <v>0</v>
      </c>
      <c r="J391" s="169">
        <v>0</v>
      </c>
      <c r="K391" s="169">
        <v>0</v>
      </c>
      <c r="L391" s="169">
        <v>0</v>
      </c>
      <c r="M391" s="169">
        <v>0</v>
      </c>
      <c r="N391" s="169">
        <v>0</v>
      </c>
      <c r="O391" s="169">
        <v>0</v>
      </c>
      <c r="P391" s="169">
        <v>0</v>
      </c>
      <c r="Q391" s="169">
        <v>0</v>
      </c>
      <c r="R391" s="169">
        <v>0</v>
      </c>
      <c r="S391" s="169">
        <v>0</v>
      </c>
      <c r="T391" s="169">
        <v>0</v>
      </c>
      <c r="U391" s="169">
        <v>0</v>
      </c>
      <c r="V391" s="169">
        <v>0</v>
      </c>
      <c r="W391" s="169">
        <v>0</v>
      </c>
      <c r="X391" s="169">
        <v>0</v>
      </c>
      <c r="Y391" s="169">
        <v>0</v>
      </c>
      <c r="Z391" s="169">
        <v>0</v>
      </c>
      <c r="AA391" s="169">
        <v>0</v>
      </c>
      <c r="AB391" s="169">
        <v>0</v>
      </c>
      <c r="AC391" s="169">
        <v>0</v>
      </c>
      <c r="AD391" s="169">
        <v>0</v>
      </c>
      <c r="AE391" s="169">
        <v>0</v>
      </c>
      <c r="AF391" s="169">
        <v>0</v>
      </c>
      <c r="AG391" s="169">
        <v>1</v>
      </c>
      <c r="AH391" s="169">
        <v>0</v>
      </c>
      <c r="AI391" s="169">
        <v>0</v>
      </c>
      <c r="AJ391" s="169">
        <v>0</v>
      </c>
      <c r="AK391" s="169">
        <v>0</v>
      </c>
      <c r="AL391" s="169">
        <v>0</v>
      </c>
      <c r="AM391" s="169">
        <v>0</v>
      </c>
      <c r="AN391" s="170">
        <v>0</v>
      </c>
      <c r="AO391" s="169">
        <v>0</v>
      </c>
      <c r="AP391" s="169">
        <v>0</v>
      </c>
      <c r="AQ391" s="169">
        <v>0</v>
      </c>
      <c r="AR391" s="169">
        <v>0</v>
      </c>
      <c r="AS391" s="169">
        <v>0</v>
      </c>
      <c r="AT391" s="170">
        <v>0</v>
      </c>
      <c r="AU391" s="169">
        <v>0</v>
      </c>
      <c r="AV391" s="169">
        <v>0</v>
      </c>
      <c r="AW391" s="169">
        <v>0</v>
      </c>
      <c r="AX391" s="169">
        <v>0</v>
      </c>
      <c r="AY391" s="169">
        <v>0</v>
      </c>
      <c r="AZ391" s="169">
        <v>0</v>
      </c>
      <c r="BA391" s="169">
        <v>0</v>
      </c>
      <c r="BB391" s="169">
        <v>0</v>
      </c>
      <c r="BC391" s="169">
        <v>0</v>
      </c>
      <c r="BD391" s="169">
        <v>0</v>
      </c>
      <c r="BE391" s="169">
        <v>0</v>
      </c>
      <c r="BF391" s="169">
        <v>0</v>
      </c>
      <c r="BG391" s="169">
        <v>0</v>
      </c>
      <c r="BH391" s="169">
        <v>0</v>
      </c>
      <c r="BI391" s="138">
        <v>0</v>
      </c>
    </row>
    <row r="392" spans="1:61">
      <c r="A392" s="172" t="s">
        <v>315</v>
      </c>
      <c r="B392" s="169">
        <v>387</v>
      </c>
      <c r="C392" s="169">
        <v>46</v>
      </c>
      <c r="D392" s="138">
        <f>SUM(H392:BI392)</f>
        <v>8</v>
      </c>
      <c r="E392" s="172">
        <f>SUMIF($H$1:$BI$1,1,$H392:$BI392)</f>
        <v>3</v>
      </c>
      <c r="F392" s="169">
        <f>SUMIF($H$1:$BI$1,2,$H392:$BI392)</f>
        <v>5</v>
      </c>
      <c r="G392" s="138">
        <f>SUMIF($H$1:$BI$1,3,$H392:$BI392)</f>
        <v>0</v>
      </c>
      <c r="H392" s="171">
        <v>0</v>
      </c>
      <c r="I392" s="169">
        <v>0</v>
      </c>
      <c r="J392" s="169">
        <v>0</v>
      </c>
      <c r="K392" s="169">
        <v>0</v>
      </c>
      <c r="L392" s="169">
        <v>0</v>
      </c>
      <c r="M392" s="169">
        <v>0</v>
      </c>
      <c r="N392" s="169">
        <v>0</v>
      </c>
      <c r="O392" s="169">
        <v>0</v>
      </c>
      <c r="P392" s="169">
        <v>0</v>
      </c>
      <c r="Q392" s="169">
        <v>0</v>
      </c>
      <c r="R392" s="169">
        <v>0</v>
      </c>
      <c r="S392" s="169">
        <v>0</v>
      </c>
      <c r="T392" s="169">
        <v>0</v>
      </c>
      <c r="U392" s="169">
        <v>0</v>
      </c>
      <c r="V392" s="169">
        <v>0</v>
      </c>
      <c r="W392" s="169">
        <v>0</v>
      </c>
      <c r="X392" s="169">
        <v>0</v>
      </c>
      <c r="Y392" s="169">
        <v>4</v>
      </c>
      <c r="Z392" s="169">
        <v>0</v>
      </c>
      <c r="AA392" s="169">
        <v>0</v>
      </c>
      <c r="AB392" s="169">
        <v>0</v>
      </c>
      <c r="AC392" s="169">
        <v>0</v>
      </c>
      <c r="AD392" s="169">
        <v>0</v>
      </c>
      <c r="AE392" s="169">
        <v>0</v>
      </c>
      <c r="AF392" s="169">
        <v>0</v>
      </c>
      <c r="AG392" s="169">
        <v>1</v>
      </c>
      <c r="AH392" s="169">
        <v>0</v>
      </c>
      <c r="AI392" s="169">
        <v>0</v>
      </c>
      <c r="AJ392" s="169">
        <v>0</v>
      </c>
      <c r="AK392" s="169">
        <v>0</v>
      </c>
      <c r="AL392" s="169">
        <v>0</v>
      </c>
      <c r="AM392" s="169">
        <v>0</v>
      </c>
      <c r="AN392" s="170">
        <v>0</v>
      </c>
      <c r="AO392" s="169">
        <v>0</v>
      </c>
      <c r="AP392" s="169">
        <v>0</v>
      </c>
      <c r="AQ392" s="169">
        <v>0</v>
      </c>
      <c r="AR392" s="169">
        <v>0</v>
      </c>
      <c r="AS392" s="169">
        <v>0</v>
      </c>
      <c r="AT392" s="170">
        <v>0</v>
      </c>
      <c r="AU392" s="169">
        <v>0</v>
      </c>
      <c r="AV392" s="169">
        <v>0</v>
      </c>
      <c r="AW392" s="169">
        <v>0</v>
      </c>
      <c r="AX392" s="169">
        <v>0</v>
      </c>
      <c r="AY392" s="169">
        <v>1</v>
      </c>
      <c r="AZ392" s="169">
        <v>0</v>
      </c>
      <c r="BA392" s="169">
        <v>2</v>
      </c>
      <c r="BB392" s="169">
        <v>0</v>
      </c>
      <c r="BC392" s="169">
        <v>0</v>
      </c>
      <c r="BD392" s="169">
        <v>0</v>
      </c>
      <c r="BE392" s="169">
        <v>0</v>
      </c>
      <c r="BF392" s="169">
        <v>0</v>
      </c>
      <c r="BG392" s="169">
        <v>0</v>
      </c>
      <c r="BH392" s="169">
        <v>0</v>
      </c>
      <c r="BI392" s="138">
        <v>0</v>
      </c>
    </row>
    <row r="393" spans="1:61">
      <c r="A393" s="172" t="s">
        <v>311</v>
      </c>
      <c r="B393" s="169">
        <v>388</v>
      </c>
      <c r="C393" s="169">
        <v>133</v>
      </c>
      <c r="D393" s="138">
        <f>SUM(H393:BI393)</f>
        <v>1</v>
      </c>
      <c r="E393" s="172">
        <f>SUMIF($H$1:$BI$1,1,$H393:$BI393)</f>
        <v>0</v>
      </c>
      <c r="F393" s="169">
        <f>SUMIF($H$1:$BI$1,2,$H393:$BI393)</f>
        <v>0</v>
      </c>
      <c r="G393" s="138">
        <f>SUMIF($H$1:$BI$1,3,$H393:$BI393)</f>
        <v>1</v>
      </c>
      <c r="H393" s="171">
        <v>0</v>
      </c>
      <c r="I393" s="169">
        <v>0</v>
      </c>
      <c r="J393" s="169">
        <v>0</v>
      </c>
      <c r="K393" s="169">
        <v>0</v>
      </c>
      <c r="L393" s="169">
        <v>0</v>
      </c>
      <c r="M393" s="169">
        <v>0</v>
      </c>
      <c r="N393" s="169">
        <v>0</v>
      </c>
      <c r="O393" s="169">
        <v>0</v>
      </c>
      <c r="P393" s="169">
        <v>0</v>
      </c>
      <c r="Q393" s="169">
        <v>0</v>
      </c>
      <c r="R393" s="169">
        <v>0</v>
      </c>
      <c r="S393" s="169">
        <v>0</v>
      </c>
      <c r="T393" s="169">
        <v>0</v>
      </c>
      <c r="U393" s="169">
        <v>0</v>
      </c>
      <c r="V393" s="169">
        <v>0</v>
      </c>
      <c r="W393" s="169">
        <v>0</v>
      </c>
      <c r="X393" s="169">
        <v>0</v>
      </c>
      <c r="Y393" s="169">
        <v>0</v>
      </c>
      <c r="Z393" s="169">
        <v>0</v>
      </c>
      <c r="AA393" s="169">
        <v>0</v>
      </c>
      <c r="AB393" s="169">
        <v>0</v>
      </c>
      <c r="AC393" s="169">
        <v>0</v>
      </c>
      <c r="AD393" s="169">
        <v>0</v>
      </c>
      <c r="AE393" s="169">
        <v>0</v>
      </c>
      <c r="AF393" s="169">
        <v>0</v>
      </c>
      <c r="AG393" s="169">
        <v>0</v>
      </c>
      <c r="AH393" s="169">
        <v>0</v>
      </c>
      <c r="AI393" s="169">
        <v>0</v>
      </c>
      <c r="AJ393" s="169">
        <v>0</v>
      </c>
      <c r="AK393" s="169">
        <v>0</v>
      </c>
      <c r="AL393" s="169">
        <v>0</v>
      </c>
      <c r="AM393" s="169">
        <v>0</v>
      </c>
      <c r="AN393" s="170">
        <v>0</v>
      </c>
      <c r="AO393" s="169">
        <v>0</v>
      </c>
      <c r="AP393" s="169">
        <v>0</v>
      </c>
      <c r="AQ393" s="169">
        <v>0</v>
      </c>
      <c r="AR393" s="169">
        <v>0</v>
      </c>
      <c r="AS393" s="169">
        <v>0</v>
      </c>
      <c r="AT393" s="170">
        <v>0</v>
      </c>
      <c r="AU393" s="169">
        <v>0</v>
      </c>
      <c r="AV393" s="169">
        <v>0</v>
      </c>
      <c r="AW393" s="169">
        <v>0</v>
      </c>
      <c r="AX393" s="169">
        <v>0</v>
      </c>
      <c r="AY393" s="169">
        <v>0</v>
      </c>
      <c r="AZ393" s="169">
        <v>0</v>
      </c>
      <c r="BA393" s="169">
        <v>0</v>
      </c>
      <c r="BB393" s="169">
        <v>0</v>
      </c>
      <c r="BC393" s="169">
        <v>0</v>
      </c>
      <c r="BD393" s="169">
        <v>0</v>
      </c>
      <c r="BE393" s="169">
        <v>0</v>
      </c>
      <c r="BF393" s="169">
        <v>1</v>
      </c>
      <c r="BG393" s="169">
        <v>0</v>
      </c>
      <c r="BH393" s="169">
        <v>0</v>
      </c>
      <c r="BI393" s="138">
        <v>0</v>
      </c>
    </row>
    <row r="394" spans="1:61">
      <c r="A394" s="172" t="s">
        <v>309</v>
      </c>
      <c r="B394" s="169">
        <v>389</v>
      </c>
      <c r="C394" s="169">
        <v>1774</v>
      </c>
      <c r="D394" s="138">
        <f>SUM(H394:BI394)</f>
        <v>230</v>
      </c>
      <c r="E394" s="172">
        <f>SUMIF($H$1:$BI$1,1,$H394:$BI394)</f>
        <v>222</v>
      </c>
      <c r="F394" s="169">
        <f>SUMIF($H$1:$BI$1,2,$H394:$BI394)</f>
        <v>0</v>
      </c>
      <c r="G394" s="138">
        <f>SUMIF($H$1:$BI$1,3,$H394:$BI394)</f>
        <v>8</v>
      </c>
      <c r="H394" s="171">
        <v>0</v>
      </c>
      <c r="I394" s="169">
        <v>0</v>
      </c>
      <c r="J394" s="169">
        <v>0</v>
      </c>
      <c r="K394" s="169">
        <v>0</v>
      </c>
      <c r="L394" s="169">
        <v>0</v>
      </c>
      <c r="M394" s="169">
        <v>0</v>
      </c>
      <c r="N394" s="169">
        <v>0</v>
      </c>
      <c r="O394" s="169">
        <v>0</v>
      </c>
      <c r="P394" s="169">
        <v>8</v>
      </c>
      <c r="Q394" s="169">
        <v>0</v>
      </c>
      <c r="R394" s="169">
        <v>0</v>
      </c>
      <c r="S394" s="169">
        <v>0</v>
      </c>
      <c r="T394" s="169">
        <v>0</v>
      </c>
      <c r="U394" s="169">
        <v>0</v>
      </c>
      <c r="V394" s="169">
        <v>0</v>
      </c>
      <c r="W394" s="169">
        <v>0</v>
      </c>
      <c r="X394" s="169">
        <v>222</v>
      </c>
      <c r="Y394" s="169">
        <v>0</v>
      </c>
      <c r="Z394" s="169">
        <v>0</v>
      </c>
      <c r="AA394" s="169">
        <v>0</v>
      </c>
      <c r="AB394" s="169">
        <v>0</v>
      </c>
      <c r="AC394" s="169">
        <v>0</v>
      </c>
      <c r="AD394" s="169">
        <v>0</v>
      </c>
      <c r="AE394" s="169">
        <v>0</v>
      </c>
      <c r="AF394" s="169">
        <v>0</v>
      </c>
      <c r="AG394" s="169">
        <v>0</v>
      </c>
      <c r="AH394" s="169">
        <v>0</v>
      </c>
      <c r="AI394" s="169">
        <v>0</v>
      </c>
      <c r="AJ394" s="169">
        <v>0</v>
      </c>
      <c r="AK394" s="169">
        <v>0</v>
      </c>
      <c r="AL394" s="169">
        <v>0</v>
      </c>
      <c r="AM394" s="169">
        <v>0</v>
      </c>
      <c r="AN394" s="170">
        <v>0</v>
      </c>
      <c r="AO394" s="169">
        <v>0</v>
      </c>
      <c r="AP394" s="169">
        <v>0</v>
      </c>
      <c r="AQ394" s="169">
        <v>0</v>
      </c>
      <c r="AR394" s="169">
        <v>0</v>
      </c>
      <c r="AS394" s="169">
        <v>0</v>
      </c>
      <c r="AT394" s="170">
        <v>0</v>
      </c>
      <c r="AU394" s="169">
        <v>0</v>
      </c>
      <c r="AV394" s="169">
        <v>0</v>
      </c>
      <c r="AW394" s="169">
        <v>0</v>
      </c>
      <c r="AX394" s="169">
        <v>0</v>
      </c>
      <c r="AY394" s="169">
        <v>0</v>
      </c>
      <c r="AZ394" s="169">
        <v>0</v>
      </c>
      <c r="BA394" s="169">
        <v>0</v>
      </c>
      <c r="BB394" s="169">
        <v>0</v>
      </c>
      <c r="BC394" s="169">
        <v>0</v>
      </c>
      <c r="BD394" s="169">
        <v>0</v>
      </c>
      <c r="BE394" s="169">
        <v>0</v>
      </c>
      <c r="BF394" s="169">
        <v>0</v>
      </c>
      <c r="BG394" s="169">
        <v>0</v>
      </c>
      <c r="BH394" s="169">
        <v>0</v>
      </c>
      <c r="BI394" s="138">
        <v>0</v>
      </c>
    </row>
    <row r="395" spans="1:61">
      <c r="A395" s="172" t="s">
        <v>307</v>
      </c>
      <c r="B395" s="169">
        <v>390</v>
      </c>
      <c r="C395" s="169">
        <v>319</v>
      </c>
      <c r="D395" s="138">
        <f>SUM(H395:BI395)</f>
        <v>82</v>
      </c>
      <c r="E395" s="172">
        <f>SUMIF($H$1:$BI$1,1,$H395:$BI395)</f>
        <v>73</v>
      </c>
      <c r="F395" s="169">
        <f>SUMIF($H$1:$BI$1,2,$H395:$BI395)</f>
        <v>9</v>
      </c>
      <c r="G395" s="138">
        <f>SUMIF($H$1:$BI$1,3,$H395:$BI395)</f>
        <v>0</v>
      </c>
      <c r="H395" s="171">
        <v>0</v>
      </c>
      <c r="I395" s="169">
        <v>0</v>
      </c>
      <c r="J395" s="169">
        <v>0</v>
      </c>
      <c r="K395" s="169">
        <v>0</v>
      </c>
      <c r="L395" s="169">
        <v>0</v>
      </c>
      <c r="M395" s="169">
        <v>0</v>
      </c>
      <c r="N395" s="169">
        <v>0</v>
      </c>
      <c r="O395" s="169">
        <v>0</v>
      </c>
      <c r="P395" s="169">
        <v>0</v>
      </c>
      <c r="Q395" s="169">
        <v>0</v>
      </c>
      <c r="R395" s="169">
        <v>0</v>
      </c>
      <c r="S395" s="169">
        <v>0</v>
      </c>
      <c r="T395" s="169">
        <v>0</v>
      </c>
      <c r="U395" s="169">
        <v>0</v>
      </c>
      <c r="V395" s="169">
        <v>0</v>
      </c>
      <c r="W395" s="169">
        <v>0</v>
      </c>
      <c r="X395" s="169">
        <v>73</v>
      </c>
      <c r="Y395" s="169">
        <v>0</v>
      </c>
      <c r="Z395" s="169">
        <v>0</v>
      </c>
      <c r="AA395" s="169">
        <v>0</v>
      </c>
      <c r="AB395" s="169">
        <v>0</v>
      </c>
      <c r="AC395" s="169">
        <v>0</v>
      </c>
      <c r="AD395" s="169">
        <v>0</v>
      </c>
      <c r="AE395" s="169">
        <v>0</v>
      </c>
      <c r="AF395" s="169">
        <v>0</v>
      </c>
      <c r="AG395" s="169">
        <v>0</v>
      </c>
      <c r="AH395" s="169">
        <v>0</v>
      </c>
      <c r="AI395" s="169">
        <v>0</v>
      </c>
      <c r="AJ395" s="169">
        <v>0</v>
      </c>
      <c r="AK395" s="169">
        <v>0</v>
      </c>
      <c r="AL395" s="169">
        <v>0</v>
      </c>
      <c r="AM395" s="169">
        <v>0</v>
      </c>
      <c r="AN395" s="170">
        <v>0</v>
      </c>
      <c r="AO395" s="169">
        <v>0</v>
      </c>
      <c r="AP395" s="169">
        <v>0</v>
      </c>
      <c r="AQ395" s="169">
        <v>7</v>
      </c>
      <c r="AR395" s="169">
        <v>0</v>
      </c>
      <c r="AS395" s="169">
        <v>0</v>
      </c>
      <c r="AT395" s="170">
        <v>0</v>
      </c>
      <c r="AU395" s="169">
        <v>0</v>
      </c>
      <c r="AV395" s="169">
        <v>0</v>
      </c>
      <c r="AW395" s="169">
        <v>0</v>
      </c>
      <c r="AX395" s="169">
        <v>0</v>
      </c>
      <c r="AY395" s="169">
        <v>0</v>
      </c>
      <c r="AZ395" s="169">
        <v>0</v>
      </c>
      <c r="BA395" s="169">
        <v>0</v>
      </c>
      <c r="BB395" s="169">
        <v>0</v>
      </c>
      <c r="BC395" s="169">
        <v>0</v>
      </c>
      <c r="BD395" s="169">
        <v>0</v>
      </c>
      <c r="BE395" s="169">
        <v>2</v>
      </c>
      <c r="BF395" s="169">
        <v>0</v>
      </c>
      <c r="BG395" s="169">
        <v>0</v>
      </c>
      <c r="BH395" s="169">
        <v>0</v>
      </c>
      <c r="BI395" s="138">
        <v>0</v>
      </c>
    </row>
    <row r="396" spans="1:61">
      <c r="A396" s="172" t="s">
        <v>305</v>
      </c>
      <c r="B396" s="169">
        <v>391</v>
      </c>
      <c r="C396" s="169">
        <v>2</v>
      </c>
      <c r="D396" s="138">
        <f>SUM(H396:BI396)</f>
        <v>2</v>
      </c>
      <c r="E396" s="172">
        <f>SUMIF($H$1:$BI$1,1,$H396:$BI396)</f>
        <v>2</v>
      </c>
      <c r="F396" s="169">
        <f>SUMIF($H$1:$BI$1,2,$H396:$BI396)</f>
        <v>0</v>
      </c>
      <c r="G396" s="138">
        <f>SUMIF($H$1:$BI$1,3,$H396:$BI396)</f>
        <v>0</v>
      </c>
      <c r="H396" s="171">
        <v>0</v>
      </c>
      <c r="I396" s="169">
        <v>0</v>
      </c>
      <c r="J396" s="169">
        <v>0</v>
      </c>
      <c r="K396" s="169">
        <v>0</v>
      </c>
      <c r="L396" s="169">
        <v>0</v>
      </c>
      <c r="M396" s="169">
        <v>0</v>
      </c>
      <c r="N396" s="169">
        <v>0</v>
      </c>
      <c r="O396" s="169">
        <v>0</v>
      </c>
      <c r="P396" s="169">
        <v>0</v>
      </c>
      <c r="Q396" s="169">
        <v>0</v>
      </c>
      <c r="R396" s="169">
        <v>0</v>
      </c>
      <c r="S396" s="169">
        <v>0</v>
      </c>
      <c r="T396" s="169">
        <v>0</v>
      </c>
      <c r="U396" s="169">
        <v>0</v>
      </c>
      <c r="V396" s="169">
        <v>0</v>
      </c>
      <c r="W396" s="169">
        <v>0</v>
      </c>
      <c r="X396" s="169">
        <v>2</v>
      </c>
      <c r="Y396" s="169">
        <v>0</v>
      </c>
      <c r="Z396" s="169">
        <v>0</v>
      </c>
      <c r="AA396" s="169">
        <v>0</v>
      </c>
      <c r="AB396" s="169">
        <v>0</v>
      </c>
      <c r="AC396" s="169">
        <v>0</v>
      </c>
      <c r="AD396" s="169">
        <v>0</v>
      </c>
      <c r="AE396" s="169">
        <v>0</v>
      </c>
      <c r="AF396" s="169">
        <v>0</v>
      </c>
      <c r="AG396" s="169">
        <v>0</v>
      </c>
      <c r="AH396" s="169">
        <v>0</v>
      </c>
      <c r="AI396" s="169">
        <v>0</v>
      </c>
      <c r="AJ396" s="169">
        <v>0</v>
      </c>
      <c r="AK396" s="169">
        <v>0</v>
      </c>
      <c r="AL396" s="169">
        <v>0</v>
      </c>
      <c r="AM396" s="169">
        <v>0</v>
      </c>
      <c r="AN396" s="170">
        <v>0</v>
      </c>
      <c r="AO396" s="169">
        <v>0</v>
      </c>
      <c r="AP396" s="169">
        <v>0</v>
      </c>
      <c r="AQ396" s="169">
        <v>0</v>
      </c>
      <c r="AR396" s="169">
        <v>0</v>
      </c>
      <c r="AS396" s="169">
        <v>0</v>
      </c>
      <c r="AT396" s="170">
        <v>0</v>
      </c>
      <c r="AU396" s="169">
        <v>0</v>
      </c>
      <c r="AV396" s="169">
        <v>0</v>
      </c>
      <c r="AW396" s="169">
        <v>0</v>
      </c>
      <c r="AX396" s="169">
        <v>0</v>
      </c>
      <c r="AY396" s="169">
        <v>0</v>
      </c>
      <c r="AZ396" s="169">
        <v>0</v>
      </c>
      <c r="BA396" s="169">
        <v>0</v>
      </c>
      <c r="BB396" s="169">
        <v>0</v>
      </c>
      <c r="BC396" s="169">
        <v>0</v>
      </c>
      <c r="BD396" s="169">
        <v>0</v>
      </c>
      <c r="BE396" s="169">
        <v>0</v>
      </c>
      <c r="BF396" s="169">
        <v>0</v>
      </c>
      <c r="BG396" s="169">
        <v>0</v>
      </c>
      <c r="BH396" s="169">
        <v>0</v>
      </c>
      <c r="BI396" s="138">
        <v>0</v>
      </c>
    </row>
    <row r="397" spans="1:61">
      <c r="A397" s="172" t="s">
        <v>303</v>
      </c>
      <c r="B397" s="169">
        <v>392</v>
      </c>
      <c r="C397" s="169">
        <v>2071</v>
      </c>
      <c r="D397" s="138">
        <f>SUM(H397:BI397)</f>
        <v>262</v>
      </c>
      <c r="E397" s="172">
        <f>SUMIF($H$1:$BI$1,1,$H397:$BI397)</f>
        <v>90</v>
      </c>
      <c r="F397" s="169">
        <f>SUMIF($H$1:$BI$1,2,$H397:$BI397)</f>
        <v>95</v>
      </c>
      <c r="G397" s="138">
        <f>SUMIF($H$1:$BI$1,3,$H397:$BI397)</f>
        <v>77</v>
      </c>
      <c r="H397" s="171">
        <v>0</v>
      </c>
      <c r="I397" s="169">
        <v>0</v>
      </c>
      <c r="J397" s="169">
        <v>0</v>
      </c>
      <c r="K397" s="169">
        <v>0</v>
      </c>
      <c r="L397" s="169">
        <v>0</v>
      </c>
      <c r="M397" s="169">
        <v>0</v>
      </c>
      <c r="N397" s="169">
        <v>0</v>
      </c>
      <c r="O397" s="169">
        <v>2</v>
      </c>
      <c r="P397" s="169">
        <v>75</v>
      </c>
      <c r="Q397" s="169">
        <v>0</v>
      </c>
      <c r="R397" s="169">
        <v>0</v>
      </c>
      <c r="S397" s="169">
        <v>0</v>
      </c>
      <c r="T397" s="169">
        <v>0</v>
      </c>
      <c r="U397" s="169">
        <v>0</v>
      </c>
      <c r="V397" s="169">
        <v>0</v>
      </c>
      <c r="W397" s="169">
        <v>0</v>
      </c>
      <c r="X397" s="169">
        <v>53</v>
      </c>
      <c r="Y397" s="169">
        <v>0</v>
      </c>
      <c r="Z397" s="169">
        <v>0</v>
      </c>
      <c r="AA397" s="169">
        <v>0</v>
      </c>
      <c r="AB397" s="169">
        <v>0</v>
      </c>
      <c r="AC397" s="169">
        <v>0</v>
      </c>
      <c r="AD397" s="169">
        <v>0</v>
      </c>
      <c r="AE397" s="169">
        <v>0</v>
      </c>
      <c r="AF397" s="169">
        <v>0</v>
      </c>
      <c r="AG397" s="169">
        <v>36</v>
      </c>
      <c r="AH397" s="169">
        <v>0</v>
      </c>
      <c r="AI397" s="169">
        <v>0</v>
      </c>
      <c r="AJ397" s="169">
        <v>25</v>
      </c>
      <c r="AK397" s="169">
        <v>0</v>
      </c>
      <c r="AL397" s="169">
        <v>0</v>
      </c>
      <c r="AM397" s="169">
        <v>0</v>
      </c>
      <c r="AN397" s="170">
        <v>0</v>
      </c>
      <c r="AO397" s="169">
        <v>0</v>
      </c>
      <c r="AP397" s="169">
        <v>0</v>
      </c>
      <c r="AQ397" s="169">
        <v>1</v>
      </c>
      <c r="AR397" s="169">
        <v>0</v>
      </c>
      <c r="AS397" s="169">
        <v>0</v>
      </c>
      <c r="AT397" s="170">
        <v>0</v>
      </c>
      <c r="AU397" s="169">
        <v>0</v>
      </c>
      <c r="AV397" s="169">
        <v>0</v>
      </c>
      <c r="AW397" s="169">
        <v>0</v>
      </c>
      <c r="AX397" s="169">
        <v>0</v>
      </c>
      <c r="AY397" s="169">
        <v>0</v>
      </c>
      <c r="AZ397" s="169">
        <v>0</v>
      </c>
      <c r="BA397" s="169">
        <v>12</v>
      </c>
      <c r="BB397" s="169">
        <v>0</v>
      </c>
      <c r="BC397" s="169">
        <v>0</v>
      </c>
      <c r="BD397" s="169">
        <v>0</v>
      </c>
      <c r="BE397" s="169">
        <v>58</v>
      </c>
      <c r="BF397" s="169">
        <v>0</v>
      </c>
      <c r="BG397" s="169">
        <v>0</v>
      </c>
      <c r="BH397" s="169">
        <v>0</v>
      </c>
      <c r="BI397" s="138">
        <v>0</v>
      </c>
    </row>
    <row r="398" spans="1:61">
      <c r="A398" s="172" t="s">
        <v>301</v>
      </c>
      <c r="B398" s="169">
        <v>393</v>
      </c>
      <c r="C398" s="169">
        <v>5650</v>
      </c>
      <c r="D398" s="138">
        <f>SUM(H398:BI398)</f>
        <v>302</v>
      </c>
      <c r="E398" s="172">
        <f>SUMIF($H$1:$BI$1,1,$H398:$BI398)</f>
        <v>163</v>
      </c>
      <c r="F398" s="169">
        <f>SUMIF($H$1:$BI$1,2,$H398:$BI398)</f>
        <v>21</v>
      </c>
      <c r="G398" s="138">
        <f>SUMIF($H$1:$BI$1,3,$H398:$BI398)</f>
        <v>118</v>
      </c>
      <c r="H398" s="171">
        <v>0</v>
      </c>
      <c r="I398" s="169">
        <v>0</v>
      </c>
      <c r="J398" s="169">
        <v>0</v>
      </c>
      <c r="K398" s="169">
        <v>4</v>
      </c>
      <c r="L398" s="169">
        <v>0</v>
      </c>
      <c r="M398" s="169">
        <v>0</v>
      </c>
      <c r="N398" s="169">
        <v>0</v>
      </c>
      <c r="O398" s="169">
        <v>0</v>
      </c>
      <c r="P398" s="169">
        <v>99</v>
      </c>
      <c r="Q398" s="169">
        <v>0</v>
      </c>
      <c r="R398" s="169">
        <v>3</v>
      </c>
      <c r="S398" s="169">
        <v>9</v>
      </c>
      <c r="T398" s="169">
        <v>0</v>
      </c>
      <c r="U398" s="169">
        <v>0</v>
      </c>
      <c r="V398" s="169">
        <v>0</v>
      </c>
      <c r="W398" s="169">
        <v>0</v>
      </c>
      <c r="X398" s="169">
        <v>162</v>
      </c>
      <c r="Y398" s="169">
        <v>0</v>
      </c>
      <c r="Z398" s="169">
        <v>0</v>
      </c>
      <c r="AA398" s="169">
        <v>0</v>
      </c>
      <c r="AB398" s="169">
        <v>0</v>
      </c>
      <c r="AC398" s="169">
        <v>0</v>
      </c>
      <c r="AD398" s="169">
        <v>0</v>
      </c>
      <c r="AE398" s="169">
        <v>4</v>
      </c>
      <c r="AF398" s="169">
        <v>0</v>
      </c>
      <c r="AG398" s="169">
        <v>0</v>
      </c>
      <c r="AH398" s="169">
        <v>0</v>
      </c>
      <c r="AI398" s="169">
        <v>1</v>
      </c>
      <c r="AJ398" s="169">
        <v>0</v>
      </c>
      <c r="AK398" s="169">
        <v>0</v>
      </c>
      <c r="AL398" s="169">
        <v>0</v>
      </c>
      <c r="AM398" s="169">
        <v>0</v>
      </c>
      <c r="AN398" s="170">
        <v>0</v>
      </c>
      <c r="AO398" s="169">
        <v>0</v>
      </c>
      <c r="AP398" s="169">
        <v>0</v>
      </c>
      <c r="AQ398" s="169">
        <v>0</v>
      </c>
      <c r="AR398" s="169">
        <v>0</v>
      </c>
      <c r="AS398" s="169">
        <v>0</v>
      </c>
      <c r="AT398" s="170">
        <v>0</v>
      </c>
      <c r="AU398" s="169">
        <v>0</v>
      </c>
      <c r="AV398" s="169">
        <v>0</v>
      </c>
      <c r="AW398" s="169">
        <v>0</v>
      </c>
      <c r="AX398" s="169">
        <v>0</v>
      </c>
      <c r="AY398" s="169">
        <v>0</v>
      </c>
      <c r="AZ398" s="169">
        <v>0</v>
      </c>
      <c r="BA398" s="169">
        <v>0</v>
      </c>
      <c r="BB398" s="169">
        <v>3</v>
      </c>
      <c r="BC398" s="169">
        <v>0</v>
      </c>
      <c r="BD398" s="169">
        <v>3</v>
      </c>
      <c r="BE398" s="169">
        <v>11</v>
      </c>
      <c r="BF398" s="169">
        <v>3</v>
      </c>
      <c r="BG398" s="169">
        <v>0</v>
      </c>
      <c r="BH398" s="169">
        <v>0</v>
      </c>
      <c r="BI398" s="138">
        <v>0</v>
      </c>
    </row>
    <row r="399" spans="1:61">
      <c r="A399" s="172" t="s">
        <v>297</v>
      </c>
      <c r="B399" s="169">
        <v>394</v>
      </c>
      <c r="C399" s="169">
        <v>6865</v>
      </c>
      <c r="D399" s="138">
        <f>SUM(H399:BI399)</f>
        <v>445</v>
      </c>
      <c r="E399" s="172">
        <f>SUMIF($H$1:$BI$1,1,$H399:$BI399)</f>
        <v>124</v>
      </c>
      <c r="F399" s="169">
        <f>SUMIF($H$1:$BI$1,2,$H399:$BI399)</f>
        <v>10</v>
      </c>
      <c r="G399" s="138">
        <f>SUMIF($H$1:$BI$1,3,$H399:$BI399)</f>
        <v>311</v>
      </c>
      <c r="H399" s="171">
        <v>0</v>
      </c>
      <c r="I399" s="169">
        <v>4</v>
      </c>
      <c r="J399" s="169">
        <v>0</v>
      </c>
      <c r="K399" s="169">
        <v>0</v>
      </c>
      <c r="L399" s="169">
        <v>0</v>
      </c>
      <c r="M399" s="169">
        <v>0</v>
      </c>
      <c r="N399" s="169">
        <v>1</v>
      </c>
      <c r="O399" s="169">
        <v>1</v>
      </c>
      <c r="P399" s="169">
        <v>206</v>
      </c>
      <c r="Q399" s="169">
        <v>0</v>
      </c>
      <c r="R399" s="169">
        <v>31</v>
      </c>
      <c r="S399" s="169">
        <v>58</v>
      </c>
      <c r="T399" s="169">
        <v>0</v>
      </c>
      <c r="U399" s="169">
        <v>0</v>
      </c>
      <c r="V399" s="169">
        <v>0</v>
      </c>
      <c r="W399" s="169">
        <v>0</v>
      </c>
      <c r="X399" s="169">
        <v>78</v>
      </c>
      <c r="Y399" s="169">
        <v>0</v>
      </c>
      <c r="Z399" s="169">
        <v>9</v>
      </c>
      <c r="AA399" s="169">
        <v>0</v>
      </c>
      <c r="AB399" s="169">
        <v>0</v>
      </c>
      <c r="AC399" s="169">
        <v>0</v>
      </c>
      <c r="AD399" s="169">
        <v>0</v>
      </c>
      <c r="AE399" s="169">
        <v>0</v>
      </c>
      <c r="AF399" s="169">
        <v>0</v>
      </c>
      <c r="AG399" s="169">
        <v>0</v>
      </c>
      <c r="AH399" s="169">
        <v>0</v>
      </c>
      <c r="AI399" s="169">
        <v>0</v>
      </c>
      <c r="AJ399" s="169">
        <v>13</v>
      </c>
      <c r="AK399" s="169">
        <v>0</v>
      </c>
      <c r="AL399" s="169">
        <v>0</v>
      </c>
      <c r="AM399" s="169">
        <v>0</v>
      </c>
      <c r="AN399" s="170">
        <v>0</v>
      </c>
      <c r="AO399" s="169">
        <v>1</v>
      </c>
      <c r="AP399" s="169">
        <v>0</v>
      </c>
      <c r="AQ399" s="169">
        <v>2</v>
      </c>
      <c r="AR399" s="169">
        <v>0</v>
      </c>
      <c r="AS399" s="169">
        <v>1</v>
      </c>
      <c r="AT399" s="170">
        <v>4</v>
      </c>
      <c r="AU399" s="169">
        <v>0</v>
      </c>
      <c r="AV399" s="169">
        <v>0</v>
      </c>
      <c r="AW399" s="169">
        <v>0</v>
      </c>
      <c r="AX399" s="169">
        <v>0</v>
      </c>
      <c r="AY399" s="169">
        <v>0</v>
      </c>
      <c r="AZ399" s="169">
        <v>0</v>
      </c>
      <c r="BA399" s="169">
        <v>33</v>
      </c>
      <c r="BB399" s="169">
        <v>0</v>
      </c>
      <c r="BC399" s="169">
        <v>0</v>
      </c>
      <c r="BD399" s="169">
        <v>0</v>
      </c>
      <c r="BE399" s="169">
        <v>2</v>
      </c>
      <c r="BF399" s="169">
        <v>1</v>
      </c>
      <c r="BG399" s="169">
        <v>0</v>
      </c>
      <c r="BH399" s="169">
        <v>0</v>
      </c>
      <c r="BI399" s="138">
        <v>0</v>
      </c>
    </row>
    <row r="400" spans="1:61">
      <c r="A400" s="172" t="s">
        <v>293</v>
      </c>
      <c r="B400" s="169">
        <v>395</v>
      </c>
      <c r="C400" s="169">
        <v>3129</v>
      </c>
      <c r="D400" s="138">
        <f>SUM(H400:BI400)</f>
        <v>4</v>
      </c>
      <c r="E400" s="172">
        <f>SUMIF($H$1:$BI$1,1,$H400:$BI400)</f>
        <v>4</v>
      </c>
      <c r="F400" s="169">
        <f>SUMIF($H$1:$BI$1,2,$H400:$BI400)</f>
        <v>0</v>
      </c>
      <c r="G400" s="138">
        <f>SUMIF($H$1:$BI$1,3,$H400:$BI400)</f>
        <v>0</v>
      </c>
      <c r="H400" s="171">
        <v>0</v>
      </c>
      <c r="I400" s="169">
        <v>0</v>
      </c>
      <c r="J400" s="169">
        <v>0</v>
      </c>
      <c r="K400" s="169">
        <v>0</v>
      </c>
      <c r="L400" s="169">
        <v>0</v>
      </c>
      <c r="M400" s="169">
        <v>0</v>
      </c>
      <c r="N400" s="169">
        <v>0</v>
      </c>
      <c r="O400" s="169">
        <v>0</v>
      </c>
      <c r="P400" s="169">
        <v>0</v>
      </c>
      <c r="Q400" s="169">
        <v>0</v>
      </c>
      <c r="R400" s="169">
        <v>0</v>
      </c>
      <c r="S400" s="169">
        <v>0</v>
      </c>
      <c r="T400" s="169">
        <v>0</v>
      </c>
      <c r="U400" s="169">
        <v>0</v>
      </c>
      <c r="V400" s="169">
        <v>0</v>
      </c>
      <c r="W400" s="169">
        <v>0</v>
      </c>
      <c r="X400" s="169">
        <v>4</v>
      </c>
      <c r="Y400" s="169">
        <v>0</v>
      </c>
      <c r="Z400" s="169">
        <v>0</v>
      </c>
      <c r="AA400" s="169">
        <v>0</v>
      </c>
      <c r="AB400" s="169">
        <v>0</v>
      </c>
      <c r="AC400" s="169">
        <v>0</v>
      </c>
      <c r="AD400" s="169">
        <v>0</v>
      </c>
      <c r="AE400" s="169">
        <v>0</v>
      </c>
      <c r="AF400" s="169">
        <v>0</v>
      </c>
      <c r="AG400" s="169">
        <v>0</v>
      </c>
      <c r="AH400" s="169">
        <v>0</v>
      </c>
      <c r="AI400" s="169">
        <v>0</v>
      </c>
      <c r="AJ400" s="169">
        <v>0</v>
      </c>
      <c r="AK400" s="169">
        <v>0</v>
      </c>
      <c r="AL400" s="169">
        <v>0</v>
      </c>
      <c r="AM400" s="169">
        <v>0</v>
      </c>
      <c r="AN400" s="170">
        <v>0</v>
      </c>
      <c r="AO400" s="169">
        <v>0</v>
      </c>
      <c r="AP400" s="169">
        <v>0</v>
      </c>
      <c r="AQ400" s="169">
        <v>0</v>
      </c>
      <c r="AR400" s="169">
        <v>0</v>
      </c>
      <c r="AS400" s="169">
        <v>0</v>
      </c>
      <c r="AT400" s="170">
        <v>0</v>
      </c>
      <c r="AU400" s="169">
        <v>0</v>
      </c>
      <c r="AV400" s="169">
        <v>0</v>
      </c>
      <c r="AW400" s="169">
        <v>0</v>
      </c>
      <c r="AX400" s="169">
        <v>0</v>
      </c>
      <c r="AY400" s="169">
        <v>0</v>
      </c>
      <c r="AZ400" s="169">
        <v>0</v>
      </c>
      <c r="BA400" s="169">
        <v>0</v>
      </c>
      <c r="BB400" s="169">
        <v>0</v>
      </c>
      <c r="BC400" s="169">
        <v>0</v>
      </c>
      <c r="BD400" s="169">
        <v>0</v>
      </c>
      <c r="BE400" s="169">
        <v>0</v>
      </c>
      <c r="BF400" s="169">
        <v>0</v>
      </c>
      <c r="BG400" s="169">
        <v>0</v>
      </c>
      <c r="BH400" s="169">
        <v>0</v>
      </c>
      <c r="BI400" s="138">
        <v>0</v>
      </c>
    </row>
    <row r="401" spans="1:61">
      <c r="A401" s="172" t="s">
        <v>289</v>
      </c>
      <c r="B401" s="169">
        <v>396</v>
      </c>
      <c r="C401" s="169">
        <v>1655</v>
      </c>
      <c r="D401" s="138">
        <f>SUM(H401:BI401)</f>
        <v>202</v>
      </c>
      <c r="E401" s="172">
        <f>SUMIF($H$1:$BI$1,1,$H401:$BI401)</f>
        <v>197</v>
      </c>
      <c r="F401" s="169">
        <f>SUMIF($H$1:$BI$1,2,$H401:$BI401)</f>
        <v>0</v>
      </c>
      <c r="G401" s="138">
        <f>SUMIF($H$1:$BI$1,3,$H401:$BI401)</f>
        <v>5</v>
      </c>
      <c r="H401" s="171">
        <v>0</v>
      </c>
      <c r="I401" s="169">
        <v>0</v>
      </c>
      <c r="J401" s="169">
        <v>0</v>
      </c>
      <c r="K401" s="169">
        <v>0</v>
      </c>
      <c r="L401" s="169">
        <v>0</v>
      </c>
      <c r="M401" s="169">
        <v>0</v>
      </c>
      <c r="N401" s="169">
        <v>0</v>
      </c>
      <c r="O401" s="169">
        <v>0</v>
      </c>
      <c r="P401" s="169">
        <v>5</v>
      </c>
      <c r="Q401" s="169">
        <v>0</v>
      </c>
      <c r="R401" s="169">
        <v>0</v>
      </c>
      <c r="S401" s="169">
        <v>0</v>
      </c>
      <c r="T401" s="169">
        <v>0</v>
      </c>
      <c r="U401" s="169">
        <v>0</v>
      </c>
      <c r="V401" s="169">
        <v>0</v>
      </c>
      <c r="W401" s="169">
        <v>0</v>
      </c>
      <c r="X401" s="169">
        <v>197</v>
      </c>
      <c r="Y401" s="169">
        <v>0</v>
      </c>
      <c r="Z401" s="169">
        <v>0</v>
      </c>
      <c r="AA401" s="169">
        <v>0</v>
      </c>
      <c r="AB401" s="169">
        <v>0</v>
      </c>
      <c r="AC401" s="169">
        <v>0</v>
      </c>
      <c r="AD401" s="169">
        <v>0</v>
      </c>
      <c r="AE401" s="169">
        <v>0</v>
      </c>
      <c r="AF401" s="169">
        <v>0</v>
      </c>
      <c r="AG401" s="169">
        <v>0</v>
      </c>
      <c r="AH401" s="169">
        <v>0</v>
      </c>
      <c r="AI401" s="169">
        <v>0</v>
      </c>
      <c r="AJ401" s="169">
        <v>0</v>
      </c>
      <c r="AK401" s="169">
        <v>0</v>
      </c>
      <c r="AL401" s="169">
        <v>0</v>
      </c>
      <c r="AM401" s="169">
        <v>0</v>
      </c>
      <c r="AN401" s="170">
        <v>0</v>
      </c>
      <c r="AO401" s="169">
        <v>0</v>
      </c>
      <c r="AP401" s="169">
        <v>0</v>
      </c>
      <c r="AQ401" s="169">
        <v>0</v>
      </c>
      <c r="AR401" s="169">
        <v>0</v>
      </c>
      <c r="AS401" s="169">
        <v>0</v>
      </c>
      <c r="AT401" s="170">
        <v>0</v>
      </c>
      <c r="AU401" s="169">
        <v>0</v>
      </c>
      <c r="AV401" s="169">
        <v>0</v>
      </c>
      <c r="AW401" s="169">
        <v>0</v>
      </c>
      <c r="AX401" s="169">
        <v>0</v>
      </c>
      <c r="AY401" s="169">
        <v>0</v>
      </c>
      <c r="AZ401" s="169">
        <v>0</v>
      </c>
      <c r="BA401" s="169">
        <v>0</v>
      </c>
      <c r="BB401" s="169">
        <v>0</v>
      </c>
      <c r="BC401" s="169">
        <v>0</v>
      </c>
      <c r="BD401" s="169">
        <v>0</v>
      </c>
      <c r="BE401" s="169">
        <v>0</v>
      </c>
      <c r="BF401" s="169">
        <v>0</v>
      </c>
      <c r="BG401" s="169">
        <v>0</v>
      </c>
      <c r="BH401" s="169">
        <v>0</v>
      </c>
      <c r="BI401" s="138">
        <v>0</v>
      </c>
    </row>
    <row r="402" spans="1:61">
      <c r="A402" s="172" t="s">
        <v>287</v>
      </c>
      <c r="B402" s="169">
        <v>397</v>
      </c>
      <c r="C402" s="169">
        <v>4218</v>
      </c>
      <c r="D402" s="138">
        <f>SUM(H402:BI402)</f>
        <v>1116</v>
      </c>
      <c r="E402" s="172">
        <f>SUMIF($H$1:$BI$1,1,$H402:$BI402)</f>
        <v>890</v>
      </c>
      <c r="F402" s="169">
        <f>SUMIF($H$1:$BI$1,2,$H402:$BI402)</f>
        <v>98</v>
      </c>
      <c r="G402" s="138">
        <f>SUMIF($H$1:$BI$1,3,$H402:$BI402)</f>
        <v>128</v>
      </c>
      <c r="H402" s="171">
        <v>0</v>
      </c>
      <c r="I402" s="169">
        <v>1</v>
      </c>
      <c r="J402" s="169">
        <v>0</v>
      </c>
      <c r="K402" s="169">
        <v>0</v>
      </c>
      <c r="L402" s="169">
        <v>0</v>
      </c>
      <c r="M402" s="169">
        <v>0</v>
      </c>
      <c r="N402" s="169">
        <v>0</v>
      </c>
      <c r="O402" s="169">
        <v>0</v>
      </c>
      <c r="P402" s="169">
        <v>111</v>
      </c>
      <c r="Q402" s="169">
        <v>1</v>
      </c>
      <c r="R402" s="169">
        <v>1</v>
      </c>
      <c r="S402" s="169">
        <v>0</v>
      </c>
      <c r="T402" s="169">
        <v>0</v>
      </c>
      <c r="U402" s="169">
        <v>0</v>
      </c>
      <c r="V402" s="169">
        <v>0</v>
      </c>
      <c r="W402" s="169">
        <v>0</v>
      </c>
      <c r="X402" s="169">
        <v>834</v>
      </c>
      <c r="Y402" s="169">
        <v>9</v>
      </c>
      <c r="Z402" s="169">
        <v>5</v>
      </c>
      <c r="AA402" s="169">
        <v>1</v>
      </c>
      <c r="AB402" s="169">
        <v>0</v>
      </c>
      <c r="AC402" s="169">
        <v>0</v>
      </c>
      <c r="AD402" s="169">
        <v>7</v>
      </c>
      <c r="AE402" s="169">
        <v>0</v>
      </c>
      <c r="AF402" s="169">
        <v>0</v>
      </c>
      <c r="AG402" s="169">
        <v>52</v>
      </c>
      <c r="AH402" s="169">
        <v>0</v>
      </c>
      <c r="AI402" s="169">
        <v>3</v>
      </c>
      <c r="AJ402" s="169">
        <v>22</v>
      </c>
      <c r="AK402" s="169">
        <v>0</v>
      </c>
      <c r="AL402" s="169">
        <v>0</v>
      </c>
      <c r="AM402" s="169">
        <v>0</v>
      </c>
      <c r="AN402" s="170">
        <v>0</v>
      </c>
      <c r="AO402" s="169">
        <v>0</v>
      </c>
      <c r="AP402" s="169">
        <v>0</v>
      </c>
      <c r="AQ402" s="169">
        <v>7</v>
      </c>
      <c r="AR402" s="169">
        <v>4</v>
      </c>
      <c r="AS402" s="169">
        <v>0</v>
      </c>
      <c r="AT402" s="170">
        <v>7</v>
      </c>
      <c r="AU402" s="169">
        <v>0</v>
      </c>
      <c r="AV402" s="169">
        <v>5</v>
      </c>
      <c r="AW402" s="169">
        <v>0</v>
      </c>
      <c r="AX402" s="169">
        <v>2</v>
      </c>
      <c r="AY402" s="169">
        <v>17</v>
      </c>
      <c r="AZ402" s="169">
        <v>0</v>
      </c>
      <c r="BA402" s="169">
        <v>2</v>
      </c>
      <c r="BB402" s="169">
        <v>0</v>
      </c>
      <c r="BC402" s="169">
        <v>0</v>
      </c>
      <c r="BD402" s="169">
        <v>3</v>
      </c>
      <c r="BE402" s="169">
        <v>22</v>
      </c>
      <c r="BF402" s="169">
        <v>0</v>
      </c>
      <c r="BG402" s="169">
        <v>0</v>
      </c>
      <c r="BH402" s="169">
        <v>0</v>
      </c>
      <c r="BI402" s="138">
        <v>0</v>
      </c>
    </row>
    <row r="403" spans="1:61">
      <c r="A403" s="172" t="s">
        <v>285</v>
      </c>
      <c r="B403" s="169">
        <v>398</v>
      </c>
      <c r="C403" s="169">
        <v>3351</v>
      </c>
      <c r="D403" s="138">
        <f>SUM(H403:BI403)</f>
        <v>215</v>
      </c>
      <c r="E403" s="172">
        <f>SUMIF($H$1:$BI$1,1,$H403:$BI403)</f>
        <v>194</v>
      </c>
      <c r="F403" s="169">
        <f>SUMIF($H$1:$BI$1,2,$H403:$BI403)</f>
        <v>15</v>
      </c>
      <c r="G403" s="138">
        <f>SUMIF($H$1:$BI$1,3,$H403:$BI403)</f>
        <v>6</v>
      </c>
      <c r="H403" s="171">
        <v>0</v>
      </c>
      <c r="I403" s="169">
        <v>0</v>
      </c>
      <c r="J403" s="169">
        <v>0</v>
      </c>
      <c r="K403" s="169">
        <v>0</v>
      </c>
      <c r="L403" s="169">
        <v>0</v>
      </c>
      <c r="M403" s="169">
        <v>0</v>
      </c>
      <c r="N403" s="169">
        <v>0</v>
      </c>
      <c r="O403" s="169">
        <v>0</v>
      </c>
      <c r="P403" s="169">
        <v>6</v>
      </c>
      <c r="Q403" s="169">
        <v>0</v>
      </c>
      <c r="R403" s="169">
        <v>0</v>
      </c>
      <c r="S403" s="169">
        <v>0</v>
      </c>
      <c r="T403" s="169">
        <v>0</v>
      </c>
      <c r="U403" s="169">
        <v>0</v>
      </c>
      <c r="V403" s="169">
        <v>0</v>
      </c>
      <c r="W403" s="169">
        <v>0</v>
      </c>
      <c r="X403" s="169">
        <v>192</v>
      </c>
      <c r="Y403" s="169">
        <v>5</v>
      </c>
      <c r="Z403" s="169">
        <v>0</v>
      </c>
      <c r="AA403" s="169">
        <v>0</v>
      </c>
      <c r="AB403" s="169">
        <v>0</v>
      </c>
      <c r="AC403" s="169">
        <v>0</v>
      </c>
      <c r="AD403" s="169">
        <v>0</v>
      </c>
      <c r="AE403" s="169">
        <v>0</v>
      </c>
      <c r="AF403" s="169">
        <v>0</v>
      </c>
      <c r="AG403" s="169">
        <v>0</v>
      </c>
      <c r="AH403" s="169">
        <v>0</v>
      </c>
      <c r="AI403" s="169">
        <v>0</v>
      </c>
      <c r="AJ403" s="169">
        <v>2</v>
      </c>
      <c r="AK403" s="169">
        <v>0</v>
      </c>
      <c r="AL403" s="169">
        <v>0</v>
      </c>
      <c r="AM403" s="169">
        <v>0</v>
      </c>
      <c r="AN403" s="170">
        <v>0</v>
      </c>
      <c r="AO403" s="169">
        <v>0</v>
      </c>
      <c r="AP403" s="169">
        <v>0</v>
      </c>
      <c r="AQ403" s="169">
        <v>0</v>
      </c>
      <c r="AR403" s="169">
        <v>0</v>
      </c>
      <c r="AS403" s="169">
        <v>0</v>
      </c>
      <c r="AT403" s="170">
        <v>0</v>
      </c>
      <c r="AU403" s="169">
        <v>0</v>
      </c>
      <c r="AV403" s="169">
        <v>0</v>
      </c>
      <c r="AW403" s="169">
        <v>0</v>
      </c>
      <c r="AX403" s="169">
        <v>0</v>
      </c>
      <c r="AY403" s="169">
        <v>0</v>
      </c>
      <c r="AZ403" s="169">
        <v>0</v>
      </c>
      <c r="BA403" s="169">
        <v>0</v>
      </c>
      <c r="BB403" s="169">
        <v>0</v>
      </c>
      <c r="BC403" s="169">
        <v>0</v>
      </c>
      <c r="BD403" s="169">
        <v>0</v>
      </c>
      <c r="BE403" s="169">
        <v>10</v>
      </c>
      <c r="BF403" s="169">
        <v>0</v>
      </c>
      <c r="BG403" s="169">
        <v>0</v>
      </c>
      <c r="BH403" s="169">
        <v>0</v>
      </c>
      <c r="BI403" s="138">
        <v>0</v>
      </c>
    </row>
    <row r="404" spans="1:61">
      <c r="A404" s="172" t="s">
        <v>281</v>
      </c>
      <c r="B404" s="169">
        <v>399</v>
      </c>
      <c r="C404" s="169">
        <v>7129</v>
      </c>
      <c r="D404" s="138">
        <f>SUM(H404:BI404)</f>
        <v>637</v>
      </c>
      <c r="E404" s="172">
        <f>SUMIF($H$1:$BI$1,1,$H404:$BI404)</f>
        <v>191</v>
      </c>
      <c r="F404" s="169">
        <f>SUMIF($H$1:$BI$1,2,$H404:$BI404)</f>
        <v>145</v>
      </c>
      <c r="G404" s="138">
        <f>SUMIF($H$1:$BI$1,3,$H404:$BI404)</f>
        <v>301</v>
      </c>
      <c r="H404" s="171">
        <v>1</v>
      </c>
      <c r="I404" s="169">
        <v>10</v>
      </c>
      <c r="J404" s="169">
        <v>3</v>
      </c>
      <c r="K404" s="169">
        <v>4</v>
      </c>
      <c r="L404" s="169">
        <v>0</v>
      </c>
      <c r="M404" s="169">
        <v>4</v>
      </c>
      <c r="N404" s="169">
        <v>2</v>
      </c>
      <c r="O404" s="169">
        <v>4</v>
      </c>
      <c r="P404" s="169">
        <v>234</v>
      </c>
      <c r="Q404" s="169">
        <v>3</v>
      </c>
      <c r="R404" s="169">
        <v>3</v>
      </c>
      <c r="S404" s="169">
        <v>5</v>
      </c>
      <c r="T404" s="169">
        <v>0</v>
      </c>
      <c r="U404" s="169">
        <v>1</v>
      </c>
      <c r="V404" s="169">
        <v>2</v>
      </c>
      <c r="W404" s="169">
        <v>3</v>
      </c>
      <c r="X404" s="169">
        <v>134</v>
      </c>
      <c r="Y404" s="169">
        <v>14</v>
      </c>
      <c r="Z404" s="169">
        <v>4</v>
      </c>
      <c r="AA404" s="169">
        <v>3</v>
      </c>
      <c r="AB404" s="169">
        <v>2</v>
      </c>
      <c r="AC404" s="169">
        <v>2</v>
      </c>
      <c r="AD404" s="169">
        <v>3</v>
      </c>
      <c r="AE404" s="169">
        <v>2</v>
      </c>
      <c r="AF404" s="169">
        <v>5</v>
      </c>
      <c r="AG404" s="169">
        <v>20</v>
      </c>
      <c r="AH404" s="169">
        <v>3</v>
      </c>
      <c r="AI404" s="169">
        <v>6</v>
      </c>
      <c r="AJ404" s="169">
        <v>25</v>
      </c>
      <c r="AK404" s="169">
        <v>0</v>
      </c>
      <c r="AL404" s="169">
        <v>3</v>
      </c>
      <c r="AM404" s="169">
        <v>4</v>
      </c>
      <c r="AN404" s="170">
        <v>2</v>
      </c>
      <c r="AO404" s="169">
        <v>2</v>
      </c>
      <c r="AP404" s="169">
        <v>2</v>
      </c>
      <c r="AQ404" s="169">
        <v>12</v>
      </c>
      <c r="AR404" s="169">
        <v>2</v>
      </c>
      <c r="AS404" s="169">
        <v>1</v>
      </c>
      <c r="AT404" s="170">
        <v>5</v>
      </c>
      <c r="AU404" s="169">
        <v>1</v>
      </c>
      <c r="AV404" s="169">
        <v>7</v>
      </c>
      <c r="AW404" s="169">
        <v>3</v>
      </c>
      <c r="AX404" s="169">
        <v>4</v>
      </c>
      <c r="AY404" s="169">
        <v>5</v>
      </c>
      <c r="AZ404" s="169">
        <v>0</v>
      </c>
      <c r="BA404" s="169">
        <v>7</v>
      </c>
      <c r="BB404" s="169">
        <v>2</v>
      </c>
      <c r="BC404" s="169">
        <v>0</v>
      </c>
      <c r="BD404" s="169">
        <v>8</v>
      </c>
      <c r="BE404" s="169">
        <v>50</v>
      </c>
      <c r="BF404" s="169">
        <v>3</v>
      </c>
      <c r="BG404" s="169">
        <v>2</v>
      </c>
      <c r="BH404" s="169">
        <v>7</v>
      </c>
      <c r="BI404" s="138">
        <v>3</v>
      </c>
    </row>
    <row r="405" spans="1:61">
      <c r="A405" s="172" t="s">
        <v>279</v>
      </c>
      <c r="B405" s="169">
        <v>400</v>
      </c>
      <c r="C405" s="169">
        <v>3306</v>
      </c>
      <c r="D405" s="138">
        <f>SUM(H405:BI405)</f>
        <v>220</v>
      </c>
      <c r="E405" s="172">
        <f>SUMIF($H$1:$BI$1,1,$H405:$BI405)</f>
        <v>105</v>
      </c>
      <c r="F405" s="169">
        <f>SUMIF($H$1:$BI$1,2,$H405:$BI405)</f>
        <v>22</v>
      </c>
      <c r="G405" s="138">
        <f>SUMIF($H$1:$BI$1,3,$H405:$BI405)</f>
        <v>93</v>
      </c>
      <c r="H405" s="171">
        <v>0</v>
      </c>
      <c r="I405" s="169">
        <v>0</v>
      </c>
      <c r="J405" s="169">
        <v>0</v>
      </c>
      <c r="K405" s="169">
        <v>0</v>
      </c>
      <c r="L405" s="169">
        <v>0</v>
      </c>
      <c r="M405" s="169">
        <v>0</v>
      </c>
      <c r="N405" s="169">
        <v>0</v>
      </c>
      <c r="O405" s="169">
        <v>0</v>
      </c>
      <c r="P405" s="169">
        <v>93</v>
      </c>
      <c r="Q405" s="169">
        <v>0</v>
      </c>
      <c r="R405" s="169">
        <v>0</v>
      </c>
      <c r="S405" s="169">
        <v>0</v>
      </c>
      <c r="T405" s="169">
        <v>0</v>
      </c>
      <c r="U405" s="169">
        <v>0</v>
      </c>
      <c r="V405" s="169">
        <v>0</v>
      </c>
      <c r="W405" s="169">
        <v>0</v>
      </c>
      <c r="X405" s="169">
        <v>105</v>
      </c>
      <c r="Y405" s="169">
        <v>0</v>
      </c>
      <c r="Z405" s="169">
        <v>0</v>
      </c>
      <c r="AA405" s="169">
        <v>0</v>
      </c>
      <c r="AB405" s="169">
        <v>0</v>
      </c>
      <c r="AC405" s="169">
        <v>0</v>
      </c>
      <c r="AD405" s="169">
        <v>0</v>
      </c>
      <c r="AE405" s="169">
        <v>0</v>
      </c>
      <c r="AF405" s="169">
        <v>0</v>
      </c>
      <c r="AG405" s="169">
        <v>2</v>
      </c>
      <c r="AH405" s="169">
        <v>0</v>
      </c>
      <c r="AI405" s="169">
        <v>0</v>
      </c>
      <c r="AJ405" s="169">
        <v>0</v>
      </c>
      <c r="AK405" s="169">
        <v>0</v>
      </c>
      <c r="AL405" s="169">
        <v>0</v>
      </c>
      <c r="AM405" s="169">
        <v>0</v>
      </c>
      <c r="AN405" s="170">
        <v>0</v>
      </c>
      <c r="AO405" s="169">
        <v>0</v>
      </c>
      <c r="AP405" s="169">
        <v>0</v>
      </c>
      <c r="AQ405" s="169">
        <v>0</v>
      </c>
      <c r="AR405" s="169">
        <v>0</v>
      </c>
      <c r="AS405" s="169">
        <v>0</v>
      </c>
      <c r="AT405" s="170">
        <v>0</v>
      </c>
      <c r="AU405" s="169">
        <v>0</v>
      </c>
      <c r="AV405" s="169">
        <v>0</v>
      </c>
      <c r="AW405" s="169">
        <v>0</v>
      </c>
      <c r="AX405" s="169">
        <v>0</v>
      </c>
      <c r="AY405" s="169">
        <v>0</v>
      </c>
      <c r="AZ405" s="169">
        <v>0</v>
      </c>
      <c r="BA405" s="169">
        <v>0</v>
      </c>
      <c r="BB405" s="169">
        <v>0</v>
      </c>
      <c r="BC405" s="169">
        <v>0</v>
      </c>
      <c r="BD405" s="169">
        <v>0</v>
      </c>
      <c r="BE405" s="169">
        <v>20</v>
      </c>
      <c r="BF405" s="169">
        <v>0</v>
      </c>
      <c r="BG405" s="169">
        <v>0</v>
      </c>
      <c r="BH405" s="169">
        <v>0</v>
      </c>
      <c r="BI405" s="138">
        <v>0</v>
      </c>
    </row>
    <row r="406" spans="1:61">
      <c r="A406" s="172" t="s">
        <v>273</v>
      </c>
      <c r="B406" s="169">
        <v>401</v>
      </c>
      <c r="C406" s="169">
        <v>16850</v>
      </c>
      <c r="D406" s="138">
        <f>SUM(H406:BI406)</f>
        <v>475</v>
      </c>
      <c r="E406" s="172">
        <f>SUMIF($H$1:$BI$1,1,$H406:$BI406)</f>
        <v>109</v>
      </c>
      <c r="F406" s="169">
        <f>SUMIF($H$1:$BI$1,2,$H406:$BI406)</f>
        <v>73</v>
      </c>
      <c r="G406" s="138">
        <f>SUMIF($H$1:$BI$1,3,$H406:$BI406)</f>
        <v>293</v>
      </c>
      <c r="H406" s="171">
        <v>0</v>
      </c>
      <c r="I406" s="169">
        <v>4</v>
      </c>
      <c r="J406" s="169">
        <v>0</v>
      </c>
      <c r="K406" s="169">
        <v>0</v>
      </c>
      <c r="L406" s="169">
        <v>0</v>
      </c>
      <c r="M406" s="169">
        <v>5</v>
      </c>
      <c r="N406" s="169">
        <v>0</v>
      </c>
      <c r="O406" s="169">
        <v>0</v>
      </c>
      <c r="P406" s="169">
        <v>279</v>
      </c>
      <c r="Q406" s="169">
        <v>0</v>
      </c>
      <c r="R406" s="169">
        <v>4</v>
      </c>
      <c r="S406" s="169">
        <v>0</v>
      </c>
      <c r="T406" s="169">
        <v>0</v>
      </c>
      <c r="U406" s="169">
        <v>0</v>
      </c>
      <c r="V406" s="169">
        <v>0</v>
      </c>
      <c r="W406" s="169">
        <v>0</v>
      </c>
      <c r="X406" s="169">
        <v>90</v>
      </c>
      <c r="Y406" s="169">
        <v>10</v>
      </c>
      <c r="Z406" s="169">
        <v>0</v>
      </c>
      <c r="AA406" s="169">
        <v>0</v>
      </c>
      <c r="AB406" s="169">
        <v>0</v>
      </c>
      <c r="AC406" s="169">
        <v>0</v>
      </c>
      <c r="AD406" s="169">
        <v>2</v>
      </c>
      <c r="AE406" s="169">
        <v>0</v>
      </c>
      <c r="AF406" s="169">
        <v>0</v>
      </c>
      <c r="AG406" s="169">
        <v>36</v>
      </c>
      <c r="AH406" s="169">
        <v>1</v>
      </c>
      <c r="AI406" s="169">
        <v>0</v>
      </c>
      <c r="AJ406" s="169">
        <v>0</v>
      </c>
      <c r="AK406" s="169">
        <v>0</v>
      </c>
      <c r="AL406" s="169">
        <v>5</v>
      </c>
      <c r="AM406" s="169">
        <v>0</v>
      </c>
      <c r="AN406" s="170">
        <v>0</v>
      </c>
      <c r="AO406" s="169">
        <v>10</v>
      </c>
      <c r="AP406" s="169">
        <v>0</v>
      </c>
      <c r="AQ406" s="169">
        <v>3</v>
      </c>
      <c r="AR406" s="169">
        <v>0</v>
      </c>
      <c r="AS406" s="169">
        <v>0</v>
      </c>
      <c r="AT406" s="170">
        <v>3</v>
      </c>
      <c r="AU406" s="169">
        <v>0</v>
      </c>
      <c r="AV406" s="169">
        <v>2</v>
      </c>
      <c r="AW406" s="169">
        <v>0</v>
      </c>
      <c r="AX406" s="169">
        <v>2</v>
      </c>
      <c r="AY406" s="169">
        <v>4</v>
      </c>
      <c r="AZ406" s="169">
        <v>0</v>
      </c>
      <c r="BA406" s="169">
        <v>6</v>
      </c>
      <c r="BB406" s="169">
        <v>0</v>
      </c>
      <c r="BC406" s="169">
        <v>0</v>
      </c>
      <c r="BD406" s="169">
        <v>1</v>
      </c>
      <c r="BE406" s="169">
        <v>8</v>
      </c>
      <c r="BF406" s="169">
        <v>0</v>
      </c>
      <c r="BG406" s="169">
        <v>0</v>
      </c>
      <c r="BH406" s="169">
        <v>0</v>
      </c>
      <c r="BI406" s="138">
        <v>0</v>
      </c>
    </row>
    <row r="407" spans="1:61">
      <c r="A407" s="172" t="s">
        <v>271</v>
      </c>
      <c r="B407" s="169">
        <v>402</v>
      </c>
      <c r="C407" s="169">
        <v>157</v>
      </c>
      <c r="D407" s="138">
        <f>SUM(H407:BI407)</f>
        <v>0</v>
      </c>
      <c r="E407" s="172">
        <f>SUMIF($H$1:$BI$1,1,$H407:$BI407)</f>
        <v>0</v>
      </c>
      <c r="F407" s="169">
        <f>SUMIF($H$1:$BI$1,2,$H407:$BI407)</f>
        <v>0</v>
      </c>
      <c r="G407" s="138">
        <f>SUMIF($H$1:$BI$1,3,$H407:$BI407)</f>
        <v>0</v>
      </c>
      <c r="H407" s="171">
        <v>0</v>
      </c>
      <c r="I407" s="169">
        <v>0</v>
      </c>
      <c r="J407" s="169">
        <v>0</v>
      </c>
      <c r="K407" s="169">
        <v>0</v>
      </c>
      <c r="L407" s="169">
        <v>0</v>
      </c>
      <c r="M407" s="169">
        <v>0</v>
      </c>
      <c r="N407" s="169">
        <v>0</v>
      </c>
      <c r="O407" s="169">
        <v>0</v>
      </c>
      <c r="P407" s="169">
        <v>0</v>
      </c>
      <c r="Q407" s="169">
        <v>0</v>
      </c>
      <c r="R407" s="169">
        <v>0</v>
      </c>
      <c r="S407" s="169">
        <v>0</v>
      </c>
      <c r="T407" s="169">
        <v>0</v>
      </c>
      <c r="U407" s="169">
        <v>0</v>
      </c>
      <c r="V407" s="169">
        <v>0</v>
      </c>
      <c r="W407" s="169">
        <v>0</v>
      </c>
      <c r="X407" s="169">
        <v>0</v>
      </c>
      <c r="Y407" s="169">
        <v>0</v>
      </c>
      <c r="Z407" s="169">
        <v>0</v>
      </c>
      <c r="AA407" s="169">
        <v>0</v>
      </c>
      <c r="AB407" s="169">
        <v>0</v>
      </c>
      <c r="AC407" s="169">
        <v>0</v>
      </c>
      <c r="AD407" s="169">
        <v>0</v>
      </c>
      <c r="AE407" s="169">
        <v>0</v>
      </c>
      <c r="AF407" s="169">
        <v>0</v>
      </c>
      <c r="AG407" s="169">
        <v>0</v>
      </c>
      <c r="AH407" s="169">
        <v>0</v>
      </c>
      <c r="AI407" s="169">
        <v>0</v>
      </c>
      <c r="AJ407" s="169">
        <v>0</v>
      </c>
      <c r="AK407" s="169">
        <v>0</v>
      </c>
      <c r="AL407" s="169">
        <v>0</v>
      </c>
      <c r="AM407" s="169">
        <v>0</v>
      </c>
      <c r="AN407" s="170">
        <v>0</v>
      </c>
      <c r="AO407" s="169">
        <v>0</v>
      </c>
      <c r="AP407" s="169">
        <v>0</v>
      </c>
      <c r="AQ407" s="169">
        <v>0</v>
      </c>
      <c r="AR407" s="169">
        <v>0</v>
      </c>
      <c r="AS407" s="169">
        <v>0</v>
      </c>
      <c r="AT407" s="170">
        <v>0</v>
      </c>
      <c r="AU407" s="169">
        <v>0</v>
      </c>
      <c r="AV407" s="169">
        <v>0</v>
      </c>
      <c r="AW407" s="169">
        <v>0</v>
      </c>
      <c r="AX407" s="169">
        <v>0</v>
      </c>
      <c r="AY407" s="169">
        <v>0</v>
      </c>
      <c r="AZ407" s="169">
        <v>0</v>
      </c>
      <c r="BA407" s="169">
        <v>0</v>
      </c>
      <c r="BB407" s="169">
        <v>0</v>
      </c>
      <c r="BC407" s="169">
        <v>0</v>
      </c>
      <c r="BD407" s="169">
        <v>0</v>
      </c>
      <c r="BE407" s="169">
        <v>0</v>
      </c>
      <c r="BF407" s="169">
        <v>0</v>
      </c>
      <c r="BG407" s="169">
        <v>0</v>
      </c>
      <c r="BH407" s="169">
        <v>0</v>
      </c>
      <c r="BI407" s="138">
        <v>0</v>
      </c>
    </row>
    <row r="408" spans="1:61">
      <c r="A408" s="172" t="s">
        <v>270</v>
      </c>
      <c r="B408" s="169">
        <v>403</v>
      </c>
      <c r="C408" s="169">
        <v>55</v>
      </c>
      <c r="D408" s="138">
        <f>SUM(H408:BI408)</f>
        <v>0</v>
      </c>
      <c r="E408" s="172">
        <f>SUMIF($H$1:$BI$1,1,$H408:$BI408)</f>
        <v>0</v>
      </c>
      <c r="F408" s="169">
        <f>SUMIF($H$1:$BI$1,2,$H408:$BI408)</f>
        <v>0</v>
      </c>
      <c r="G408" s="138">
        <f>SUMIF($H$1:$BI$1,3,$H408:$BI408)</f>
        <v>0</v>
      </c>
      <c r="H408" s="171">
        <v>0</v>
      </c>
      <c r="I408" s="169">
        <v>0</v>
      </c>
      <c r="J408" s="169">
        <v>0</v>
      </c>
      <c r="K408" s="169">
        <v>0</v>
      </c>
      <c r="L408" s="169">
        <v>0</v>
      </c>
      <c r="M408" s="169">
        <v>0</v>
      </c>
      <c r="N408" s="169">
        <v>0</v>
      </c>
      <c r="O408" s="169">
        <v>0</v>
      </c>
      <c r="P408" s="169">
        <v>0</v>
      </c>
      <c r="Q408" s="169">
        <v>0</v>
      </c>
      <c r="R408" s="169">
        <v>0</v>
      </c>
      <c r="S408" s="169">
        <v>0</v>
      </c>
      <c r="T408" s="169">
        <v>0</v>
      </c>
      <c r="U408" s="169">
        <v>0</v>
      </c>
      <c r="V408" s="169">
        <v>0</v>
      </c>
      <c r="W408" s="169">
        <v>0</v>
      </c>
      <c r="X408" s="169">
        <v>0</v>
      </c>
      <c r="Y408" s="169">
        <v>0</v>
      </c>
      <c r="Z408" s="169">
        <v>0</v>
      </c>
      <c r="AA408" s="169">
        <v>0</v>
      </c>
      <c r="AB408" s="169">
        <v>0</v>
      </c>
      <c r="AC408" s="169">
        <v>0</v>
      </c>
      <c r="AD408" s="169">
        <v>0</v>
      </c>
      <c r="AE408" s="169">
        <v>0</v>
      </c>
      <c r="AF408" s="169">
        <v>0</v>
      </c>
      <c r="AG408" s="169">
        <v>0</v>
      </c>
      <c r="AH408" s="169">
        <v>0</v>
      </c>
      <c r="AI408" s="169">
        <v>0</v>
      </c>
      <c r="AJ408" s="169">
        <v>0</v>
      </c>
      <c r="AK408" s="169">
        <v>0</v>
      </c>
      <c r="AL408" s="169">
        <v>0</v>
      </c>
      <c r="AM408" s="169">
        <v>0</v>
      </c>
      <c r="AN408" s="170">
        <v>0</v>
      </c>
      <c r="AO408" s="169">
        <v>0</v>
      </c>
      <c r="AP408" s="169">
        <v>0</v>
      </c>
      <c r="AQ408" s="169">
        <v>0</v>
      </c>
      <c r="AR408" s="169">
        <v>0</v>
      </c>
      <c r="AS408" s="169">
        <v>0</v>
      </c>
      <c r="AT408" s="170">
        <v>0</v>
      </c>
      <c r="AU408" s="169">
        <v>0</v>
      </c>
      <c r="AV408" s="169">
        <v>0</v>
      </c>
      <c r="AW408" s="169">
        <v>0</v>
      </c>
      <c r="AX408" s="169">
        <v>0</v>
      </c>
      <c r="AY408" s="169">
        <v>0</v>
      </c>
      <c r="AZ408" s="169">
        <v>0</v>
      </c>
      <c r="BA408" s="169">
        <v>0</v>
      </c>
      <c r="BB408" s="169">
        <v>0</v>
      </c>
      <c r="BC408" s="169">
        <v>0</v>
      </c>
      <c r="BD408" s="169">
        <v>0</v>
      </c>
      <c r="BE408" s="169">
        <v>0</v>
      </c>
      <c r="BF408" s="169">
        <v>0</v>
      </c>
      <c r="BG408" s="169">
        <v>0</v>
      </c>
      <c r="BH408" s="169">
        <v>0</v>
      </c>
      <c r="BI408" s="138">
        <v>0</v>
      </c>
    </row>
    <row r="409" spans="1:61">
      <c r="A409" s="172" t="s">
        <v>269</v>
      </c>
      <c r="B409" s="169">
        <v>404</v>
      </c>
      <c r="C409" s="169">
        <v>23972</v>
      </c>
      <c r="D409" s="138">
        <f>SUM(H409:BI409)</f>
        <v>1750</v>
      </c>
      <c r="E409" s="172">
        <f>SUMIF($H$1:$BI$1,1,$H409:$BI409)</f>
        <v>452</v>
      </c>
      <c r="F409" s="169">
        <f>SUMIF($H$1:$BI$1,2,$H409:$BI409)</f>
        <v>474</v>
      </c>
      <c r="G409" s="138">
        <f>SUMIF($H$1:$BI$1,3,$H409:$BI409)</f>
        <v>824</v>
      </c>
      <c r="H409" s="171">
        <v>0</v>
      </c>
      <c r="I409" s="169">
        <v>51</v>
      </c>
      <c r="J409" s="169">
        <v>1</v>
      </c>
      <c r="K409" s="169">
        <v>0</v>
      </c>
      <c r="L409" s="169">
        <v>0</v>
      </c>
      <c r="M409" s="169">
        <v>20</v>
      </c>
      <c r="N409" s="169">
        <v>0</v>
      </c>
      <c r="O409" s="169">
        <v>14</v>
      </c>
      <c r="P409" s="169">
        <v>648</v>
      </c>
      <c r="Q409" s="169">
        <v>11</v>
      </c>
      <c r="R409" s="169">
        <v>16</v>
      </c>
      <c r="S409" s="169">
        <v>30</v>
      </c>
      <c r="T409" s="169">
        <v>0</v>
      </c>
      <c r="U409" s="169">
        <v>0</v>
      </c>
      <c r="V409" s="169">
        <v>6</v>
      </c>
      <c r="W409" s="169">
        <v>12</v>
      </c>
      <c r="X409" s="169">
        <v>303</v>
      </c>
      <c r="Y409" s="169">
        <v>26</v>
      </c>
      <c r="Z409" s="169">
        <v>18</v>
      </c>
      <c r="AA409" s="169">
        <v>0</v>
      </c>
      <c r="AB409" s="169">
        <v>0</v>
      </c>
      <c r="AC409" s="169">
        <v>0</v>
      </c>
      <c r="AD409" s="169">
        <v>6</v>
      </c>
      <c r="AE409" s="169">
        <v>9</v>
      </c>
      <c r="AF409" s="169">
        <v>0</v>
      </c>
      <c r="AG409" s="169">
        <v>59</v>
      </c>
      <c r="AH409" s="169">
        <v>6</v>
      </c>
      <c r="AI409" s="169">
        <v>19</v>
      </c>
      <c r="AJ409" s="169">
        <v>49</v>
      </c>
      <c r="AK409" s="169">
        <v>6</v>
      </c>
      <c r="AL409" s="169">
        <v>11</v>
      </c>
      <c r="AM409" s="169">
        <v>19</v>
      </c>
      <c r="AN409" s="170">
        <v>6</v>
      </c>
      <c r="AO409" s="169">
        <v>8</v>
      </c>
      <c r="AP409" s="169">
        <v>0</v>
      </c>
      <c r="AQ409" s="169">
        <v>50</v>
      </c>
      <c r="AR409" s="169">
        <v>0</v>
      </c>
      <c r="AS409" s="169">
        <v>8</v>
      </c>
      <c r="AT409" s="170">
        <v>20</v>
      </c>
      <c r="AU409" s="169">
        <v>0</v>
      </c>
      <c r="AV409" s="169">
        <v>16</v>
      </c>
      <c r="AW409" s="169">
        <v>0</v>
      </c>
      <c r="AX409" s="169">
        <v>7</v>
      </c>
      <c r="AY409" s="169">
        <v>22</v>
      </c>
      <c r="AZ409" s="169">
        <v>0</v>
      </c>
      <c r="BA409" s="169">
        <v>26</v>
      </c>
      <c r="BB409" s="169">
        <v>6</v>
      </c>
      <c r="BC409" s="169">
        <v>0</v>
      </c>
      <c r="BD409" s="169">
        <v>20</v>
      </c>
      <c r="BE409" s="169">
        <v>169</v>
      </c>
      <c r="BF409" s="169">
        <v>9</v>
      </c>
      <c r="BG409" s="169">
        <v>9</v>
      </c>
      <c r="BH409" s="169">
        <v>24</v>
      </c>
      <c r="BI409" s="138">
        <v>10</v>
      </c>
    </row>
    <row r="410" spans="1:61">
      <c r="A410" s="172" t="s">
        <v>267</v>
      </c>
      <c r="B410" s="169">
        <v>405</v>
      </c>
      <c r="C410" s="169">
        <v>5713</v>
      </c>
      <c r="D410" s="138">
        <f>SUM(H410:BI410)</f>
        <v>546</v>
      </c>
      <c r="E410" s="172">
        <f>SUMIF($H$1:$BI$1,1,$H410:$BI410)</f>
        <v>132</v>
      </c>
      <c r="F410" s="169">
        <f>SUMIF($H$1:$BI$1,2,$H410:$BI410)</f>
        <v>107</v>
      </c>
      <c r="G410" s="138">
        <f>SUMIF($H$1:$BI$1,3,$H410:$BI410)</f>
        <v>307</v>
      </c>
      <c r="H410" s="171">
        <v>0</v>
      </c>
      <c r="I410" s="169">
        <v>16</v>
      </c>
      <c r="J410" s="169">
        <v>0</v>
      </c>
      <c r="K410" s="169">
        <v>0</v>
      </c>
      <c r="L410" s="169">
        <v>0</v>
      </c>
      <c r="M410" s="169">
        <v>0</v>
      </c>
      <c r="N410" s="169">
        <v>0</v>
      </c>
      <c r="O410" s="169">
        <v>0</v>
      </c>
      <c r="P410" s="169">
        <v>287</v>
      </c>
      <c r="Q410" s="169">
        <v>0</v>
      </c>
      <c r="R410" s="169">
        <v>0</v>
      </c>
      <c r="S410" s="169">
        <v>12</v>
      </c>
      <c r="T410" s="169">
        <v>0</v>
      </c>
      <c r="U410" s="169">
        <v>0</v>
      </c>
      <c r="V410" s="169">
        <v>0</v>
      </c>
      <c r="W410" s="169">
        <v>0</v>
      </c>
      <c r="X410" s="169">
        <v>96</v>
      </c>
      <c r="Y410" s="169">
        <v>13</v>
      </c>
      <c r="Z410" s="169">
        <v>0</v>
      </c>
      <c r="AA410" s="169">
        <v>0</v>
      </c>
      <c r="AB410" s="169">
        <v>0</v>
      </c>
      <c r="AC410" s="169">
        <v>0</v>
      </c>
      <c r="AD410" s="169">
        <v>0</v>
      </c>
      <c r="AE410" s="169">
        <v>0</v>
      </c>
      <c r="AF410" s="169">
        <v>0</v>
      </c>
      <c r="AG410" s="169">
        <v>20</v>
      </c>
      <c r="AH410" s="169">
        <v>0</v>
      </c>
      <c r="AI410" s="169">
        <v>0</v>
      </c>
      <c r="AJ410" s="169">
        <v>26</v>
      </c>
      <c r="AK410" s="169">
        <v>0</v>
      </c>
      <c r="AL410" s="169">
        <v>0</v>
      </c>
      <c r="AM410" s="169">
        <v>0</v>
      </c>
      <c r="AN410" s="170">
        <v>0</v>
      </c>
      <c r="AO410" s="169">
        <v>0</v>
      </c>
      <c r="AP410" s="169">
        <v>0</v>
      </c>
      <c r="AQ410" s="169">
        <v>11</v>
      </c>
      <c r="AR410" s="169">
        <v>0</v>
      </c>
      <c r="AS410" s="169">
        <v>0</v>
      </c>
      <c r="AT410" s="170">
        <v>0</v>
      </c>
      <c r="AU410" s="169">
        <v>0</v>
      </c>
      <c r="AV410" s="169">
        <v>10</v>
      </c>
      <c r="AW410" s="169">
        <v>0</v>
      </c>
      <c r="AX410" s="169">
        <v>0</v>
      </c>
      <c r="AY410" s="169">
        <v>0</v>
      </c>
      <c r="AZ410" s="169">
        <v>0</v>
      </c>
      <c r="BA410" s="169">
        <v>0</v>
      </c>
      <c r="BB410" s="169">
        <v>0</v>
      </c>
      <c r="BC410" s="169">
        <v>0</v>
      </c>
      <c r="BD410" s="169">
        <v>0</v>
      </c>
      <c r="BE410" s="169">
        <v>47</v>
      </c>
      <c r="BF410" s="169">
        <v>0</v>
      </c>
      <c r="BG410" s="169">
        <v>0</v>
      </c>
      <c r="BH410" s="169">
        <v>8</v>
      </c>
      <c r="BI410" s="138">
        <v>0</v>
      </c>
    </row>
    <row r="411" spans="1:61">
      <c r="A411" s="172" t="s">
        <v>265</v>
      </c>
      <c r="B411" s="169">
        <v>406</v>
      </c>
      <c r="C411" s="169">
        <v>4881</v>
      </c>
      <c r="D411" s="138">
        <f>SUM(H411:BI411)</f>
        <v>1121</v>
      </c>
      <c r="E411" s="172">
        <f>SUMIF($H$1:$BI$1,1,$H411:$BI411)</f>
        <v>260</v>
      </c>
      <c r="F411" s="169">
        <f>SUMIF($H$1:$BI$1,2,$H411:$BI411)</f>
        <v>494</v>
      </c>
      <c r="G411" s="138">
        <f>SUMIF($H$1:$BI$1,3,$H411:$BI411)</f>
        <v>367</v>
      </c>
      <c r="H411" s="171">
        <v>2</v>
      </c>
      <c r="I411" s="169">
        <v>30</v>
      </c>
      <c r="J411" s="169">
        <v>5</v>
      </c>
      <c r="K411" s="169">
        <v>6</v>
      </c>
      <c r="L411" s="169">
        <v>1</v>
      </c>
      <c r="M411" s="169">
        <v>21</v>
      </c>
      <c r="N411" s="169">
        <v>4</v>
      </c>
      <c r="O411" s="169">
        <v>12</v>
      </c>
      <c r="P411" s="169">
        <v>177</v>
      </c>
      <c r="Q411" s="169">
        <v>6</v>
      </c>
      <c r="R411" s="169">
        <v>10</v>
      </c>
      <c r="S411" s="169">
        <v>13</v>
      </c>
      <c r="T411" s="169">
        <v>0</v>
      </c>
      <c r="U411" s="169">
        <v>5</v>
      </c>
      <c r="V411" s="169">
        <v>8</v>
      </c>
      <c r="W411" s="169">
        <v>10</v>
      </c>
      <c r="X411" s="169">
        <v>69</v>
      </c>
      <c r="Y411" s="169">
        <v>14</v>
      </c>
      <c r="Z411" s="169">
        <v>14</v>
      </c>
      <c r="AA411" s="169">
        <v>13</v>
      </c>
      <c r="AB411" s="169">
        <v>0</v>
      </c>
      <c r="AC411" s="169">
        <v>3</v>
      </c>
      <c r="AD411" s="169">
        <v>9</v>
      </c>
      <c r="AE411" s="169">
        <v>11</v>
      </c>
      <c r="AF411" s="169">
        <v>10</v>
      </c>
      <c r="AG411" s="169">
        <v>64</v>
      </c>
      <c r="AH411" s="169">
        <v>13</v>
      </c>
      <c r="AI411" s="169">
        <v>12</v>
      </c>
      <c r="AJ411" s="169">
        <v>77</v>
      </c>
      <c r="AK411" s="169">
        <v>7</v>
      </c>
      <c r="AL411" s="169">
        <v>16</v>
      </c>
      <c r="AM411" s="169">
        <v>12</v>
      </c>
      <c r="AN411" s="170">
        <v>6</v>
      </c>
      <c r="AO411" s="169">
        <v>14</v>
      </c>
      <c r="AP411" s="169">
        <v>4</v>
      </c>
      <c r="AQ411" s="169">
        <v>60</v>
      </c>
      <c r="AR411" s="169">
        <v>8</v>
      </c>
      <c r="AS411" s="169">
        <v>9</v>
      </c>
      <c r="AT411" s="170">
        <v>13</v>
      </c>
      <c r="AU411" s="169">
        <v>6</v>
      </c>
      <c r="AV411" s="169">
        <v>20</v>
      </c>
      <c r="AW411" s="169">
        <v>10</v>
      </c>
      <c r="AX411" s="169">
        <v>10</v>
      </c>
      <c r="AY411" s="169">
        <v>13</v>
      </c>
      <c r="AZ411" s="169">
        <v>4</v>
      </c>
      <c r="BA411" s="169">
        <v>29</v>
      </c>
      <c r="BB411" s="169">
        <v>6</v>
      </c>
      <c r="BC411" s="169">
        <v>9</v>
      </c>
      <c r="BD411" s="169">
        <v>21</v>
      </c>
      <c r="BE411" s="169">
        <v>162</v>
      </c>
      <c r="BF411" s="169">
        <v>20</v>
      </c>
      <c r="BG411" s="169">
        <v>13</v>
      </c>
      <c r="BH411" s="169">
        <v>15</v>
      </c>
      <c r="BI411" s="138">
        <v>15</v>
      </c>
    </row>
    <row r="412" spans="1:61">
      <c r="A412" s="172" t="s">
        <v>262</v>
      </c>
      <c r="B412" s="169">
        <v>407</v>
      </c>
      <c r="C412" s="169">
        <v>157</v>
      </c>
      <c r="D412" s="138">
        <f>SUM(H412:BI412)</f>
        <v>0</v>
      </c>
      <c r="E412" s="172">
        <f>SUMIF($H$1:$BI$1,1,$H412:$BI412)</f>
        <v>0</v>
      </c>
      <c r="F412" s="169">
        <f>SUMIF($H$1:$BI$1,2,$H412:$BI412)</f>
        <v>0</v>
      </c>
      <c r="G412" s="138">
        <f>SUMIF($H$1:$BI$1,3,$H412:$BI412)</f>
        <v>0</v>
      </c>
      <c r="H412" s="171">
        <v>0</v>
      </c>
      <c r="I412" s="169">
        <v>0</v>
      </c>
      <c r="J412" s="169">
        <v>0</v>
      </c>
      <c r="K412" s="169">
        <v>0</v>
      </c>
      <c r="L412" s="169">
        <v>0</v>
      </c>
      <c r="M412" s="169">
        <v>0</v>
      </c>
      <c r="N412" s="169">
        <v>0</v>
      </c>
      <c r="O412" s="169">
        <v>0</v>
      </c>
      <c r="P412" s="169">
        <v>0</v>
      </c>
      <c r="Q412" s="169">
        <v>0</v>
      </c>
      <c r="R412" s="169">
        <v>0</v>
      </c>
      <c r="S412" s="169">
        <v>0</v>
      </c>
      <c r="T412" s="169">
        <v>0</v>
      </c>
      <c r="U412" s="169">
        <v>0</v>
      </c>
      <c r="V412" s="169">
        <v>0</v>
      </c>
      <c r="W412" s="169">
        <v>0</v>
      </c>
      <c r="X412" s="169">
        <v>0</v>
      </c>
      <c r="Y412" s="169">
        <v>0</v>
      </c>
      <c r="Z412" s="169">
        <v>0</v>
      </c>
      <c r="AA412" s="169">
        <v>0</v>
      </c>
      <c r="AB412" s="169">
        <v>0</v>
      </c>
      <c r="AC412" s="169">
        <v>0</v>
      </c>
      <c r="AD412" s="169">
        <v>0</v>
      </c>
      <c r="AE412" s="169">
        <v>0</v>
      </c>
      <c r="AF412" s="169">
        <v>0</v>
      </c>
      <c r="AG412" s="169">
        <v>0</v>
      </c>
      <c r="AH412" s="169">
        <v>0</v>
      </c>
      <c r="AI412" s="169">
        <v>0</v>
      </c>
      <c r="AJ412" s="169">
        <v>0</v>
      </c>
      <c r="AK412" s="169">
        <v>0</v>
      </c>
      <c r="AL412" s="169">
        <v>0</v>
      </c>
      <c r="AM412" s="169">
        <v>0</v>
      </c>
      <c r="AN412" s="170">
        <v>0</v>
      </c>
      <c r="AO412" s="169">
        <v>0</v>
      </c>
      <c r="AP412" s="169">
        <v>0</v>
      </c>
      <c r="AQ412" s="169">
        <v>0</v>
      </c>
      <c r="AR412" s="169">
        <v>0</v>
      </c>
      <c r="AS412" s="169">
        <v>0</v>
      </c>
      <c r="AT412" s="170">
        <v>0</v>
      </c>
      <c r="AU412" s="169">
        <v>0</v>
      </c>
      <c r="AV412" s="169">
        <v>0</v>
      </c>
      <c r="AW412" s="169">
        <v>0</v>
      </c>
      <c r="AX412" s="169">
        <v>0</v>
      </c>
      <c r="AY412" s="169">
        <v>0</v>
      </c>
      <c r="AZ412" s="169">
        <v>0</v>
      </c>
      <c r="BA412" s="169">
        <v>0</v>
      </c>
      <c r="BB412" s="169">
        <v>0</v>
      </c>
      <c r="BC412" s="169">
        <v>0</v>
      </c>
      <c r="BD412" s="169">
        <v>0</v>
      </c>
      <c r="BE412" s="169">
        <v>0</v>
      </c>
      <c r="BF412" s="169">
        <v>0</v>
      </c>
      <c r="BG412" s="169">
        <v>0</v>
      </c>
      <c r="BH412" s="169">
        <v>0</v>
      </c>
      <c r="BI412" s="138">
        <v>0</v>
      </c>
    </row>
    <row r="413" spans="1:61">
      <c r="A413" s="172" t="s">
        <v>261</v>
      </c>
      <c r="B413" s="169">
        <v>408</v>
      </c>
      <c r="C413" s="169">
        <v>11</v>
      </c>
      <c r="D413" s="138">
        <f>SUM(H413:BI413)</f>
        <v>0</v>
      </c>
      <c r="E413" s="172">
        <f>SUMIF($H$1:$BI$1,1,$H413:$BI413)</f>
        <v>0</v>
      </c>
      <c r="F413" s="169">
        <f>SUMIF($H$1:$BI$1,2,$H413:$BI413)</f>
        <v>0</v>
      </c>
      <c r="G413" s="138">
        <f>SUMIF($H$1:$BI$1,3,$H413:$BI413)</f>
        <v>0</v>
      </c>
      <c r="H413" s="171">
        <v>0</v>
      </c>
      <c r="I413" s="169">
        <v>0</v>
      </c>
      <c r="J413" s="169">
        <v>0</v>
      </c>
      <c r="K413" s="169">
        <v>0</v>
      </c>
      <c r="L413" s="169">
        <v>0</v>
      </c>
      <c r="M413" s="169">
        <v>0</v>
      </c>
      <c r="N413" s="169">
        <v>0</v>
      </c>
      <c r="O413" s="169">
        <v>0</v>
      </c>
      <c r="P413" s="169">
        <v>0</v>
      </c>
      <c r="Q413" s="169">
        <v>0</v>
      </c>
      <c r="R413" s="169">
        <v>0</v>
      </c>
      <c r="S413" s="169">
        <v>0</v>
      </c>
      <c r="T413" s="169">
        <v>0</v>
      </c>
      <c r="U413" s="169">
        <v>0</v>
      </c>
      <c r="V413" s="169">
        <v>0</v>
      </c>
      <c r="W413" s="169">
        <v>0</v>
      </c>
      <c r="X413" s="169">
        <v>0</v>
      </c>
      <c r="Y413" s="169">
        <v>0</v>
      </c>
      <c r="Z413" s="169">
        <v>0</v>
      </c>
      <c r="AA413" s="169">
        <v>0</v>
      </c>
      <c r="AB413" s="169">
        <v>0</v>
      </c>
      <c r="AC413" s="169">
        <v>0</v>
      </c>
      <c r="AD413" s="169">
        <v>0</v>
      </c>
      <c r="AE413" s="169">
        <v>0</v>
      </c>
      <c r="AF413" s="169">
        <v>0</v>
      </c>
      <c r="AG413" s="169">
        <v>0</v>
      </c>
      <c r="AH413" s="169">
        <v>0</v>
      </c>
      <c r="AI413" s="169">
        <v>0</v>
      </c>
      <c r="AJ413" s="169">
        <v>0</v>
      </c>
      <c r="AK413" s="169">
        <v>0</v>
      </c>
      <c r="AL413" s="169">
        <v>0</v>
      </c>
      <c r="AM413" s="169">
        <v>0</v>
      </c>
      <c r="AN413" s="170">
        <v>0</v>
      </c>
      <c r="AO413" s="169">
        <v>0</v>
      </c>
      <c r="AP413" s="169">
        <v>0</v>
      </c>
      <c r="AQ413" s="169">
        <v>0</v>
      </c>
      <c r="AR413" s="169">
        <v>0</v>
      </c>
      <c r="AS413" s="169">
        <v>0</v>
      </c>
      <c r="AT413" s="170">
        <v>0</v>
      </c>
      <c r="AU413" s="169">
        <v>0</v>
      </c>
      <c r="AV413" s="169">
        <v>0</v>
      </c>
      <c r="AW413" s="169">
        <v>0</v>
      </c>
      <c r="AX413" s="169">
        <v>0</v>
      </c>
      <c r="AY413" s="169">
        <v>0</v>
      </c>
      <c r="AZ413" s="169">
        <v>0</v>
      </c>
      <c r="BA413" s="169">
        <v>0</v>
      </c>
      <c r="BB413" s="169">
        <v>0</v>
      </c>
      <c r="BC413" s="169">
        <v>0</v>
      </c>
      <c r="BD413" s="169">
        <v>0</v>
      </c>
      <c r="BE413" s="169">
        <v>0</v>
      </c>
      <c r="BF413" s="169">
        <v>0</v>
      </c>
      <c r="BG413" s="169">
        <v>0</v>
      </c>
      <c r="BH413" s="169">
        <v>0</v>
      </c>
      <c r="BI413" s="138">
        <v>0</v>
      </c>
    </row>
    <row r="414" spans="1:61">
      <c r="A414" s="172" t="s">
        <v>260</v>
      </c>
      <c r="B414" s="169">
        <v>409</v>
      </c>
      <c r="C414" s="169">
        <v>149</v>
      </c>
      <c r="D414" s="138">
        <f>SUM(H414:BI414)</f>
        <v>0</v>
      </c>
      <c r="E414" s="172">
        <f>SUMIF($H$1:$BI$1,1,$H414:$BI414)</f>
        <v>0</v>
      </c>
      <c r="F414" s="169">
        <f>SUMIF($H$1:$BI$1,2,$H414:$BI414)</f>
        <v>0</v>
      </c>
      <c r="G414" s="138">
        <f>SUMIF($H$1:$BI$1,3,$H414:$BI414)</f>
        <v>0</v>
      </c>
      <c r="H414" s="171">
        <v>0</v>
      </c>
      <c r="I414" s="169">
        <v>0</v>
      </c>
      <c r="J414" s="169">
        <v>0</v>
      </c>
      <c r="K414" s="169">
        <v>0</v>
      </c>
      <c r="L414" s="169">
        <v>0</v>
      </c>
      <c r="M414" s="169">
        <v>0</v>
      </c>
      <c r="N414" s="169">
        <v>0</v>
      </c>
      <c r="O414" s="169">
        <v>0</v>
      </c>
      <c r="P414" s="169">
        <v>0</v>
      </c>
      <c r="Q414" s="169">
        <v>0</v>
      </c>
      <c r="R414" s="169">
        <v>0</v>
      </c>
      <c r="S414" s="169">
        <v>0</v>
      </c>
      <c r="T414" s="169">
        <v>0</v>
      </c>
      <c r="U414" s="169">
        <v>0</v>
      </c>
      <c r="V414" s="169">
        <v>0</v>
      </c>
      <c r="W414" s="169">
        <v>0</v>
      </c>
      <c r="X414" s="169">
        <v>0</v>
      </c>
      <c r="Y414" s="169">
        <v>0</v>
      </c>
      <c r="Z414" s="169">
        <v>0</v>
      </c>
      <c r="AA414" s="169">
        <v>0</v>
      </c>
      <c r="AB414" s="169">
        <v>0</v>
      </c>
      <c r="AC414" s="169">
        <v>0</v>
      </c>
      <c r="AD414" s="169">
        <v>0</v>
      </c>
      <c r="AE414" s="169">
        <v>0</v>
      </c>
      <c r="AF414" s="169">
        <v>0</v>
      </c>
      <c r="AG414" s="169">
        <v>0</v>
      </c>
      <c r="AH414" s="169">
        <v>0</v>
      </c>
      <c r="AI414" s="169">
        <v>0</v>
      </c>
      <c r="AJ414" s="169">
        <v>0</v>
      </c>
      <c r="AK414" s="169">
        <v>0</v>
      </c>
      <c r="AL414" s="169">
        <v>0</v>
      </c>
      <c r="AM414" s="169">
        <v>0</v>
      </c>
      <c r="AN414" s="170">
        <v>0</v>
      </c>
      <c r="AO414" s="169">
        <v>0</v>
      </c>
      <c r="AP414" s="169">
        <v>0</v>
      </c>
      <c r="AQ414" s="169">
        <v>0</v>
      </c>
      <c r="AR414" s="169">
        <v>0</v>
      </c>
      <c r="AS414" s="169">
        <v>0</v>
      </c>
      <c r="AT414" s="170">
        <v>0</v>
      </c>
      <c r="AU414" s="169">
        <v>0</v>
      </c>
      <c r="AV414" s="169">
        <v>0</v>
      </c>
      <c r="AW414" s="169">
        <v>0</v>
      </c>
      <c r="AX414" s="169">
        <v>0</v>
      </c>
      <c r="AY414" s="169">
        <v>0</v>
      </c>
      <c r="AZ414" s="169">
        <v>0</v>
      </c>
      <c r="BA414" s="169">
        <v>0</v>
      </c>
      <c r="BB414" s="169">
        <v>0</v>
      </c>
      <c r="BC414" s="169">
        <v>0</v>
      </c>
      <c r="BD414" s="169">
        <v>0</v>
      </c>
      <c r="BE414" s="169">
        <v>0</v>
      </c>
      <c r="BF414" s="169">
        <v>0</v>
      </c>
      <c r="BG414" s="169">
        <v>0</v>
      </c>
      <c r="BH414" s="169">
        <v>0</v>
      </c>
      <c r="BI414" s="138">
        <v>0</v>
      </c>
    </row>
    <row r="415" spans="1:61">
      <c r="A415" s="172" t="s">
        <v>259</v>
      </c>
      <c r="B415" s="169">
        <v>410</v>
      </c>
      <c r="C415" s="169">
        <v>78</v>
      </c>
      <c r="D415" s="138">
        <f>SUM(H415:BI415)</f>
        <v>4</v>
      </c>
      <c r="E415" s="172">
        <f>SUMIF($H$1:$BI$1,1,$H415:$BI415)</f>
        <v>0</v>
      </c>
      <c r="F415" s="169">
        <f>SUMIF($H$1:$BI$1,2,$H415:$BI415)</f>
        <v>0</v>
      </c>
      <c r="G415" s="138">
        <f>SUMIF($H$1:$BI$1,3,$H415:$BI415)</f>
        <v>4</v>
      </c>
      <c r="H415" s="171">
        <v>0</v>
      </c>
      <c r="I415" s="169">
        <v>0</v>
      </c>
      <c r="J415" s="169">
        <v>0</v>
      </c>
      <c r="K415" s="169">
        <v>0</v>
      </c>
      <c r="L415" s="169">
        <v>0</v>
      </c>
      <c r="M415" s="169">
        <v>0</v>
      </c>
      <c r="N415" s="169">
        <v>0</v>
      </c>
      <c r="O415" s="169">
        <v>0</v>
      </c>
      <c r="P415" s="169">
        <v>4</v>
      </c>
      <c r="Q415" s="169">
        <v>0</v>
      </c>
      <c r="R415" s="169">
        <v>0</v>
      </c>
      <c r="S415" s="169">
        <v>0</v>
      </c>
      <c r="T415" s="169">
        <v>0</v>
      </c>
      <c r="U415" s="169">
        <v>0</v>
      </c>
      <c r="V415" s="169">
        <v>0</v>
      </c>
      <c r="W415" s="169">
        <v>0</v>
      </c>
      <c r="X415" s="169">
        <v>0</v>
      </c>
      <c r="Y415" s="169">
        <v>0</v>
      </c>
      <c r="Z415" s="169">
        <v>0</v>
      </c>
      <c r="AA415" s="169">
        <v>0</v>
      </c>
      <c r="AB415" s="169">
        <v>0</v>
      </c>
      <c r="AC415" s="169">
        <v>0</v>
      </c>
      <c r="AD415" s="169">
        <v>0</v>
      </c>
      <c r="AE415" s="169">
        <v>0</v>
      </c>
      <c r="AF415" s="169">
        <v>0</v>
      </c>
      <c r="AG415" s="169">
        <v>0</v>
      </c>
      <c r="AH415" s="169">
        <v>0</v>
      </c>
      <c r="AI415" s="169">
        <v>0</v>
      </c>
      <c r="AJ415" s="169">
        <v>0</v>
      </c>
      <c r="AK415" s="169">
        <v>0</v>
      </c>
      <c r="AL415" s="169">
        <v>0</v>
      </c>
      <c r="AM415" s="169">
        <v>0</v>
      </c>
      <c r="AN415" s="170">
        <v>0</v>
      </c>
      <c r="AO415" s="169">
        <v>0</v>
      </c>
      <c r="AP415" s="169">
        <v>0</v>
      </c>
      <c r="AQ415" s="169">
        <v>0</v>
      </c>
      <c r="AR415" s="169">
        <v>0</v>
      </c>
      <c r="AS415" s="169">
        <v>0</v>
      </c>
      <c r="AT415" s="170">
        <v>0</v>
      </c>
      <c r="AU415" s="169">
        <v>0</v>
      </c>
      <c r="AV415" s="169">
        <v>0</v>
      </c>
      <c r="AW415" s="169">
        <v>0</v>
      </c>
      <c r="AX415" s="169">
        <v>0</v>
      </c>
      <c r="AY415" s="169">
        <v>0</v>
      </c>
      <c r="AZ415" s="169">
        <v>0</v>
      </c>
      <c r="BA415" s="169">
        <v>0</v>
      </c>
      <c r="BB415" s="169">
        <v>0</v>
      </c>
      <c r="BC415" s="169">
        <v>0</v>
      </c>
      <c r="BD415" s="169">
        <v>0</v>
      </c>
      <c r="BE415" s="169">
        <v>0</v>
      </c>
      <c r="BF415" s="169">
        <v>0</v>
      </c>
      <c r="BG415" s="169">
        <v>0</v>
      </c>
      <c r="BH415" s="169">
        <v>0</v>
      </c>
      <c r="BI415" s="138">
        <v>0</v>
      </c>
    </row>
    <row r="416" spans="1:61">
      <c r="A416" s="172" t="s">
        <v>257</v>
      </c>
      <c r="B416" s="169">
        <v>411</v>
      </c>
      <c r="C416" s="169">
        <v>824</v>
      </c>
      <c r="D416" s="138">
        <f>SUM(H416:BI416)</f>
        <v>54</v>
      </c>
      <c r="E416" s="172">
        <f>SUMIF($H$1:$BI$1,1,$H416:$BI416)</f>
        <v>0</v>
      </c>
      <c r="F416" s="169">
        <f>SUMIF($H$1:$BI$1,2,$H416:$BI416)</f>
        <v>1</v>
      </c>
      <c r="G416" s="138">
        <f>SUMIF($H$1:$BI$1,3,$H416:$BI416)</f>
        <v>53</v>
      </c>
      <c r="H416" s="171">
        <v>0</v>
      </c>
      <c r="I416" s="169">
        <v>0</v>
      </c>
      <c r="J416" s="169">
        <v>0</v>
      </c>
      <c r="K416" s="169">
        <v>0</v>
      </c>
      <c r="L416" s="169">
        <v>0</v>
      </c>
      <c r="M416" s="169">
        <v>0</v>
      </c>
      <c r="N416" s="169">
        <v>0</v>
      </c>
      <c r="O416" s="169">
        <v>0</v>
      </c>
      <c r="P416" s="169">
        <v>52</v>
      </c>
      <c r="Q416" s="169">
        <v>0</v>
      </c>
      <c r="R416" s="169">
        <v>0</v>
      </c>
      <c r="S416" s="169">
        <v>0</v>
      </c>
      <c r="T416" s="169">
        <v>0</v>
      </c>
      <c r="U416" s="169">
        <v>0</v>
      </c>
      <c r="V416" s="169">
        <v>0</v>
      </c>
      <c r="W416" s="169">
        <v>0</v>
      </c>
      <c r="X416" s="169">
        <v>0</v>
      </c>
      <c r="Y416" s="169">
        <v>0</v>
      </c>
      <c r="Z416" s="169">
        <v>0</v>
      </c>
      <c r="AA416" s="169">
        <v>0</v>
      </c>
      <c r="AB416" s="169">
        <v>0</v>
      </c>
      <c r="AC416" s="169">
        <v>0</v>
      </c>
      <c r="AD416" s="169">
        <v>0</v>
      </c>
      <c r="AE416" s="169">
        <v>0</v>
      </c>
      <c r="AF416" s="169">
        <v>0</v>
      </c>
      <c r="AG416" s="169">
        <v>0</v>
      </c>
      <c r="AH416" s="169">
        <v>0</v>
      </c>
      <c r="AI416" s="169">
        <v>0</v>
      </c>
      <c r="AJ416" s="169">
        <v>0</v>
      </c>
      <c r="AK416" s="169">
        <v>0</v>
      </c>
      <c r="AL416" s="169">
        <v>0</v>
      </c>
      <c r="AM416" s="169">
        <v>0</v>
      </c>
      <c r="AN416" s="170">
        <v>0</v>
      </c>
      <c r="AO416" s="169">
        <v>0</v>
      </c>
      <c r="AP416" s="169">
        <v>0</v>
      </c>
      <c r="AQ416" s="169">
        <v>0</v>
      </c>
      <c r="AR416" s="169">
        <v>0</v>
      </c>
      <c r="AS416" s="169">
        <v>0</v>
      </c>
      <c r="AT416" s="170">
        <v>0</v>
      </c>
      <c r="AU416" s="169">
        <v>0</v>
      </c>
      <c r="AV416" s="169">
        <v>0</v>
      </c>
      <c r="AW416" s="169">
        <v>0</v>
      </c>
      <c r="AX416" s="169">
        <v>0</v>
      </c>
      <c r="AY416" s="169">
        <v>0</v>
      </c>
      <c r="AZ416" s="169">
        <v>0</v>
      </c>
      <c r="BA416" s="169">
        <v>0</v>
      </c>
      <c r="BB416" s="169">
        <v>0</v>
      </c>
      <c r="BC416" s="169">
        <v>0</v>
      </c>
      <c r="BD416" s="169">
        <v>0</v>
      </c>
      <c r="BE416" s="169">
        <v>1</v>
      </c>
      <c r="BF416" s="169">
        <v>0</v>
      </c>
      <c r="BG416" s="169">
        <v>0</v>
      </c>
      <c r="BH416" s="169">
        <v>1</v>
      </c>
      <c r="BI416" s="138">
        <v>0</v>
      </c>
    </row>
    <row r="417" spans="1:61">
      <c r="A417" s="172" t="s">
        <v>255</v>
      </c>
      <c r="B417" s="169">
        <v>412</v>
      </c>
      <c r="C417" s="169">
        <v>43</v>
      </c>
      <c r="D417" s="138">
        <f>SUM(H417:BI417)</f>
        <v>0</v>
      </c>
      <c r="E417" s="172">
        <f>SUMIF($H$1:$BI$1,1,$H417:$BI417)</f>
        <v>0</v>
      </c>
      <c r="F417" s="169">
        <f>SUMIF($H$1:$BI$1,2,$H417:$BI417)</f>
        <v>0</v>
      </c>
      <c r="G417" s="138">
        <f>SUMIF($H$1:$BI$1,3,$H417:$BI417)</f>
        <v>0</v>
      </c>
      <c r="H417" s="171">
        <v>0</v>
      </c>
      <c r="I417" s="169">
        <v>0</v>
      </c>
      <c r="J417" s="169">
        <v>0</v>
      </c>
      <c r="K417" s="169">
        <v>0</v>
      </c>
      <c r="L417" s="169">
        <v>0</v>
      </c>
      <c r="M417" s="169">
        <v>0</v>
      </c>
      <c r="N417" s="169">
        <v>0</v>
      </c>
      <c r="O417" s="169">
        <v>0</v>
      </c>
      <c r="P417" s="169">
        <v>0</v>
      </c>
      <c r="Q417" s="169">
        <v>0</v>
      </c>
      <c r="R417" s="169">
        <v>0</v>
      </c>
      <c r="S417" s="169">
        <v>0</v>
      </c>
      <c r="T417" s="169">
        <v>0</v>
      </c>
      <c r="U417" s="169">
        <v>0</v>
      </c>
      <c r="V417" s="169">
        <v>0</v>
      </c>
      <c r="W417" s="169">
        <v>0</v>
      </c>
      <c r="X417" s="169">
        <v>0</v>
      </c>
      <c r="Y417" s="169">
        <v>0</v>
      </c>
      <c r="Z417" s="169">
        <v>0</v>
      </c>
      <c r="AA417" s="169">
        <v>0</v>
      </c>
      <c r="AB417" s="169">
        <v>0</v>
      </c>
      <c r="AC417" s="169">
        <v>0</v>
      </c>
      <c r="AD417" s="169">
        <v>0</v>
      </c>
      <c r="AE417" s="169">
        <v>0</v>
      </c>
      <c r="AF417" s="169">
        <v>0</v>
      </c>
      <c r="AG417" s="169">
        <v>0</v>
      </c>
      <c r="AH417" s="169">
        <v>0</v>
      </c>
      <c r="AI417" s="169">
        <v>0</v>
      </c>
      <c r="AJ417" s="169">
        <v>0</v>
      </c>
      <c r="AK417" s="169">
        <v>0</v>
      </c>
      <c r="AL417" s="169">
        <v>0</v>
      </c>
      <c r="AM417" s="169">
        <v>0</v>
      </c>
      <c r="AN417" s="170">
        <v>0</v>
      </c>
      <c r="AO417" s="169">
        <v>0</v>
      </c>
      <c r="AP417" s="169">
        <v>0</v>
      </c>
      <c r="AQ417" s="169">
        <v>0</v>
      </c>
      <c r="AR417" s="169">
        <v>0</v>
      </c>
      <c r="AS417" s="169">
        <v>0</v>
      </c>
      <c r="AT417" s="170">
        <v>0</v>
      </c>
      <c r="AU417" s="169">
        <v>0</v>
      </c>
      <c r="AV417" s="169">
        <v>0</v>
      </c>
      <c r="AW417" s="169">
        <v>0</v>
      </c>
      <c r="AX417" s="169">
        <v>0</v>
      </c>
      <c r="AY417" s="169">
        <v>0</v>
      </c>
      <c r="AZ417" s="169">
        <v>0</v>
      </c>
      <c r="BA417" s="169">
        <v>0</v>
      </c>
      <c r="BB417" s="169">
        <v>0</v>
      </c>
      <c r="BC417" s="169">
        <v>0</v>
      </c>
      <c r="BD417" s="169">
        <v>0</v>
      </c>
      <c r="BE417" s="169">
        <v>0</v>
      </c>
      <c r="BF417" s="169">
        <v>0</v>
      </c>
      <c r="BG417" s="169">
        <v>0</v>
      </c>
      <c r="BH417" s="169">
        <v>0</v>
      </c>
      <c r="BI417" s="138">
        <v>0</v>
      </c>
    </row>
    <row r="418" spans="1:61">
      <c r="A418" s="172" t="s">
        <v>254</v>
      </c>
      <c r="B418" s="169">
        <v>413</v>
      </c>
      <c r="C418" s="169">
        <v>2162</v>
      </c>
      <c r="D418" s="138">
        <f>SUM(H418:BI418)</f>
        <v>245</v>
      </c>
      <c r="E418" s="172">
        <f>SUMIF($H$1:$BI$1,1,$H418:$BI418)</f>
        <v>24</v>
      </c>
      <c r="F418" s="169">
        <f>SUMIF($H$1:$BI$1,2,$H418:$BI418)</f>
        <v>116</v>
      </c>
      <c r="G418" s="138">
        <f>SUMIF($H$1:$BI$1,3,$H418:$BI418)</f>
        <v>105</v>
      </c>
      <c r="H418" s="171">
        <v>0</v>
      </c>
      <c r="I418" s="169">
        <v>0</v>
      </c>
      <c r="J418" s="169">
        <v>0</v>
      </c>
      <c r="K418" s="169">
        <v>0</v>
      </c>
      <c r="L418" s="169">
        <v>0</v>
      </c>
      <c r="M418" s="169">
        <v>0</v>
      </c>
      <c r="N418" s="169">
        <v>0</v>
      </c>
      <c r="O418" s="169">
        <v>0</v>
      </c>
      <c r="P418" s="169">
        <v>105</v>
      </c>
      <c r="Q418" s="169">
        <v>0</v>
      </c>
      <c r="R418" s="169">
        <v>0</v>
      </c>
      <c r="S418" s="169">
        <v>0</v>
      </c>
      <c r="T418" s="169">
        <v>0</v>
      </c>
      <c r="U418" s="169">
        <v>0</v>
      </c>
      <c r="V418" s="169">
        <v>0</v>
      </c>
      <c r="W418" s="169">
        <v>0</v>
      </c>
      <c r="X418" s="169">
        <v>24</v>
      </c>
      <c r="Y418" s="169">
        <v>0</v>
      </c>
      <c r="Z418" s="169">
        <v>0</v>
      </c>
      <c r="AA418" s="169">
        <v>0</v>
      </c>
      <c r="AB418" s="169">
        <v>0</v>
      </c>
      <c r="AC418" s="169">
        <v>0</v>
      </c>
      <c r="AD418" s="169">
        <v>0</v>
      </c>
      <c r="AE418" s="169">
        <v>0</v>
      </c>
      <c r="AF418" s="169">
        <v>0</v>
      </c>
      <c r="AG418" s="169">
        <v>3</v>
      </c>
      <c r="AH418" s="169">
        <v>0</v>
      </c>
      <c r="AI418" s="169">
        <v>0</v>
      </c>
      <c r="AJ418" s="169">
        <v>0</v>
      </c>
      <c r="AK418" s="169">
        <v>0</v>
      </c>
      <c r="AL418" s="169">
        <v>0</v>
      </c>
      <c r="AM418" s="169">
        <v>0</v>
      </c>
      <c r="AN418" s="170">
        <v>0</v>
      </c>
      <c r="AO418" s="169">
        <v>0</v>
      </c>
      <c r="AP418" s="169">
        <v>0</v>
      </c>
      <c r="AQ418" s="169">
        <v>78</v>
      </c>
      <c r="AR418" s="169">
        <v>0</v>
      </c>
      <c r="AS418" s="169">
        <v>0</v>
      </c>
      <c r="AT418" s="170">
        <v>0</v>
      </c>
      <c r="AU418" s="169">
        <v>0</v>
      </c>
      <c r="AV418" s="169">
        <v>0</v>
      </c>
      <c r="AW418" s="169">
        <v>0</v>
      </c>
      <c r="AX418" s="169">
        <v>0</v>
      </c>
      <c r="AY418" s="169">
        <v>0</v>
      </c>
      <c r="AZ418" s="169">
        <v>0</v>
      </c>
      <c r="BA418" s="169">
        <v>0</v>
      </c>
      <c r="BB418" s="169">
        <v>0</v>
      </c>
      <c r="BC418" s="169">
        <v>0</v>
      </c>
      <c r="BD418" s="169">
        <v>0</v>
      </c>
      <c r="BE418" s="169">
        <v>35</v>
      </c>
      <c r="BF418" s="169">
        <v>0</v>
      </c>
      <c r="BG418" s="169">
        <v>0</v>
      </c>
      <c r="BH418" s="169">
        <v>0</v>
      </c>
      <c r="BI418" s="138">
        <v>0</v>
      </c>
    </row>
    <row r="419" spans="1:61">
      <c r="A419" s="172" t="s">
        <v>252</v>
      </c>
      <c r="B419" s="169">
        <v>414</v>
      </c>
      <c r="C419" s="169">
        <v>2</v>
      </c>
      <c r="D419" s="138">
        <f>SUM(H419:BI419)</f>
        <v>0</v>
      </c>
      <c r="E419" s="172">
        <f>SUMIF($H$1:$BI$1,1,$H419:$BI419)</f>
        <v>0</v>
      </c>
      <c r="F419" s="169">
        <f>SUMIF($H$1:$BI$1,2,$H419:$BI419)</f>
        <v>0</v>
      </c>
      <c r="G419" s="138">
        <f>SUMIF($H$1:$BI$1,3,$H419:$BI419)</f>
        <v>0</v>
      </c>
      <c r="H419" s="171">
        <v>0</v>
      </c>
      <c r="I419" s="169">
        <v>0</v>
      </c>
      <c r="J419" s="169">
        <v>0</v>
      </c>
      <c r="K419" s="169">
        <v>0</v>
      </c>
      <c r="L419" s="169">
        <v>0</v>
      </c>
      <c r="M419" s="169">
        <v>0</v>
      </c>
      <c r="N419" s="169">
        <v>0</v>
      </c>
      <c r="O419" s="169">
        <v>0</v>
      </c>
      <c r="P419" s="169">
        <v>0</v>
      </c>
      <c r="Q419" s="169">
        <v>0</v>
      </c>
      <c r="R419" s="169">
        <v>0</v>
      </c>
      <c r="S419" s="169">
        <v>0</v>
      </c>
      <c r="T419" s="169">
        <v>0</v>
      </c>
      <c r="U419" s="169">
        <v>0</v>
      </c>
      <c r="V419" s="169">
        <v>0</v>
      </c>
      <c r="W419" s="169">
        <v>0</v>
      </c>
      <c r="X419" s="169">
        <v>0</v>
      </c>
      <c r="Y419" s="169">
        <v>0</v>
      </c>
      <c r="Z419" s="169">
        <v>0</v>
      </c>
      <c r="AA419" s="169">
        <v>0</v>
      </c>
      <c r="AB419" s="169">
        <v>0</v>
      </c>
      <c r="AC419" s="169">
        <v>0</v>
      </c>
      <c r="AD419" s="169">
        <v>0</v>
      </c>
      <c r="AE419" s="169">
        <v>0</v>
      </c>
      <c r="AF419" s="169">
        <v>0</v>
      </c>
      <c r="AG419" s="169">
        <v>0</v>
      </c>
      <c r="AH419" s="169">
        <v>0</v>
      </c>
      <c r="AI419" s="169">
        <v>0</v>
      </c>
      <c r="AJ419" s="169">
        <v>0</v>
      </c>
      <c r="AK419" s="169">
        <v>0</v>
      </c>
      <c r="AL419" s="169">
        <v>0</v>
      </c>
      <c r="AM419" s="169">
        <v>0</v>
      </c>
      <c r="AN419" s="170">
        <v>0</v>
      </c>
      <c r="AO419" s="169">
        <v>0</v>
      </c>
      <c r="AP419" s="169">
        <v>0</v>
      </c>
      <c r="AQ419" s="169">
        <v>0</v>
      </c>
      <c r="AR419" s="169">
        <v>0</v>
      </c>
      <c r="AS419" s="169">
        <v>0</v>
      </c>
      <c r="AT419" s="170">
        <v>0</v>
      </c>
      <c r="AU419" s="169">
        <v>0</v>
      </c>
      <c r="AV419" s="169">
        <v>0</v>
      </c>
      <c r="AW419" s="169">
        <v>0</v>
      </c>
      <c r="AX419" s="169">
        <v>0</v>
      </c>
      <c r="AY419" s="169">
        <v>0</v>
      </c>
      <c r="AZ419" s="169">
        <v>0</v>
      </c>
      <c r="BA419" s="169">
        <v>0</v>
      </c>
      <c r="BB419" s="169">
        <v>0</v>
      </c>
      <c r="BC419" s="169">
        <v>0</v>
      </c>
      <c r="BD419" s="169">
        <v>0</v>
      </c>
      <c r="BE419" s="169">
        <v>0</v>
      </c>
      <c r="BF419" s="169">
        <v>0</v>
      </c>
      <c r="BG419" s="169">
        <v>0</v>
      </c>
      <c r="BH419" s="169">
        <v>0</v>
      </c>
      <c r="BI419" s="138">
        <v>0</v>
      </c>
    </row>
    <row r="420" spans="1:61">
      <c r="A420" s="172" t="s">
        <v>251</v>
      </c>
      <c r="B420" s="169">
        <v>415</v>
      </c>
      <c r="C420" s="169">
        <v>9</v>
      </c>
      <c r="D420" s="138">
        <f>SUM(H420:BI420)</f>
        <v>0</v>
      </c>
      <c r="E420" s="172">
        <f>SUMIF($H$1:$BI$1,1,$H420:$BI420)</f>
        <v>0</v>
      </c>
      <c r="F420" s="169">
        <f>SUMIF($H$1:$BI$1,2,$H420:$BI420)</f>
        <v>0</v>
      </c>
      <c r="G420" s="138">
        <f>SUMIF($H$1:$BI$1,3,$H420:$BI420)</f>
        <v>0</v>
      </c>
      <c r="H420" s="171">
        <v>0</v>
      </c>
      <c r="I420" s="169">
        <v>0</v>
      </c>
      <c r="J420" s="169">
        <v>0</v>
      </c>
      <c r="K420" s="169">
        <v>0</v>
      </c>
      <c r="L420" s="169">
        <v>0</v>
      </c>
      <c r="M420" s="169">
        <v>0</v>
      </c>
      <c r="N420" s="169">
        <v>0</v>
      </c>
      <c r="O420" s="169">
        <v>0</v>
      </c>
      <c r="P420" s="169">
        <v>0</v>
      </c>
      <c r="Q420" s="169">
        <v>0</v>
      </c>
      <c r="R420" s="169">
        <v>0</v>
      </c>
      <c r="S420" s="169">
        <v>0</v>
      </c>
      <c r="T420" s="169">
        <v>0</v>
      </c>
      <c r="U420" s="169">
        <v>0</v>
      </c>
      <c r="V420" s="169">
        <v>0</v>
      </c>
      <c r="W420" s="169">
        <v>0</v>
      </c>
      <c r="X420" s="169">
        <v>0</v>
      </c>
      <c r="Y420" s="169">
        <v>0</v>
      </c>
      <c r="Z420" s="169">
        <v>0</v>
      </c>
      <c r="AA420" s="169">
        <v>0</v>
      </c>
      <c r="AB420" s="169">
        <v>0</v>
      </c>
      <c r="AC420" s="169">
        <v>0</v>
      </c>
      <c r="AD420" s="169">
        <v>0</v>
      </c>
      <c r="AE420" s="169">
        <v>0</v>
      </c>
      <c r="AF420" s="169">
        <v>0</v>
      </c>
      <c r="AG420" s="169">
        <v>0</v>
      </c>
      <c r="AH420" s="169">
        <v>0</v>
      </c>
      <c r="AI420" s="169">
        <v>0</v>
      </c>
      <c r="AJ420" s="169">
        <v>0</v>
      </c>
      <c r="AK420" s="169">
        <v>0</v>
      </c>
      <c r="AL420" s="169">
        <v>0</v>
      </c>
      <c r="AM420" s="169">
        <v>0</v>
      </c>
      <c r="AN420" s="170">
        <v>0</v>
      </c>
      <c r="AO420" s="169">
        <v>0</v>
      </c>
      <c r="AP420" s="169">
        <v>0</v>
      </c>
      <c r="AQ420" s="169">
        <v>0</v>
      </c>
      <c r="AR420" s="169">
        <v>0</v>
      </c>
      <c r="AS420" s="169">
        <v>0</v>
      </c>
      <c r="AT420" s="170">
        <v>0</v>
      </c>
      <c r="AU420" s="169">
        <v>0</v>
      </c>
      <c r="AV420" s="169">
        <v>0</v>
      </c>
      <c r="AW420" s="169">
        <v>0</v>
      </c>
      <c r="AX420" s="169">
        <v>0</v>
      </c>
      <c r="AY420" s="169">
        <v>0</v>
      </c>
      <c r="AZ420" s="169">
        <v>0</v>
      </c>
      <c r="BA420" s="169">
        <v>0</v>
      </c>
      <c r="BB420" s="169">
        <v>0</v>
      </c>
      <c r="BC420" s="169">
        <v>0</v>
      </c>
      <c r="BD420" s="169">
        <v>0</v>
      </c>
      <c r="BE420" s="169">
        <v>0</v>
      </c>
      <c r="BF420" s="169">
        <v>0</v>
      </c>
      <c r="BG420" s="169">
        <v>0</v>
      </c>
      <c r="BH420" s="169">
        <v>0</v>
      </c>
      <c r="BI420" s="138">
        <v>0</v>
      </c>
    </row>
    <row r="421" spans="1:61">
      <c r="A421" s="172" t="s">
        <v>250</v>
      </c>
      <c r="B421" s="169">
        <v>416</v>
      </c>
      <c r="C421" s="169">
        <v>87</v>
      </c>
      <c r="D421" s="138">
        <f>SUM(H421:BI421)</f>
        <v>14</v>
      </c>
      <c r="E421" s="172">
        <f>SUMIF($H$1:$BI$1,1,$H421:$BI421)</f>
        <v>1</v>
      </c>
      <c r="F421" s="169">
        <f>SUMIF($H$1:$BI$1,2,$H421:$BI421)</f>
        <v>13</v>
      </c>
      <c r="G421" s="138">
        <f>SUMIF($H$1:$BI$1,3,$H421:$BI421)</f>
        <v>0</v>
      </c>
      <c r="H421" s="171">
        <v>0</v>
      </c>
      <c r="I421" s="169">
        <v>0</v>
      </c>
      <c r="J421" s="169">
        <v>0</v>
      </c>
      <c r="K421" s="169">
        <v>0</v>
      </c>
      <c r="L421" s="169">
        <v>0</v>
      </c>
      <c r="M421" s="169">
        <v>0</v>
      </c>
      <c r="N421" s="169">
        <v>0</v>
      </c>
      <c r="O421" s="169">
        <v>0</v>
      </c>
      <c r="P421" s="169">
        <v>0</v>
      </c>
      <c r="Q421" s="169">
        <v>0</v>
      </c>
      <c r="R421" s="169">
        <v>0</v>
      </c>
      <c r="S421" s="169">
        <v>0</v>
      </c>
      <c r="T421" s="169">
        <v>0</v>
      </c>
      <c r="U421" s="169">
        <v>0</v>
      </c>
      <c r="V421" s="169">
        <v>0</v>
      </c>
      <c r="W421" s="169">
        <v>0</v>
      </c>
      <c r="X421" s="169">
        <v>1</v>
      </c>
      <c r="Y421" s="169">
        <v>0</v>
      </c>
      <c r="Z421" s="169">
        <v>0</v>
      </c>
      <c r="AA421" s="169">
        <v>0</v>
      </c>
      <c r="AB421" s="169">
        <v>0</v>
      </c>
      <c r="AC421" s="169">
        <v>0</v>
      </c>
      <c r="AD421" s="169">
        <v>0</v>
      </c>
      <c r="AE421" s="169">
        <v>0</v>
      </c>
      <c r="AF421" s="169">
        <v>0</v>
      </c>
      <c r="AG421" s="169">
        <v>0</v>
      </c>
      <c r="AH421" s="169">
        <v>0</v>
      </c>
      <c r="AI421" s="169">
        <v>0</v>
      </c>
      <c r="AJ421" s="169">
        <v>0</v>
      </c>
      <c r="AK421" s="169">
        <v>0</v>
      </c>
      <c r="AL421" s="169">
        <v>0</v>
      </c>
      <c r="AM421" s="169">
        <v>0</v>
      </c>
      <c r="AN421" s="170">
        <v>0</v>
      </c>
      <c r="AO421" s="169">
        <v>0</v>
      </c>
      <c r="AP421" s="169">
        <v>0</v>
      </c>
      <c r="AQ421" s="169">
        <v>0</v>
      </c>
      <c r="AR421" s="169">
        <v>0</v>
      </c>
      <c r="AS421" s="169">
        <v>0</v>
      </c>
      <c r="AT421" s="170">
        <v>0</v>
      </c>
      <c r="AU421" s="169">
        <v>0</v>
      </c>
      <c r="AV421" s="169">
        <v>0</v>
      </c>
      <c r="AW421" s="169">
        <v>0</v>
      </c>
      <c r="AX421" s="169">
        <v>0</v>
      </c>
      <c r="AY421" s="169">
        <v>0</v>
      </c>
      <c r="AZ421" s="169">
        <v>0</v>
      </c>
      <c r="BA421" s="169">
        <v>0</v>
      </c>
      <c r="BB421" s="169">
        <v>0</v>
      </c>
      <c r="BC421" s="169">
        <v>0</v>
      </c>
      <c r="BD421" s="169">
        <v>0</v>
      </c>
      <c r="BE421" s="169">
        <v>13</v>
      </c>
      <c r="BF421" s="169">
        <v>0</v>
      </c>
      <c r="BG421" s="169">
        <v>0</v>
      </c>
      <c r="BH421" s="169">
        <v>0</v>
      </c>
      <c r="BI421" s="138">
        <v>0</v>
      </c>
    </row>
    <row r="422" spans="1:61">
      <c r="A422" s="172" t="s">
        <v>248</v>
      </c>
      <c r="B422" s="169">
        <v>417</v>
      </c>
      <c r="C422" s="169">
        <v>617</v>
      </c>
      <c r="D422" s="138">
        <f>SUM(H422:BI422)</f>
        <v>37</v>
      </c>
      <c r="E422" s="172">
        <f>SUMIF($H$1:$BI$1,1,$H422:$BI422)</f>
        <v>22</v>
      </c>
      <c r="F422" s="169">
        <f>SUMIF($H$1:$BI$1,2,$H422:$BI422)</f>
        <v>0</v>
      </c>
      <c r="G422" s="138">
        <f>SUMIF($H$1:$BI$1,3,$H422:$BI422)</f>
        <v>15</v>
      </c>
      <c r="H422" s="171">
        <v>0</v>
      </c>
      <c r="I422" s="169">
        <v>0</v>
      </c>
      <c r="J422" s="169">
        <v>0</v>
      </c>
      <c r="K422" s="169">
        <v>0</v>
      </c>
      <c r="L422" s="169">
        <v>0</v>
      </c>
      <c r="M422" s="169">
        <v>0</v>
      </c>
      <c r="N422" s="169">
        <v>0</v>
      </c>
      <c r="O422" s="169">
        <v>0</v>
      </c>
      <c r="P422" s="169">
        <v>15</v>
      </c>
      <c r="Q422" s="169">
        <v>0</v>
      </c>
      <c r="R422" s="169">
        <v>0</v>
      </c>
      <c r="S422" s="169">
        <v>0</v>
      </c>
      <c r="T422" s="169">
        <v>0</v>
      </c>
      <c r="U422" s="169">
        <v>0</v>
      </c>
      <c r="V422" s="169">
        <v>0</v>
      </c>
      <c r="W422" s="169">
        <v>0</v>
      </c>
      <c r="X422" s="169">
        <v>22</v>
      </c>
      <c r="Y422" s="169">
        <v>0</v>
      </c>
      <c r="Z422" s="169">
        <v>0</v>
      </c>
      <c r="AA422" s="169">
        <v>0</v>
      </c>
      <c r="AB422" s="169">
        <v>0</v>
      </c>
      <c r="AC422" s="169">
        <v>0</v>
      </c>
      <c r="AD422" s="169">
        <v>0</v>
      </c>
      <c r="AE422" s="169">
        <v>0</v>
      </c>
      <c r="AF422" s="169">
        <v>0</v>
      </c>
      <c r="AG422" s="169">
        <v>0</v>
      </c>
      <c r="AH422" s="169">
        <v>0</v>
      </c>
      <c r="AI422" s="169">
        <v>0</v>
      </c>
      <c r="AJ422" s="169">
        <v>0</v>
      </c>
      <c r="AK422" s="169">
        <v>0</v>
      </c>
      <c r="AL422" s="169">
        <v>0</v>
      </c>
      <c r="AM422" s="169">
        <v>0</v>
      </c>
      <c r="AN422" s="170">
        <v>0</v>
      </c>
      <c r="AO422" s="169">
        <v>0</v>
      </c>
      <c r="AP422" s="169">
        <v>0</v>
      </c>
      <c r="AQ422" s="169">
        <v>0</v>
      </c>
      <c r="AR422" s="169">
        <v>0</v>
      </c>
      <c r="AS422" s="169">
        <v>0</v>
      </c>
      <c r="AT422" s="170">
        <v>0</v>
      </c>
      <c r="AU422" s="169">
        <v>0</v>
      </c>
      <c r="AV422" s="169">
        <v>0</v>
      </c>
      <c r="AW422" s="169">
        <v>0</v>
      </c>
      <c r="AX422" s="169">
        <v>0</v>
      </c>
      <c r="AY422" s="169">
        <v>0</v>
      </c>
      <c r="AZ422" s="169">
        <v>0</v>
      </c>
      <c r="BA422" s="169">
        <v>0</v>
      </c>
      <c r="BB422" s="169">
        <v>0</v>
      </c>
      <c r="BC422" s="169">
        <v>0</v>
      </c>
      <c r="BD422" s="169">
        <v>0</v>
      </c>
      <c r="BE422" s="169">
        <v>0</v>
      </c>
      <c r="BF422" s="169">
        <v>0</v>
      </c>
      <c r="BG422" s="169">
        <v>0</v>
      </c>
      <c r="BH422" s="169">
        <v>0</v>
      </c>
      <c r="BI422" s="138">
        <v>0</v>
      </c>
    </row>
    <row r="423" spans="1:61">
      <c r="A423" s="172" t="s">
        <v>246</v>
      </c>
      <c r="B423" s="169">
        <v>418</v>
      </c>
      <c r="C423" s="169">
        <v>946</v>
      </c>
      <c r="D423" s="138">
        <f>SUM(H423:BI423)</f>
        <v>78</v>
      </c>
      <c r="E423" s="172">
        <f>SUMIF($H$1:$BI$1,1,$H423:$BI423)</f>
        <v>28</v>
      </c>
      <c r="F423" s="169">
        <f>SUMIF($H$1:$BI$1,2,$H423:$BI423)</f>
        <v>11</v>
      </c>
      <c r="G423" s="138">
        <f>SUMIF($H$1:$BI$1,3,$H423:$BI423)</f>
        <v>39</v>
      </c>
      <c r="H423" s="171">
        <v>0</v>
      </c>
      <c r="I423" s="169">
        <v>0</v>
      </c>
      <c r="J423" s="169">
        <v>0</v>
      </c>
      <c r="K423" s="169">
        <v>0</v>
      </c>
      <c r="L423" s="169">
        <v>0</v>
      </c>
      <c r="M423" s="169">
        <v>0</v>
      </c>
      <c r="N423" s="169">
        <v>0</v>
      </c>
      <c r="O423" s="169">
        <v>0</v>
      </c>
      <c r="P423" s="169">
        <v>37</v>
      </c>
      <c r="Q423" s="169">
        <v>0</v>
      </c>
      <c r="R423" s="169">
        <v>0</v>
      </c>
      <c r="S423" s="169">
        <v>0</v>
      </c>
      <c r="T423" s="169">
        <v>0</v>
      </c>
      <c r="U423" s="169">
        <v>0</v>
      </c>
      <c r="V423" s="169">
        <v>0</v>
      </c>
      <c r="W423" s="169">
        <v>0</v>
      </c>
      <c r="X423" s="169">
        <v>23</v>
      </c>
      <c r="Y423" s="169">
        <v>2</v>
      </c>
      <c r="Z423" s="169">
        <v>0</v>
      </c>
      <c r="AA423" s="169">
        <v>0</v>
      </c>
      <c r="AB423" s="169">
        <v>0</v>
      </c>
      <c r="AC423" s="169">
        <v>0</v>
      </c>
      <c r="AD423" s="169">
        <v>0</v>
      </c>
      <c r="AE423" s="169">
        <v>0</v>
      </c>
      <c r="AF423" s="169">
        <v>0</v>
      </c>
      <c r="AG423" s="169">
        <v>8</v>
      </c>
      <c r="AH423" s="169">
        <v>0</v>
      </c>
      <c r="AI423" s="169">
        <v>1</v>
      </c>
      <c r="AJ423" s="169">
        <v>2</v>
      </c>
      <c r="AK423" s="169">
        <v>0</v>
      </c>
      <c r="AL423" s="169">
        <v>0</v>
      </c>
      <c r="AM423" s="169">
        <v>0</v>
      </c>
      <c r="AN423" s="170">
        <v>1</v>
      </c>
      <c r="AO423" s="169">
        <v>0</v>
      </c>
      <c r="AP423" s="169">
        <v>0</v>
      </c>
      <c r="AQ423" s="169">
        <v>1</v>
      </c>
      <c r="AR423" s="169">
        <v>0</v>
      </c>
      <c r="AS423" s="169">
        <v>0</v>
      </c>
      <c r="AT423" s="170">
        <v>0</v>
      </c>
      <c r="AU423" s="169">
        <v>0</v>
      </c>
      <c r="AV423" s="169">
        <v>2</v>
      </c>
      <c r="AW423" s="169">
        <v>0</v>
      </c>
      <c r="AX423" s="169">
        <v>1</v>
      </c>
      <c r="AY423" s="169">
        <v>0</v>
      </c>
      <c r="AZ423" s="169">
        <v>0</v>
      </c>
      <c r="BA423" s="169">
        <v>0</v>
      </c>
      <c r="BB423" s="169">
        <v>0</v>
      </c>
      <c r="BC423" s="169">
        <v>0</v>
      </c>
      <c r="BD423" s="169">
        <v>0</v>
      </c>
      <c r="BE423" s="169">
        <v>0</v>
      </c>
      <c r="BF423" s="169">
        <v>0</v>
      </c>
      <c r="BG423" s="169">
        <v>0</v>
      </c>
      <c r="BH423" s="169">
        <v>0</v>
      </c>
      <c r="BI423" s="138">
        <v>0</v>
      </c>
    </row>
    <row r="424" spans="1:61">
      <c r="A424" s="172" t="s">
        <v>244</v>
      </c>
      <c r="B424" s="169">
        <v>419</v>
      </c>
      <c r="C424" s="169">
        <v>995</v>
      </c>
      <c r="D424" s="138">
        <f>SUM(H424:BI424)</f>
        <v>68</v>
      </c>
      <c r="E424" s="172">
        <f>SUMIF($H$1:$BI$1,1,$H424:$BI424)</f>
        <v>4</v>
      </c>
      <c r="F424" s="169">
        <f>SUMIF($H$1:$BI$1,2,$H424:$BI424)</f>
        <v>3</v>
      </c>
      <c r="G424" s="138">
        <f>SUMIF($H$1:$BI$1,3,$H424:$BI424)</f>
        <v>61</v>
      </c>
      <c r="H424" s="171">
        <v>0</v>
      </c>
      <c r="I424" s="169">
        <v>0</v>
      </c>
      <c r="J424" s="169">
        <v>0</v>
      </c>
      <c r="K424" s="169">
        <v>0</v>
      </c>
      <c r="L424" s="169">
        <v>0</v>
      </c>
      <c r="M424" s="169">
        <v>0</v>
      </c>
      <c r="N424" s="169">
        <v>0</v>
      </c>
      <c r="O424" s="169">
        <v>0</v>
      </c>
      <c r="P424" s="169">
        <v>61</v>
      </c>
      <c r="Q424" s="169">
        <v>0</v>
      </c>
      <c r="R424" s="169">
        <v>0</v>
      </c>
      <c r="S424" s="169">
        <v>0</v>
      </c>
      <c r="T424" s="169">
        <v>0</v>
      </c>
      <c r="U424" s="169">
        <v>0</v>
      </c>
      <c r="V424" s="169">
        <v>0</v>
      </c>
      <c r="W424" s="169">
        <v>0</v>
      </c>
      <c r="X424" s="169">
        <v>2</v>
      </c>
      <c r="Y424" s="169">
        <v>3</v>
      </c>
      <c r="Z424" s="169">
        <v>0</v>
      </c>
      <c r="AA424" s="169">
        <v>0</v>
      </c>
      <c r="AB424" s="169">
        <v>0</v>
      </c>
      <c r="AC424" s="169">
        <v>0</v>
      </c>
      <c r="AD424" s="169">
        <v>0</v>
      </c>
      <c r="AE424" s="169">
        <v>0</v>
      </c>
      <c r="AF424" s="169">
        <v>0</v>
      </c>
      <c r="AG424" s="169">
        <v>0</v>
      </c>
      <c r="AH424" s="169">
        <v>0</v>
      </c>
      <c r="AI424" s="169">
        <v>0</v>
      </c>
      <c r="AJ424" s="169">
        <v>2</v>
      </c>
      <c r="AK424" s="169">
        <v>0</v>
      </c>
      <c r="AL424" s="169">
        <v>0</v>
      </c>
      <c r="AM424" s="169">
        <v>0</v>
      </c>
      <c r="AN424" s="170">
        <v>0</v>
      </c>
      <c r="AO424" s="169">
        <v>0</v>
      </c>
      <c r="AP424" s="169">
        <v>0</v>
      </c>
      <c r="AQ424" s="169">
        <v>0</v>
      </c>
      <c r="AR424" s="169">
        <v>0</v>
      </c>
      <c r="AS424" s="169">
        <v>0</v>
      </c>
      <c r="AT424" s="170">
        <v>0</v>
      </c>
      <c r="AU424" s="169">
        <v>0</v>
      </c>
      <c r="AV424" s="169">
        <v>0</v>
      </c>
      <c r="AW424" s="169">
        <v>0</v>
      </c>
      <c r="AX424" s="169">
        <v>0</v>
      </c>
      <c r="AY424" s="169">
        <v>0</v>
      </c>
      <c r="AZ424" s="169">
        <v>0</v>
      </c>
      <c r="BA424" s="169">
        <v>0</v>
      </c>
      <c r="BB424" s="169">
        <v>0</v>
      </c>
      <c r="BC424" s="169">
        <v>0</v>
      </c>
      <c r="BD424" s="169">
        <v>0</v>
      </c>
      <c r="BE424" s="169">
        <v>0</v>
      </c>
      <c r="BF424" s="169">
        <v>0</v>
      </c>
      <c r="BG424" s="169">
        <v>0</v>
      </c>
      <c r="BH424" s="169">
        <v>0</v>
      </c>
      <c r="BI424" s="138">
        <v>0</v>
      </c>
    </row>
    <row r="425" spans="1:61">
      <c r="A425" s="172" t="s">
        <v>242</v>
      </c>
      <c r="B425" s="169">
        <v>420</v>
      </c>
      <c r="C425" s="169">
        <v>5</v>
      </c>
      <c r="D425" s="138">
        <f>SUM(H425:BI425)</f>
        <v>0</v>
      </c>
      <c r="E425" s="172">
        <f>SUMIF($H$1:$BI$1,1,$H425:$BI425)</f>
        <v>0</v>
      </c>
      <c r="F425" s="169">
        <f>SUMIF($H$1:$BI$1,2,$H425:$BI425)</f>
        <v>0</v>
      </c>
      <c r="G425" s="138">
        <f>SUMIF($H$1:$BI$1,3,$H425:$BI425)</f>
        <v>0</v>
      </c>
      <c r="H425" s="171">
        <v>0</v>
      </c>
      <c r="I425" s="169">
        <v>0</v>
      </c>
      <c r="J425" s="169">
        <v>0</v>
      </c>
      <c r="K425" s="169">
        <v>0</v>
      </c>
      <c r="L425" s="169">
        <v>0</v>
      </c>
      <c r="M425" s="169">
        <v>0</v>
      </c>
      <c r="N425" s="169">
        <v>0</v>
      </c>
      <c r="O425" s="169">
        <v>0</v>
      </c>
      <c r="P425" s="169">
        <v>0</v>
      </c>
      <c r="Q425" s="169">
        <v>0</v>
      </c>
      <c r="R425" s="169">
        <v>0</v>
      </c>
      <c r="S425" s="169">
        <v>0</v>
      </c>
      <c r="T425" s="169">
        <v>0</v>
      </c>
      <c r="U425" s="169">
        <v>0</v>
      </c>
      <c r="V425" s="169">
        <v>0</v>
      </c>
      <c r="W425" s="169">
        <v>0</v>
      </c>
      <c r="X425" s="169">
        <v>0</v>
      </c>
      <c r="Y425" s="169">
        <v>0</v>
      </c>
      <c r="Z425" s="169">
        <v>0</v>
      </c>
      <c r="AA425" s="169">
        <v>0</v>
      </c>
      <c r="AB425" s="169">
        <v>0</v>
      </c>
      <c r="AC425" s="169">
        <v>0</v>
      </c>
      <c r="AD425" s="169">
        <v>0</v>
      </c>
      <c r="AE425" s="169">
        <v>0</v>
      </c>
      <c r="AF425" s="169">
        <v>0</v>
      </c>
      <c r="AG425" s="169">
        <v>0</v>
      </c>
      <c r="AH425" s="169">
        <v>0</v>
      </c>
      <c r="AI425" s="169">
        <v>0</v>
      </c>
      <c r="AJ425" s="169">
        <v>0</v>
      </c>
      <c r="AK425" s="169">
        <v>0</v>
      </c>
      <c r="AL425" s="169">
        <v>0</v>
      </c>
      <c r="AM425" s="169">
        <v>0</v>
      </c>
      <c r="AN425" s="170">
        <v>0</v>
      </c>
      <c r="AO425" s="169">
        <v>0</v>
      </c>
      <c r="AP425" s="169">
        <v>0</v>
      </c>
      <c r="AQ425" s="169">
        <v>0</v>
      </c>
      <c r="AR425" s="169">
        <v>0</v>
      </c>
      <c r="AS425" s="169">
        <v>0</v>
      </c>
      <c r="AT425" s="170">
        <v>0</v>
      </c>
      <c r="AU425" s="169">
        <v>0</v>
      </c>
      <c r="AV425" s="169">
        <v>0</v>
      </c>
      <c r="AW425" s="169">
        <v>0</v>
      </c>
      <c r="AX425" s="169">
        <v>0</v>
      </c>
      <c r="AY425" s="169">
        <v>0</v>
      </c>
      <c r="AZ425" s="169">
        <v>0</v>
      </c>
      <c r="BA425" s="169">
        <v>0</v>
      </c>
      <c r="BB425" s="169">
        <v>0</v>
      </c>
      <c r="BC425" s="169">
        <v>0</v>
      </c>
      <c r="BD425" s="169">
        <v>0</v>
      </c>
      <c r="BE425" s="169">
        <v>0</v>
      </c>
      <c r="BF425" s="169">
        <v>0</v>
      </c>
      <c r="BG425" s="169">
        <v>0</v>
      </c>
      <c r="BH425" s="169">
        <v>0</v>
      </c>
      <c r="BI425" s="138">
        <v>0</v>
      </c>
    </row>
    <row r="426" spans="1:61">
      <c r="A426" s="172" t="s">
        <v>241</v>
      </c>
      <c r="B426" s="169">
        <v>421</v>
      </c>
      <c r="C426" s="169">
        <v>347</v>
      </c>
      <c r="D426" s="138">
        <f>SUM(H426:BI426)</f>
        <v>0</v>
      </c>
      <c r="E426" s="172">
        <f>SUMIF($H$1:$BI$1,1,$H426:$BI426)</f>
        <v>0</v>
      </c>
      <c r="F426" s="169">
        <f>SUMIF($H$1:$BI$1,2,$H426:$BI426)</f>
        <v>0</v>
      </c>
      <c r="G426" s="138">
        <f>SUMIF($H$1:$BI$1,3,$H426:$BI426)</f>
        <v>0</v>
      </c>
      <c r="H426" s="171">
        <v>0</v>
      </c>
      <c r="I426" s="169">
        <v>0</v>
      </c>
      <c r="J426" s="169">
        <v>0</v>
      </c>
      <c r="K426" s="169">
        <v>0</v>
      </c>
      <c r="L426" s="169">
        <v>0</v>
      </c>
      <c r="M426" s="169">
        <v>0</v>
      </c>
      <c r="N426" s="169">
        <v>0</v>
      </c>
      <c r="O426" s="169">
        <v>0</v>
      </c>
      <c r="P426" s="169">
        <v>0</v>
      </c>
      <c r="Q426" s="169">
        <v>0</v>
      </c>
      <c r="R426" s="169">
        <v>0</v>
      </c>
      <c r="S426" s="169">
        <v>0</v>
      </c>
      <c r="T426" s="169">
        <v>0</v>
      </c>
      <c r="U426" s="169">
        <v>0</v>
      </c>
      <c r="V426" s="169">
        <v>0</v>
      </c>
      <c r="W426" s="169">
        <v>0</v>
      </c>
      <c r="X426" s="169">
        <v>0</v>
      </c>
      <c r="Y426" s="169">
        <v>0</v>
      </c>
      <c r="Z426" s="169">
        <v>0</v>
      </c>
      <c r="AA426" s="169">
        <v>0</v>
      </c>
      <c r="AB426" s="169">
        <v>0</v>
      </c>
      <c r="AC426" s="169">
        <v>0</v>
      </c>
      <c r="AD426" s="169">
        <v>0</v>
      </c>
      <c r="AE426" s="169">
        <v>0</v>
      </c>
      <c r="AF426" s="169">
        <v>0</v>
      </c>
      <c r="AG426" s="169">
        <v>0</v>
      </c>
      <c r="AH426" s="169">
        <v>0</v>
      </c>
      <c r="AI426" s="169">
        <v>0</v>
      </c>
      <c r="AJ426" s="169">
        <v>0</v>
      </c>
      <c r="AK426" s="169">
        <v>0</v>
      </c>
      <c r="AL426" s="169">
        <v>0</v>
      </c>
      <c r="AM426" s="169">
        <v>0</v>
      </c>
      <c r="AN426" s="170">
        <v>0</v>
      </c>
      <c r="AO426" s="169">
        <v>0</v>
      </c>
      <c r="AP426" s="169">
        <v>0</v>
      </c>
      <c r="AQ426" s="169">
        <v>0</v>
      </c>
      <c r="AR426" s="169">
        <v>0</v>
      </c>
      <c r="AS426" s="169">
        <v>0</v>
      </c>
      <c r="AT426" s="170">
        <v>0</v>
      </c>
      <c r="AU426" s="169">
        <v>0</v>
      </c>
      <c r="AV426" s="169">
        <v>0</v>
      </c>
      <c r="AW426" s="169">
        <v>0</v>
      </c>
      <c r="AX426" s="169">
        <v>0</v>
      </c>
      <c r="AY426" s="169">
        <v>0</v>
      </c>
      <c r="AZ426" s="169">
        <v>0</v>
      </c>
      <c r="BA426" s="169">
        <v>0</v>
      </c>
      <c r="BB426" s="169">
        <v>0</v>
      </c>
      <c r="BC426" s="169">
        <v>0</v>
      </c>
      <c r="BD426" s="169">
        <v>0</v>
      </c>
      <c r="BE426" s="169">
        <v>0</v>
      </c>
      <c r="BF426" s="169">
        <v>0</v>
      </c>
      <c r="BG426" s="169">
        <v>0</v>
      </c>
      <c r="BH426" s="169">
        <v>0</v>
      </c>
      <c r="BI426" s="138">
        <v>0</v>
      </c>
    </row>
    <row r="427" spans="1:61">
      <c r="A427" s="172" t="s">
        <v>240</v>
      </c>
      <c r="B427" s="169">
        <v>422</v>
      </c>
      <c r="C427" s="169">
        <v>75</v>
      </c>
      <c r="D427" s="138">
        <f>SUM(H427:BI427)</f>
        <v>11</v>
      </c>
      <c r="E427" s="172">
        <f>SUMIF($H$1:$BI$1,1,$H427:$BI427)</f>
        <v>0</v>
      </c>
      <c r="F427" s="169">
        <f>SUMIF($H$1:$BI$1,2,$H427:$BI427)</f>
        <v>0</v>
      </c>
      <c r="G427" s="138">
        <f>SUMIF($H$1:$BI$1,3,$H427:$BI427)</f>
        <v>11</v>
      </c>
      <c r="H427" s="171">
        <v>0</v>
      </c>
      <c r="I427" s="169">
        <v>0</v>
      </c>
      <c r="J427" s="169">
        <v>0</v>
      </c>
      <c r="K427" s="169">
        <v>0</v>
      </c>
      <c r="L427" s="169">
        <v>0</v>
      </c>
      <c r="M427" s="169">
        <v>0</v>
      </c>
      <c r="N427" s="169">
        <v>0</v>
      </c>
      <c r="O427" s="169">
        <v>0</v>
      </c>
      <c r="P427" s="169">
        <v>11</v>
      </c>
      <c r="Q427" s="169">
        <v>0</v>
      </c>
      <c r="R427" s="169">
        <v>0</v>
      </c>
      <c r="S427" s="169">
        <v>0</v>
      </c>
      <c r="T427" s="169">
        <v>0</v>
      </c>
      <c r="U427" s="169">
        <v>0</v>
      </c>
      <c r="V427" s="169">
        <v>0</v>
      </c>
      <c r="W427" s="169">
        <v>0</v>
      </c>
      <c r="X427" s="169">
        <v>0</v>
      </c>
      <c r="Y427" s="169">
        <v>0</v>
      </c>
      <c r="Z427" s="169">
        <v>0</v>
      </c>
      <c r="AA427" s="169">
        <v>0</v>
      </c>
      <c r="AB427" s="169">
        <v>0</v>
      </c>
      <c r="AC427" s="169">
        <v>0</v>
      </c>
      <c r="AD427" s="169">
        <v>0</v>
      </c>
      <c r="AE427" s="169">
        <v>0</v>
      </c>
      <c r="AF427" s="169">
        <v>0</v>
      </c>
      <c r="AG427" s="169">
        <v>0</v>
      </c>
      <c r="AH427" s="169">
        <v>0</v>
      </c>
      <c r="AI427" s="169">
        <v>0</v>
      </c>
      <c r="AJ427" s="169">
        <v>0</v>
      </c>
      <c r="AK427" s="169">
        <v>0</v>
      </c>
      <c r="AL427" s="169">
        <v>0</v>
      </c>
      <c r="AM427" s="169">
        <v>0</v>
      </c>
      <c r="AN427" s="170">
        <v>0</v>
      </c>
      <c r="AO427" s="169">
        <v>0</v>
      </c>
      <c r="AP427" s="169">
        <v>0</v>
      </c>
      <c r="AQ427" s="169">
        <v>0</v>
      </c>
      <c r="AR427" s="169">
        <v>0</v>
      </c>
      <c r="AS427" s="169">
        <v>0</v>
      </c>
      <c r="AT427" s="170">
        <v>0</v>
      </c>
      <c r="AU427" s="169">
        <v>0</v>
      </c>
      <c r="AV427" s="169">
        <v>0</v>
      </c>
      <c r="AW427" s="169">
        <v>0</v>
      </c>
      <c r="AX427" s="169">
        <v>0</v>
      </c>
      <c r="AY427" s="169">
        <v>0</v>
      </c>
      <c r="AZ427" s="169">
        <v>0</v>
      </c>
      <c r="BA427" s="169">
        <v>0</v>
      </c>
      <c r="BB427" s="169">
        <v>0</v>
      </c>
      <c r="BC427" s="169">
        <v>0</v>
      </c>
      <c r="BD427" s="169">
        <v>0</v>
      </c>
      <c r="BE427" s="169">
        <v>0</v>
      </c>
      <c r="BF427" s="169">
        <v>0</v>
      </c>
      <c r="BG427" s="169">
        <v>0</v>
      </c>
      <c r="BH427" s="169">
        <v>0</v>
      </c>
      <c r="BI427" s="138">
        <v>0</v>
      </c>
    </row>
    <row r="428" spans="1:61">
      <c r="A428" s="172" t="s">
        <v>238</v>
      </c>
      <c r="B428" s="169">
        <v>423</v>
      </c>
      <c r="C428" s="169">
        <v>4549</v>
      </c>
      <c r="D428" s="138">
        <f>SUM(H428:BI428)</f>
        <v>358</v>
      </c>
      <c r="E428" s="172">
        <f>SUMIF($H$1:$BI$1,1,$H428:$BI428)</f>
        <v>90</v>
      </c>
      <c r="F428" s="169">
        <f>SUMIF($H$1:$BI$1,2,$H428:$BI428)</f>
        <v>132</v>
      </c>
      <c r="G428" s="138">
        <f>SUMIF($H$1:$BI$1,3,$H428:$BI428)</f>
        <v>136</v>
      </c>
      <c r="H428" s="171">
        <v>0</v>
      </c>
      <c r="I428" s="169">
        <v>0</v>
      </c>
      <c r="J428" s="169">
        <v>0</v>
      </c>
      <c r="K428" s="169">
        <v>0</v>
      </c>
      <c r="L428" s="169">
        <v>0</v>
      </c>
      <c r="M428" s="169">
        <v>0</v>
      </c>
      <c r="N428" s="169">
        <v>0</v>
      </c>
      <c r="O428" s="169">
        <v>0</v>
      </c>
      <c r="P428" s="169">
        <v>136</v>
      </c>
      <c r="Q428" s="169">
        <v>0</v>
      </c>
      <c r="R428" s="169">
        <v>0</v>
      </c>
      <c r="S428" s="169">
        <v>0</v>
      </c>
      <c r="T428" s="169">
        <v>0</v>
      </c>
      <c r="U428" s="169">
        <v>0</v>
      </c>
      <c r="V428" s="169">
        <v>0</v>
      </c>
      <c r="W428" s="169">
        <v>0</v>
      </c>
      <c r="X428" s="169">
        <v>52</v>
      </c>
      <c r="Y428" s="169">
        <v>0</v>
      </c>
      <c r="Z428" s="169">
        <v>0</v>
      </c>
      <c r="AA428" s="169">
        <v>0</v>
      </c>
      <c r="AB428" s="169">
        <v>0</v>
      </c>
      <c r="AC428" s="169">
        <v>0</v>
      </c>
      <c r="AD428" s="169">
        <v>0</v>
      </c>
      <c r="AE428" s="169">
        <v>0</v>
      </c>
      <c r="AF428" s="169">
        <v>0</v>
      </c>
      <c r="AG428" s="169">
        <v>0</v>
      </c>
      <c r="AH428" s="169">
        <v>0</v>
      </c>
      <c r="AI428" s="169">
        <v>0</v>
      </c>
      <c r="AJ428" s="169">
        <v>38</v>
      </c>
      <c r="AK428" s="169">
        <v>0</v>
      </c>
      <c r="AL428" s="169">
        <v>0</v>
      </c>
      <c r="AM428" s="169">
        <v>0</v>
      </c>
      <c r="AN428" s="170">
        <v>0</v>
      </c>
      <c r="AO428" s="169">
        <v>0</v>
      </c>
      <c r="AP428" s="169">
        <v>0</v>
      </c>
      <c r="AQ428" s="169">
        <v>17</v>
      </c>
      <c r="AR428" s="169">
        <v>0</v>
      </c>
      <c r="AS428" s="169">
        <v>0</v>
      </c>
      <c r="AT428" s="170">
        <v>0</v>
      </c>
      <c r="AU428" s="169">
        <v>0</v>
      </c>
      <c r="AV428" s="169">
        <v>0</v>
      </c>
      <c r="AW428" s="169">
        <v>0</v>
      </c>
      <c r="AX428" s="169">
        <v>0</v>
      </c>
      <c r="AY428" s="169">
        <v>0</v>
      </c>
      <c r="AZ428" s="169">
        <v>0</v>
      </c>
      <c r="BA428" s="169">
        <v>0</v>
      </c>
      <c r="BB428" s="169">
        <v>0</v>
      </c>
      <c r="BC428" s="169">
        <v>0</v>
      </c>
      <c r="BD428" s="169">
        <v>0</v>
      </c>
      <c r="BE428" s="169">
        <v>115</v>
      </c>
      <c r="BF428" s="169">
        <v>0</v>
      </c>
      <c r="BG428" s="169">
        <v>0</v>
      </c>
      <c r="BH428" s="169">
        <v>0</v>
      </c>
      <c r="BI428" s="138">
        <v>0</v>
      </c>
    </row>
    <row r="429" spans="1:61">
      <c r="A429" s="172" t="s">
        <v>236</v>
      </c>
      <c r="B429" s="169">
        <v>424</v>
      </c>
      <c r="C429" s="169">
        <v>19</v>
      </c>
      <c r="D429" s="138">
        <f>SUM(H429:BI429)</f>
        <v>0</v>
      </c>
      <c r="E429" s="172">
        <f>SUMIF($H$1:$BI$1,1,$H429:$BI429)</f>
        <v>0</v>
      </c>
      <c r="F429" s="169">
        <f>SUMIF($H$1:$BI$1,2,$H429:$BI429)</f>
        <v>0</v>
      </c>
      <c r="G429" s="138">
        <f>SUMIF($H$1:$BI$1,3,$H429:$BI429)</f>
        <v>0</v>
      </c>
      <c r="H429" s="171">
        <v>0</v>
      </c>
      <c r="I429" s="169">
        <v>0</v>
      </c>
      <c r="J429" s="169">
        <v>0</v>
      </c>
      <c r="K429" s="169">
        <v>0</v>
      </c>
      <c r="L429" s="169">
        <v>0</v>
      </c>
      <c r="M429" s="169">
        <v>0</v>
      </c>
      <c r="N429" s="169">
        <v>0</v>
      </c>
      <c r="O429" s="169">
        <v>0</v>
      </c>
      <c r="P429" s="169">
        <v>0</v>
      </c>
      <c r="Q429" s="169">
        <v>0</v>
      </c>
      <c r="R429" s="169">
        <v>0</v>
      </c>
      <c r="S429" s="169">
        <v>0</v>
      </c>
      <c r="T429" s="169">
        <v>0</v>
      </c>
      <c r="U429" s="169">
        <v>0</v>
      </c>
      <c r="V429" s="169">
        <v>0</v>
      </c>
      <c r="W429" s="169">
        <v>0</v>
      </c>
      <c r="X429" s="169">
        <v>0</v>
      </c>
      <c r="Y429" s="169">
        <v>0</v>
      </c>
      <c r="Z429" s="169">
        <v>0</v>
      </c>
      <c r="AA429" s="169">
        <v>0</v>
      </c>
      <c r="AB429" s="169">
        <v>0</v>
      </c>
      <c r="AC429" s="169">
        <v>0</v>
      </c>
      <c r="AD429" s="169">
        <v>0</v>
      </c>
      <c r="AE429" s="169">
        <v>0</v>
      </c>
      <c r="AF429" s="169">
        <v>0</v>
      </c>
      <c r="AG429" s="169">
        <v>0</v>
      </c>
      <c r="AH429" s="169">
        <v>0</v>
      </c>
      <c r="AI429" s="169">
        <v>0</v>
      </c>
      <c r="AJ429" s="169">
        <v>0</v>
      </c>
      <c r="AK429" s="169">
        <v>0</v>
      </c>
      <c r="AL429" s="169">
        <v>0</v>
      </c>
      <c r="AM429" s="169">
        <v>0</v>
      </c>
      <c r="AN429" s="170">
        <v>0</v>
      </c>
      <c r="AO429" s="169">
        <v>0</v>
      </c>
      <c r="AP429" s="169">
        <v>0</v>
      </c>
      <c r="AQ429" s="169">
        <v>0</v>
      </c>
      <c r="AR429" s="169">
        <v>0</v>
      </c>
      <c r="AS429" s="169">
        <v>0</v>
      </c>
      <c r="AT429" s="170">
        <v>0</v>
      </c>
      <c r="AU429" s="169">
        <v>0</v>
      </c>
      <c r="AV429" s="169">
        <v>0</v>
      </c>
      <c r="AW429" s="169">
        <v>0</v>
      </c>
      <c r="AX429" s="169">
        <v>0</v>
      </c>
      <c r="AY429" s="169">
        <v>0</v>
      </c>
      <c r="AZ429" s="169">
        <v>0</v>
      </c>
      <c r="BA429" s="169">
        <v>0</v>
      </c>
      <c r="BB429" s="169">
        <v>0</v>
      </c>
      <c r="BC429" s="169">
        <v>0</v>
      </c>
      <c r="BD429" s="169">
        <v>0</v>
      </c>
      <c r="BE429" s="169">
        <v>0</v>
      </c>
      <c r="BF429" s="169">
        <v>0</v>
      </c>
      <c r="BG429" s="169">
        <v>0</v>
      </c>
      <c r="BH429" s="169">
        <v>0</v>
      </c>
      <c r="BI429" s="138">
        <v>0</v>
      </c>
    </row>
    <row r="430" spans="1:61">
      <c r="A430" s="172" t="s">
        <v>235</v>
      </c>
      <c r="B430" s="169">
        <v>425</v>
      </c>
      <c r="C430" s="169">
        <v>423</v>
      </c>
      <c r="D430" s="138">
        <f>SUM(H430:BI430)</f>
        <v>12</v>
      </c>
      <c r="E430" s="172">
        <f>SUMIF($H$1:$BI$1,1,$H430:$BI430)</f>
        <v>7</v>
      </c>
      <c r="F430" s="169">
        <f>SUMIF($H$1:$BI$1,2,$H430:$BI430)</f>
        <v>1</v>
      </c>
      <c r="G430" s="138">
        <f>SUMIF($H$1:$BI$1,3,$H430:$BI430)</f>
        <v>4</v>
      </c>
      <c r="H430" s="171">
        <v>0</v>
      </c>
      <c r="I430" s="169">
        <v>0</v>
      </c>
      <c r="J430" s="169">
        <v>0</v>
      </c>
      <c r="K430" s="169">
        <v>0</v>
      </c>
      <c r="L430" s="169">
        <v>0</v>
      </c>
      <c r="M430" s="169">
        <v>0</v>
      </c>
      <c r="N430" s="169">
        <v>0</v>
      </c>
      <c r="O430" s="169">
        <v>0</v>
      </c>
      <c r="P430" s="169">
        <v>4</v>
      </c>
      <c r="Q430" s="169">
        <v>0</v>
      </c>
      <c r="R430" s="169">
        <v>0</v>
      </c>
      <c r="S430" s="169">
        <v>0</v>
      </c>
      <c r="T430" s="169">
        <v>0</v>
      </c>
      <c r="U430" s="169">
        <v>0</v>
      </c>
      <c r="V430" s="169">
        <v>0</v>
      </c>
      <c r="W430" s="169">
        <v>0</v>
      </c>
      <c r="X430" s="169">
        <v>3</v>
      </c>
      <c r="Y430" s="169">
        <v>0</v>
      </c>
      <c r="Z430" s="169">
        <v>0</v>
      </c>
      <c r="AA430" s="169">
        <v>0</v>
      </c>
      <c r="AB430" s="169">
        <v>0</v>
      </c>
      <c r="AC430" s="169">
        <v>0</v>
      </c>
      <c r="AD430" s="169">
        <v>0</v>
      </c>
      <c r="AE430" s="169">
        <v>0</v>
      </c>
      <c r="AF430" s="169">
        <v>0</v>
      </c>
      <c r="AG430" s="169">
        <v>0</v>
      </c>
      <c r="AH430" s="169">
        <v>0</v>
      </c>
      <c r="AI430" s="169">
        <v>0</v>
      </c>
      <c r="AJ430" s="169">
        <v>4</v>
      </c>
      <c r="AK430" s="169">
        <v>0</v>
      </c>
      <c r="AL430" s="169">
        <v>0</v>
      </c>
      <c r="AM430" s="169">
        <v>0</v>
      </c>
      <c r="AN430" s="170">
        <v>0</v>
      </c>
      <c r="AO430" s="169">
        <v>0</v>
      </c>
      <c r="AP430" s="169">
        <v>0</v>
      </c>
      <c r="AQ430" s="169">
        <v>0</v>
      </c>
      <c r="AR430" s="169">
        <v>0</v>
      </c>
      <c r="AS430" s="169">
        <v>0</v>
      </c>
      <c r="AT430" s="170">
        <v>0</v>
      </c>
      <c r="AU430" s="169">
        <v>0</v>
      </c>
      <c r="AV430" s="169">
        <v>0</v>
      </c>
      <c r="AW430" s="169">
        <v>0</v>
      </c>
      <c r="AX430" s="169">
        <v>0</v>
      </c>
      <c r="AY430" s="169">
        <v>0</v>
      </c>
      <c r="AZ430" s="169">
        <v>0</v>
      </c>
      <c r="BA430" s="169">
        <v>0</v>
      </c>
      <c r="BB430" s="169">
        <v>0</v>
      </c>
      <c r="BC430" s="169">
        <v>0</v>
      </c>
      <c r="BD430" s="169">
        <v>0</v>
      </c>
      <c r="BE430" s="169">
        <v>1</v>
      </c>
      <c r="BF430" s="169">
        <v>0</v>
      </c>
      <c r="BG430" s="169">
        <v>0</v>
      </c>
      <c r="BH430" s="169">
        <v>0</v>
      </c>
      <c r="BI430" s="138">
        <v>0</v>
      </c>
    </row>
    <row r="431" spans="1:61">
      <c r="A431" s="172" t="s">
        <v>233</v>
      </c>
      <c r="B431" s="169">
        <v>426</v>
      </c>
      <c r="C431" s="169">
        <v>763</v>
      </c>
      <c r="D431" s="138">
        <f>SUM(H431:BI431)</f>
        <v>69</v>
      </c>
      <c r="E431" s="172">
        <f>SUMIF($H$1:$BI$1,1,$H431:$BI431)</f>
        <v>18</v>
      </c>
      <c r="F431" s="169">
        <f>SUMIF($H$1:$BI$1,2,$H431:$BI431)</f>
        <v>11</v>
      </c>
      <c r="G431" s="138">
        <f>SUMIF($H$1:$BI$1,3,$H431:$BI431)</f>
        <v>40</v>
      </c>
      <c r="H431" s="171">
        <v>0</v>
      </c>
      <c r="I431" s="169">
        <v>1</v>
      </c>
      <c r="J431" s="169">
        <v>0</v>
      </c>
      <c r="K431" s="169">
        <v>0</v>
      </c>
      <c r="L431" s="169">
        <v>0</v>
      </c>
      <c r="M431" s="169">
        <v>0</v>
      </c>
      <c r="N431" s="169">
        <v>0</v>
      </c>
      <c r="O431" s="169">
        <v>0</v>
      </c>
      <c r="P431" s="169">
        <v>40</v>
      </c>
      <c r="Q431" s="169">
        <v>0</v>
      </c>
      <c r="R431" s="169">
        <v>0</v>
      </c>
      <c r="S431" s="169">
        <v>0</v>
      </c>
      <c r="T431" s="169">
        <v>0</v>
      </c>
      <c r="U431" s="169">
        <v>0</v>
      </c>
      <c r="V431" s="169">
        <v>0</v>
      </c>
      <c r="W431" s="169">
        <v>0</v>
      </c>
      <c r="X431" s="169">
        <v>18</v>
      </c>
      <c r="Y431" s="169">
        <v>0</v>
      </c>
      <c r="Z431" s="169">
        <v>0</v>
      </c>
      <c r="AA431" s="169">
        <v>0</v>
      </c>
      <c r="AB431" s="169">
        <v>0</v>
      </c>
      <c r="AC431" s="169">
        <v>0</v>
      </c>
      <c r="AD431" s="169">
        <v>0</v>
      </c>
      <c r="AE431" s="169">
        <v>0</v>
      </c>
      <c r="AF431" s="169">
        <v>0</v>
      </c>
      <c r="AG431" s="169">
        <v>0</v>
      </c>
      <c r="AH431" s="169">
        <v>0</v>
      </c>
      <c r="AI431" s="169">
        <v>0</v>
      </c>
      <c r="AJ431" s="169">
        <v>0</v>
      </c>
      <c r="AK431" s="169">
        <v>0</v>
      </c>
      <c r="AL431" s="169">
        <v>0</v>
      </c>
      <c r="AM431" s="169">
        <v>0</v>
      </c>
      <c r="AN431" s="170">
        <v>0</v>
      </c>
      <c r="AO431" s="169">
        <v>0</v>
      </c>
      <c r="AP431" s="169">
        <v>0</v>
      </c>
      <c r="AQ431" s="169">
        <v>0</v>
      </c>
      <c r="AR431" s="169">
        <v>0</v>
      </c>
      <c r="AS431" s="169">
        <v>0</v>
      </c>
      <c r="AT431" s="170">
        <v>0</v>
      </c>
      <c r="AU431" s="169">
        <v>0</v>
      </c>
      <c r="AV431" s="169">
        <v>0</v>
      </c>
      <c r="AW431" s="169">
        <v>0</v>
      </c>
      <c r="AX431" s="169">
        <v>0</v>
      </c>
      <c r="AY431" s="169">
        <v>0</v>
      </c>
      <c r="AZ431" s="169">
        <v>0</v>
      </c>
      <c r="BA431" s="169">
        <v>0</v>
      </c>
      <c r="BB431" s="169">
        <v>0</v>
      </c>
      <c r="BC431" s="169">
        <v>0</v>
      </c>
      <c r="BD431" s="169">
        <v>0</v>
      </c>
      <c r="BE431" s="169">
        <v>10</v>
      </c>
      <c r="BF431" s="169">
        <v>0</v>
      </c>
      <c r="BG431" s="169">
        <v>0</v>
      </c>
      <c r="BH431" s="169">
        <v>0</v>
      </c>
      <c r="BI431" s="138">
        <v>0</v>
      </c>
    </row>
    <row r="432" spans="1:61">
      <c r="A432" s="172" t="s">
        <v>231</v>
      </c>
      <c r="B432" s="169">
        <v>427</v>
      </c>
      <c r="C432" s="169">
        <v>2037</v>
      </c>
      <c r="D432" s="138">
        <f>SUM(H432:BI432)</f>
        <v>164</v>
      </c>
      <c r="E432" s="172">
        <f>SUMIF($H$1:$BI$1,1,$H432:$BI432)</f>
        <v>44</v>
      </c>
      <c r="F432" s="169">
        <f>SUMIF($H$1:$BI$1,2,$H432:$BI432)</f>
        <v>67</v>
      </c>
      <c r="G432" s="138">
        <f>SUMIF($H$1:$BI$1,3,$H432:$BI432)</f>
        <v>53</v>
      </c>
      <c r="H432" s="171">
        <v>0</v>
      </c>
      <c r="I432" s="169">
        <v>1</v>
      </c>
      <c r="J432" s="169">
        <v>0</v>
      </c>
      <c r="K432" s="169">
        <v>0</v>
      </c>
      <c r="L432" s="169">
        <v>0</v>
      </c>
      <c r="M432" s="169">
        <v>0</v>
      </c>
      <c r="N432" s="169">
        <v>0</v>
      </c>
      <c r="O432" s="169">
        <v>0</v>
      </c>
      <c r="P432" s="169">
        <v>51</v>
      </c>
      <c r="Q432" s="169">
        <v>0</v>
      </c>
      <c r="R432" s="169">
        <v>0</v>
      </c>
      <c r="S432" s="169">
        <v>0</v>
      </c>
      <c r="T432" s="169">
        <v>0</v>
      </c>
      <c r="U432" s="169">
        <v>0</v>
      </c>
      <c r="V432" s="169">
        <v>0</v>
      </c>
      <c r="W432" s="169">
        <v>0</v>
      </c>
      <c r="X432" s="169">
        <v>32</v>
      </c>
      <c r="Y432" s="169">
        <v>2</v>
      </c>
      <c r="Z432" s="169">
        <v>0</v>
      </c>
      <c r="AA432" s="169">
        <v>0</v>
      </c>
      <c r="AB432" s="169">
        <v>0</v>
      </c>
      <c r="AC432" s="169">
        <v>0</v>
      </c>
      <c r="AD432" s="169">
        <v>0</v>
      </c>
      <c r="AE432" s="169">
        <v>0</v>
      </c>
      <c r="AF432" s="169">
        <v>0</v>
      </c>
      <c r="AG432" s="169">
        <v>15</v>
      </c>
      <c r="AH432" s="169">
        <v>0</v>
      </c>
      <c r="AI432" s="169">
        <v>3</v>
      </c>
      <c r="AJ432" s="169">
        <v>8</v>
      </c>
      <c r="AK432" s="169">
        <v>0</v>
      </c>
      <c r="AL432" s="169">
        <v>0</v>
      </c>
      <c r="AM432" s="169">
        <v>3</v>
      </c>
      <c r="AN432" s="170">
        <v>0</v>
      </c>
      <c r="AO432" s="169">
        <v>0</v>
      </c>
      <c r="AP432" s="169">
        <v>0</v>
      </c>
      <c r="AQ432" s="169">
        <v>13</v>
      </c>
      <c r="AR432" s="169">
        <v>0</v>
      </c>
      <c r="AS432" s="169">
        <v>0</v>
      </c>
      <c r="AT432" s="170">
        <v>1</v>
      </c>
      <c r="AU432" s="169">
        <v>0</v>
      </c>
      <c r="AV432" s="169">
        <v>0</v>
      </c>
      <c r="AW432" s="169">
        <v>0</v>
      </c>
      <c r="AX432" s="169">
        <v>0</v>
      </c>
      <c r="AY432" s="169">
        <v>0</v>
      </c>
      <c r="AZ432" s="169">
        <v>0</v>
      </c>
      <c r="BA432" s="169">
        <v>1</v>
      </c>
      <c r="BB432" s="169">
        <v>0</v>
      </c>
      <c r="BC432" s="169">
        <v>0</v>
      </c>
      <c r="BD432" s="169">
        <v>2</v>
      </c>
      <c r="BE432" s="169">
        <v>31</v>
      </c>
      <c r="BF432" s="169">
        <v>0</v>
      </c>
      <c r="BG432" s="169">
        <v>0</v>
      </c>
      <c r="BH432" s="169">
        <v>1</v>
      </c>
      <c r="BI432" s="138">
        <v>0</v>
      </c>
    </row>
    <row r="433" spans="1:61">
      <c r="A433" s="172" t="s">
        <v>229</v>
      </c>
      <c r="B433" s="169">
        <v>428</v>
      </c>
      <c r="C433" s="169">
        <v>9308</v>
      </c>
      <c r="D433" s="138">
        <f>SUM(H433:BI433)</f>
        <v>963</v>
      </c>
      <c r="E433" s="172">
        <f>SUMIF($H$1:$BI$1,1,$H433:$BI433)</f>
        <v>231</v>
      </c>
      <c r="F433" s="169">
        <f>SUMIF($H$1:$BI$1,2,$H433:$BI433)</f>
        <v>169</v>
      </c>
      <c r="G433" s="138">
        <f>SUMIF($H$1:$BI$1,3,$H433:$BI433)</f>
        <v>563</v>
      </c>
      <c r="H433" s="171">
        <v>0</v>
      </c>
      <c r="I433" s="169">
        <v>7</v>
      </c>
      <c r="J433" s="169">
        <v>0</v>
      </c>
      <c r="K433" s="169">
        <v>0</v>
      </c>
      <c r="L433" s="169">
        <v>0</v>
      </c>
      <c r="M433" s="169">
        <v>0</v>
      </c>
      <c r="N433" s="169">
        <v>0</v>
      </c>
      <c r="O433" s="169">
        <v>0</v>
      </c>
      <c r="P433" s="169">
        <v>558</v>
      </c>
      <c r="Q433" s="169">
        <v>0</v>
      </c>
      <c r="R433" s="169">
        <v>0</v>
      </c>
      <c r="S433" s="169">
        <v>0</v>
      </c>
      <c r="T433" s="169">
        <v>0</v>
      </c>
      <c r="U433" s="169">
        <v>0</v>
      </c>
      <c r="V433" s="169">
        <v>0</v>
      </c>
      <c r="W433" s="169">
        <v>0</v>
      </c>
      <c r="X433" s="169">
        <v>210</v>
      </c>
      <c r="Y433" s="169">
        <v>14</v>
      </c>
      <c r="Z433" s="169">
        <v>0</v>
      </c>
      <c r="AA433" s="169">
        <v>0</v>
      </c>
      <c r="AB433" s="169">
        <v>0</v>
      </c>
      <c r="AC433" s="169">
        <v>0</v>
      </c>
      <c r="AD433" s="169">
        <v>0</v>
      </c>
      <c r="AE433" s="169">
        <v>0</v>
      </c>
      <c r="AF433" s="169">
        <v>0</v>
      </c>
      <c r="AG433" s="169">
        <v>15</v>
      </c>
      <c r="AH433" s="169">
        <v>0</v>
      </c>
      <c r="AI433" s="169">
        <v>0</v>
      </c>
      <c r="AJ433" s="169">
        <v>14</v>
      </c>
      <c r="AK433" s="169">
        <v>0</v>
      </c>
      <c r="AL433" s="169">
        <v>0</v>
      </c>
      <c r="AM433" s="169">
        <v>0</v>
      </c>
      <c r="AN433" s="170">
        <v>0</v>
      </c>
      <c r="AO433" s="169">
        <v>0</v>
      </c>
      <c r="AP433" s="169">
        <v>0</v>
      </c>
      <c r="AQ433" s="169">
        <v>0</v>
      </c>
      <c r="AR433" s="169">
        <v>0</v>
      </c>
      <c r="AS433" s="169">
        <v>0</v>
      </c>
      <c r="AT433" s="170">
        <v>4</v>
      </c>
      <c r="AU433" s="169">
        <v>0</v>
      </c>
      <c r="AV433" s="169">
        <v>2</v>
      </c>
      <c r="AW433" s="169">
        <v>0</v>
      </c>
      <c r="AX433" s="169">
        <v>0</v>
      </c>
      <c r="AY433" s="169">
        <v>0</v>
      </c>
      <c r="AZ433" s="169">
        <v>0</v>
      </c>
      <c r="BA433" s="169">
        <v>5</v>
      </c>
      <c r="BB433" s="169">
        <v>0</v>
      </c>
      <c r="BC433" s="169">
        <v>0</v>
      </c>
      <c r="BD433" s="169">
        <v>0</v>
      </c>
      <c r="BE433" s="169">
        <v>133</v>
      </c>
      <c r="BF433" s="169">
        <v>0</v>
      </c>
      <c r="BG433" s="169">
        <v>0</v>
      </c>
      <c r="BH433" s="169">
        <v>1</v>
      </c>
      <c r="BI433" s="138">
        <v>0</v>
      </c>
    </row>
    <row r="434" spans="1:61">
      <c r="A434" s="172" t="s">
        <v>227</v>
      </c>
      <c r="B434" s="169">
        <v>429</v>
      </c>
      <c r="C434" s="169">
        <v>1469</v>
      </c>
      <c r="D434" s="138">
        <f>SUM(H434:BI434)</f>
        <v>144</v>
      </c>
      <c r="E434" s="172">
        <f>SUMIF($H$1:$BI$1,1,$H434:$BI434)</f>
        <v>79</v>
      </c>
      <c r="F434" s="169">
        <f>SUMIF($H$1:$BI$1,2,$H434:$BI434)</f>
        <v>10</v>
      </c>
      <c r="G434" s="138">
        <f>SUMIF($H$1:$BI$1,3,$H434:$BI434)</f>
        <v>55</v>
      </c>
      <c r="H434" s="171">
        <v>0</v>
      </c>
      <c r="I434" s="169">
        <v>0</v>
      </c>
      <c r="J434" s="169">
        <v>0</v>
      </c>
      <c r="K434" s="169">
        <v>0</v>
      </c>
      <c r="L434" s="169">
        <v>0</v>
      </c>
      <c r="M434" s="169">
        <v>0</v>
      </c>
      <c r="N434" s="169">
        <v>0</v>
      </c>
      <c r="O434" s="169">
        <v>0</v>
      </c>
      <c r="P434" s="169">
        <v>55</v>
      </c>
      <c r="Q434" s="169">
        <v>0</v>
      </c>
      <c r="R434" s="169">
        <v>0</v>
      </c>
      <c r="S434" s="169">
        <v>0</v>
      </c>
      <c r="T434" s="169">
        <v>0</v>
      </c>
      <c r="U434" s="169">
        <v>0</v>
      </c>
      <c r="V434" s="169">
        <v>0</v>
      </c>
      <c r="W434" s="169">
        <v>0</v>
      </c>
      <c r="X434" s="169">
        <v>70</v>
      </c>
      <c r="Y434" s="169">
        <v>1</v>
      </c>
      <c r="Z434" s="169">
        <v>0</v>
      </c>
      <c r="AA434" s="169">
        <v>0</v>
      </c>
      <c r="AB434" s="169">
        <v>0</v>
      </c>
      <c r="AC434" s="169">
        <v>0</v>
      </c>
      <c r="AD434" s="169">
        <v>3</v>
      </c>
      <c r="AE434" s="169">
        <v>0</v>
      </c>
      <c r="AF434" s="169">
        <v>0</v>
      </c>
      <c r="AG434" s="169">
        <v>0</v>
      </c>
      <c r="AH434" s="169">
        <v>0</v>
      </c>
      <c r="AI434" s="169">
        <v>0</v>
      </c>
      <c r="AJ434" s="169">
        <v>1</v>
      </c>
      <c r="AK434" s="169">
        <v>0</v>
      </c>
      <c r="AL434" s="169">
        <v>0</v>
      </c>
      <c r="AM434" s="169">
        <v>0</v>
      </c>
      <c r="AN434" s="170">
        <v>0</v>
      </c>
      <c r="AO434" s="169">
        <v>0</v>
      </c>
      <c r="AP434" s="169">
        <v>0</v>
      </c>
      <c r="AQ434" s="169">
        <v>0</v>
      </c>
      <c r="AR434" s="169">
        <v>0</v>
      </c>
      <c r="AS434" s="169">
        <v>0</v>
      </c>
      <c r="AT434" s="170">
        <v>0</v>
      </c>
      <c r="AU434" s="169">
        <v>0</v>
      </c>
      <c r="AV434" s="169">
        <v>0</v>
      </c>
      <c r="AW434" s="169">
        <v>0</v>
      </c>
      <c r="AX434" s="169">
        <v>0</v>
      </c>
      <c r="AY434" s="169">
        <v>5</v>
      </c>
      <c r="AZ434" s="169">
        <v>0</v>
      </c>
      <c r="BA434" s="169">
        <v>0</v>
      </c>
      <c r="BB434" s="169">
        <v>0</v>
      </c>
      <c r="BC434" s="169">
        <v>0</v>
      </c>
      <c r="BD434" s="169">
        <v>0</v>
      </c>
      <c r="BE434" s="169">
        <v>9</v>
      </c>
      <c r="BF434" s="169">
        <v>0</v>
      </c>
      <c r="BG434" s="169">
        <v>0</v>
      </c>
      <c r="BH434" s="169">
        <v>0</v>
      </c>
      <c r="BI434" s="138">
        <v>0</v>
      </c>
    </row>
    <row r="435" spans="1:61">
      <c r="A435" s="172" t="s">
        <v>225</v>
      </c>
      <c r="B435" s="169">
        <v>430</v>
      </c>
      <c r="C435" s="169">
        <v>916</v>
      </c>
      <c r="D435" s="138">
        <f>SUM(H435:BI435)</f>
        <v>73</v>
      </c>
      <c r="E435" s="172">
        <f>SUMIF($H$1:$BI$1,1,$H435:$BI435)</f>
        <v>18</v>
      </c>
      <c r="F435" s="169">
        <f>SUMIF($H$1:$BI$1,2,$H435:$BI435)</f>
        <v>36</v>
      </c>
      <c r="G435" s="138">
        <f>SUMIF($H$1:$BI$1,3,$H435:$BI435)</f>
        <v>19</v>
      </c>
      <c r="H435" s="171">
        <v>0</v>
      </c>
      <c r="I435" s="169">
        <v>1</v>
      </c>
      <c r="J435" s="169">
        <v>0</v>
      </c>
      <c r="K435" s="169">
        <v>0</v>
      </c>
      <c r="L435" s="169">
        <v>0</v>
      </c>
      <c r="M435" s="169">
        <v>0</v>
      </c>
      <c r="N435" s="169">
        <v>0</v>
      </c>
      <c r="O435" s="169">
        <v>0</v>
      </c>
      <c r="P435" s="169">
        <v>15</v>
      </c>
      <c r="Q435" s="169">
        <v>0</v>
      </c>
      <c r="R435" s="169">
        <v>0</v>
      </c>
      <c r="S435" s="169">
        <v>0</v>
      </c>
      <c r="T435" s="169">
        <v>0</v>
      </c>
      <c r="U435" s="169">
        <v>0</v>
      </c>
      <c r="V435" s="169">
        <v>0</v>
      </c>
      <c r="W435" s="169">
        <v>0</v>
      </c>
      <c r="X435" s="169">
        <v>16</v>
      </c>
      <c r="Y435" s="169">
        <v>1</v>
      </c>
      <c r="Z435" s="169">
        <v>0</v>
      </c>
      <c r="AA435" s="169">
        <v>0</v>
      </c>
      <c r="AB435" s="169">
        <v>0</v>
      </c>
      <c r="AC435" s="169">
        <v>0</v>
      </c>
      <c r="AD435" s="169">
        <v>0</v>
      </c>
      <c r="AE435" s="169">
        <v>0</v>
      </c>
      <c r="AF435" s="169">
        <v>0</v>
      </c>
      <c r="AG435" s="169">
        <v>2</v>
      </c>
      <c r="AH435" s="169">
        <v>0</v>
      </c>
      <c r="AI435" s="169">
        <v>0</v>
      </c>
      <c r="AJ435" s="169">
        <v>0</v>
      </c>
      <c r="AK435" s="169">
        <v>0</v>
      </c>
      <c r="AL435" s="169">
        <v>0</v>
      </c>
      <c r="AM435" s="169">
        <v>0</v>
      </c>
      <c r="AN435" s="170">
        <v>0</v>
      </c>
      <c r="AO435" s="169">
        <v>0</v>
      </c>
      <c r="AP435" s="169">
        <v>0</v>
      </c>
      <c r="AQ435" s="169">
        <v>14</v>
      </c>
      <c r="AR435" s="169">
        <v>0</v>
      </c>
      <c r="AS435" s="169">
        <v>0</v>
      </c>
      <c r="AT435" s="170">
        <v>3</v>
      </c>
      <c r="AU435" s="169">
        <v>0</v>
      </c>
      <c r="AV435" s="169">
        <v>0</v>
      </c>
      <c r="AW435" s="169">
        <v>0</v>
      </c>
      <c r="AX435" s="169">
        <v>1</v>
      </c>
      <c r="AY435" s="169">
        <v>1</v>
      </c>
      <c r="AZ435" s="169">
        <v>0</v>
      </c>
      <c r="BA435" s="169">
        <v>1</v>
      </c>
      <c r="BB435" s="169">
        <v>0</v>
      </c>
      <c r="BC435" s="169">
        <v>0</v>
      </c>
      <c r="BD435" s="169">
        <v>0</v>
      </c>
      <c r="BE435" s="169">
        <v>18</v>
      </c>
      <c r="BF435" s="169">
        <v>0</v>
      </c>
      <c r="BG435" s="169">
        <v>0</v>
      </c>
      <c r="BH435" s="169">
        <v>0</v>
      </c>
      <c r="BI435" s="138">
        <v>0</v>
      </c>
    </row>
    <row r="436" spans="1:61">
      <c r="A436" s="172" t="s">
        <v>223</v>
      </c>
      <c r="B436" s="169">
        <v>431</v>
      </c>
      <c r="C436" s="169">
        <v>6544</v>
      </c>
      <c r="D436" s="138">
        <f>SUM(H436:BI436)</f>
        <v>334</v>
      </c>
      <c r="E436" s="172">
        <f>SUMIF($H$1:$BI$1,1,$H436:$BI436)</f>
        <v>160</v>
      </c>
      <c r="F436" s="169">
        <f>SUMIF($H$1:$BI$1,2,$H436:$BI436)</f>
        <v>40</v>
      </c>
      <c r="G436" s="138">
        <f>SUMIF($H$1:$BI$1,3,$H436:$BI436)</f>
        <v>134</v>
      </c>
      <c r="H436" s="171">
        <v>0</v>
      </c>
      <c r="I436" s="169">
        <v>0</v>
      </c>
      <c r="J436" s="169">
        <v>0</v>
      </c>
      <c r="K436" s="169">
        <v>0</v>
      </c>
      <c r="L436" s="169">
        <v>0</v>
      </c>
      <c r="M436" s="169">
        <v>0</v>
      </c>
      <c r="N436" s="169">
        <v>0</v>
      </c>
      <c r="O436" s="169">
        <v>0</v>
      </c>
      <c r="P436" s="169">
        <v>131</v>
      </c>
      <c r="Q436" s="169">
        <v>0</v>
      </c>
      <c r="R436" s="169">
        <v>0</v>
      </c>
      <c r="S436" s="169">
        <v>0</v>
      </c>
      <c r="T436" s="169">
        <v>0</v>
      </c>
      <c r="U436" s="169">
        <v>0</v>
      </c>
      <c r="V436" s="169">
        <v>0</v>
      </c>
      <c r="W436" s="169">
        <v>0</v>
      </c>
      <c r="X436" s="169">
        <v>155</v>
      </c>
      <c r="Y436" s="169">
        <v>0</v>
      </c>
      <c r="Z436" s="169">
        <v>0</v>
      </c>
      <c r="AA436" s="169">
        <v>0</v>
      </c>
      <c r="AB436" s="169">
        <v>0</v>
      </c>
      <c r="AC436" s="169">
        <v>0</v>
      </c>
      <c r="AD436" s="169">
        <v>0</v>
      </c>
      <c r="AE436" s="169">
        <v>0</v>
      </c>
      <c r="AF436" s="169">
        <v>0</v>
      </c>
      <c r="AG436" s="169">
        <v>3</v>
      </c>
      <c r="AH436" s="169">
        <v>0</v>
      </c>
      <c r="AI436" s="169">
        <v>1</v>
      </c>
      <c r="AJ436" s="169">
        <v>3</v>
      </c>
      <c r="AK436" s="169">
        <v>0</v>
      </c>
      <c r="AL436" s="169">
        <v>0</v>
      </c>
      <c r="AM436" s="169">
        <v>0</v>
      </c>
      <c r="AN436" s="170">
        <v>0</v>
      </c>
      <c r="AO436" s="169">
        <v>0</v>
      </c>
      <c r="AP436" s="169">
        <v>0</v>
      </c>
      <c r="AQ436" s="169">
        <v>0</v>
      </c>
      <c r="AR436" s="169">
        <v>0</v>
      </c>
      <c r="AS436" s="169">
        <v>0</v>
      </c>
      <c r="AT436" s="170">
        <v>3</v>
      </c>
      <c r="AU436" s="169">
        <v>0</v>
      </c>
      <c r="AV436" s="169">
        <v>0</v>
      </c>
      <c r="AW436" s="169">
        <v>0</v>
      </c>
      <c r="AX436" s="169">
        <v>0</v>
      </c>
      <c r="AY436" s="169">
        <v>0</v>
      </c>
      <c r="AZ436" s="169">
        <v>0</v>
      </c>
      <c r="BA436" s="169">
        <v>1</v>
      </c>
      <c r="BB436" s="169">
        <v>0</v>
      </c>
      <c r="BC436" s="169">
        <v>0</v>
      </c>
      <c r="BD436" s="169">
        <v>0</v>
      </c>
      <c r="BE436" s="169">
        <v>37</v>
      </c>
      <c r="BF436" s="169">
        <v>0</v>
      </c>
      <c r="BG436" s="169">
        <v>0</v>
      </c>
      <c r="BH436" s="169">
        <v>0</v>
      </c>
      <c r="BI436" s="138">
        <v>0</v>
      </c>
    </row>
    <row r="437" spans="1:61">
      <c r="A437" s="172" t="s">
        <v>221</v>
      </c>
      <c r="B437" s="169">
        <v>432</v>
      </c>
      <c r="C437" s="169">
        <v>28574</v>
      </c>
      <c r="D437" s="138">
        <f>SUM(H437:BI437)</f>
        <v>2114</v>
      </c>
      <c r="E437" s="172">
        <f>SUMIF($H$1:$BI$1,1,$H437:$BI437)</f>
        <v>862</v>
      </c>
      <c r="F437" s="169">
        <f>SUMIF($H$1:$BI$1,2,$H437:$BI437)</f>
        <v>136</v>
      </c>
      <c r="G437" s="138">
        <f>SUMIF($H$1:$BI$1,3,$H437:$BI437)</f>
        <v>1116</v>
      </c>
      <c r="H437" s="171">
        <v>0</v>
      </c>
      <c r="I437" s="169">
        <v>5</v>
      </c>
      <c r="J437" s="169">
        <v>32</v>
      </c>
      <c r="K437" s="169">
        <v>0</v>
      </c>
      <c r="L437" s="169">
        <v>0</v>
      </c>
      <c r="M437" s="169">
        <v>1</v>
      </c>
      <c r="N437" s="169">
        <v>0</v>
      </c>
      <c r="O437" s="169">
        <v>0</v>
      </c>
      <c r="P437" s="169">
        <v>1068</v>
      </c>
      <c r="Q437" s="169">
        <v>0</v>
      </c>
      <c r="R437" s="169">
        <v>0</v>
      </c>
      <c r="S437" s="169">
        <v>2</v>
      </c>
      <c r="T437" s="169">
        <v>0</v>
      </c>
      <c r="U437" s="169">
        <v>0</v>
      </c>
      <c r="V437" s="169">
        <v>0</v>
      </c>
      <c r="W437" s="169">
        <v>0</v>
      </c>
      <c r="X437" s="169">
        <v>817</v>
      </c>
      <c r="Y437" s="169">
        <v>4</v>
      </c>
      <c r="Z437" s="169">
        <v>0</v>
      </c>
      <c r="AA437" s="169">
        <v>0</v>
      </c>
      <c r="AB437" s="169">
        <v>0</v>
      </c>
      <c r="AC437" s="169">
        <v>0</v>
      </c>
      <c r="AD437" s="169">
        <v>0</v>
      </c>
      <c r="AE437" s="169">
        <v>0</v>
      </c>
      <c r="AF437" s="169">
        <v>0</v>
      </c>
      <c r="AG437" s="169">
        <v>22</v>
      </c>
      <c r="AH437" s="169">
        <v>0</v>
      </c>
      <c r="AI437" s="169">
        <v>0</v>
      </c>
      <c r="AJ437" s="169">
        <v>23</v>
      </c>
      <c r="AK437" s="169">
        <v>0</v>
      </c>
      <c r="AL437" s="169">
        <v>1</v>
      </c>
      <c r="AM437" s="169">
        <v>0</v>
      </c>
      <c r="AN437" s="170">
        <v>0</v>
      </c>
      <c r="AO437" s="169">
        <v>1</v>
      </c>
      <c r="AP437" s="169">
        <v>0</v>
      </c>
      <c r="AQ437" s="169">
        <v>14</v>
      </c>
      <c r="AR437" s="169">
        <v>1</v>
      </c>
      <c r="AS437" s="169">
        <v>0</v>
      </c>
      <c r="AT437" s="170">
        <v>13</v>
      </c>
      <c r="AU437" s="169">
        <v>0</v>
      </c>
      <c r="AV437" s="169">
        <v>14</v>
      </c>
      <c r="AW437" s="169">
        <v>0</v>
      </c>
      <c r="AX437" s="169">
        <v>0</v>
      </c>
      <c r="AY437" s="169">
        <v>5</v>
      </c>
      <c r="AZ437" s="169">
        <v>0</v>
      </c>
      <c r="BA437" s="169">
        <v>2</v>
      </c>
      <c r="BB437" s="169">
        <v>0</v>
      </c>
      <c r="BC437" s="169">
        <v>0</v>
      </c>
      <c r="BD437" s="169">
        <v>0</v>
      </c>
      <c r="BE437" s="169">
        <v>89</v>
      </c>
      <c r="BF437" s="169">
        <v>0</v>
      </c>
      <c r="BG437" s="169">
        <v>0</v>
      </c>
      <c r="BH437" s="169">
        <v>0</v>
      </c>
      <c r="BI437" s="138">
        <v>0</v>
      </c>
    </row>
    <row r="438" spans="1:61">
      <c r="A438" s="172" t="s">
        <v>219</v>
      </c>
      <c r="B438" s="169">
        <v>433</v>
      </c>
      <c r="C438" s="169">
        <v>2422</v>
      </c>
      <c r="D438" s="138">
        <f>SUM(H438:BI438)</f>
        <v>128</v>
      </c>
      <c r="E438" s="172">
        <f>SUMIF($H$1:$BI$1,1,$H438:$BI438)</f>
        <v>58</v>
      </c>
      <c r="F438" s="169">
        <f>SUMIF($H$1:$BI$1,2,$H438:$BI438)</f>
        <v>15</v>
      </c>
      <c r="G438" s="138">
        <f>SUMIF($H$1:$BI$1,3,$H438:$BI438)</f>
        <v>55</v>
      </c>
      <c r="H438" s="171">
        <v>0</v>
      </c>
      <c r="I438" s="169">
        <v>0</v>
      </c>
      <c r="J438" s="169">
        <v>1</v>
      </c>
      <c r="K438" s="169">
        <v>0</v>
      </c>
      <c r="L438" s="169">
        <v>0</v>
      </c>
      <c r="M438" s="169">
        <v>0</v>
      </c>
      <c r="N438" s="169">
        <v>0</v>
      </c>
      <c r="O438" s="169">
        <v>0</v>
      </c>
      <c r="P438" s="169">
        <v>54</v>
      </c>
      <c r="Q438" s="169">
        <v>0</v>
      </c>
      <c r="R438" s="169">
        <v>0</v>
      </c>
      <c r="S438" s="169">
        <v>0</v>
      </c>
      <c r="T438" s="169">
        <v>0</v>
      </c>
      <c r="U438" s="169">
        <v>0</v>
      </c>
      <c r="V438" s="169">
        <v>0</v>
      </c>
      <c r="W438" s="169">
        <v>0</v>
      </c>
      <c r="X438" s="169">
        <v>57</v>
      </c>
      <c r="Y438" s="169">
        <v>0</v>
      </c>
      <c r="Z438" s="169">
        <v>0</v>
      </c>
      <c r="AA438" s="169">
        <v>0</v>
      </c>
      <c r="AB438" s="169">
        <v>0</v>
      </c>
      <c r="AC438" s="169">
        <v>0</v>
      </c>
      <c r="AD438" s="169">
        <v>0</v>
      </c>
      <c r="AE438" s="169">
        <v>0</v>
      </c>
      <c r="AF438" s="169">
        <v>0</v>
      </c>
      <c r="AG438" s="169">
        <v>0</v>
      </c>
      <c r="AH438" s="169">
        <v>0</v>
      </c>
      <c r="AI438" s="169">
        <v>0</v>
      </c>
      <c r="AJ438" s="169">
        <v>1</v>
      </c>
      <c r="AK438" s="169">
        <v>0</v>
      </c>
      <c r="AL438" s="169">
        <v>0</v>
      </c>
      <c r="AM438" s="169">
        <v>0</v>
      </c>
      <c r="AN438" s="170">
        <v>0</v>
      </c>
      <c r="AO438" s="169">
        <v>0</v>
      </c>
      <c r="AP438" s="169">
        <v>0</v>
      </c>
      <c r="AQ438" s="169">
        <v>0</v>
      </c>
      <c r="AR438" s="169">
        <v>0</v>
      </c>
      <c r="AS438" s="169">
        <v>0</v>
      </c>
      <c r="AT438" s="170">
        <v>0</v>
      </c>
      <c r="AU438" s="169">
        <v>0</v>
      </c>
      <c r="AV438" s="169">
        <v>0</v>
      </c>
      <c r="AW438" s="169">
        <v>0</v>
      </c>
      <c r="AX438" s="169">
        <v>0</v>
      </c>
      <c r="AY438" s="169">
        <v>0</v>
      </c>
      <c r="AZ438" s="169">
        <v>0</v>
      </c>
      <c r="BA438" s="169">
        <v>0</v>
      </c>
      <c r="BB438" s="169">
        <v>0</v>
      </c>
      <c r="BC438" s="169">
        <v>0</v>
      </c>
      <c r="BD438" s="169">
        <v>0</v>
      </c>
      <c r="BE438" s="169">
        <v>15</v>
      </c>
      <c r="BF438" s="169">
        <v>0</v>
      </c>
      <c r="BG438" s="169">
        <v>0</v>
      </c>
      <c r="BH438" s="169">
        <v>0</v>
      </c>
      <c r="BI438" s="138">
        <v>0</v>
      </c>
    </row>
    <row r="439" spans="1:61">
      <c r="A439" s="172" t="s">
        <v>214</v>
      </c>
      <c r="B439" s="169">
        <v>434</v>
      </c>
      <c r="C439" s="169">
        <v>313</v>
      </c>
      <c r="D439" s="138">
        <f>SUM(H439:BI439)</f>
        <v>27</v>
      </c>
      <c r="E439" s="172">
        <f>SUMIF($H$1:$BI$1,1,$H439:$BI439)</f>
        <v>0</v>
      </c>
      <c r="F439" s="169">
        <f>SUMIF($H$1:$BI$1,2,$H439:$BI439)</f>
        <v>0</v>
      </c>
      <c r="G439" s="138">
        <f>SUMIF($H$1:$BI$1,3,$H439:$BI439)</f>
        <v>27</v>
      </c>
      <c r="H439" s="171">
        <v>0</v>
      </c>
      <c r="I439" s="169">
        <v>0</v>
      </c>
      <c r="J439" s="169">
        <v>0</v>
      </c>
      <c r="K439" s="169">
        <v>0</v>
      </c>
      <c r="L439" s="169">
        <v>0</v>
      </c>
      <c r="M439" s="169">
        <v>0</v>
      </c>
      <c r="N439" s="169">
        <v>0</v>
      </c>
      <c r="O439" s="169">
        <v>0</v>
      </c>
      <c r="P439" s="169">
        <v>2</v>
      </c>
      <c r="Q439" s="169">
        <v>0</v>
      </c>
      <c r="R439" s="169">
        <v>0</v>
      </c>
      <c r="S439" s="169">
        <v>0</v>
      </c>
      <c r="T439" s="169">
        <v>0</v>
      </c>
      <c r="U439" s="169">
        <v>0</v>
      </c>
      <c r="V439" s="169">
        <v>0</v>
      </c>
      <c r="W439" s="169">
        <v>0</v>
      </c>
      <c r="X439" s="169">
        <v>0</v>
      </c>
      <c r="Y439" s="169">
        <v>0</v>
      </c>
      <c r="Z439" s="169">
        <v>0</v>
      </c>
      <c r="AA439" s="169">
        <v>0</v>
      </c>
      <c r="AB439" s="169">
        <v>0</v>
      </c>
      <c r="AC439" s="169">
        <v>0</v>
      </c>
      <c r="AD439" s="169">
        <v>0</v>
      </c>
      <c r="AE439" s="169">
        <v>0</v>
      </c>
      <c r="AF439" s="169">
        <v>0</v>
      </c>
      <c r="AG439" s="169">
        <v>0</v>
      </c>
      <c r="AH439" s="169">
        <v>0</v>
      </c>
      <c r="AI439" s="169">
        <v>0</v>
      </c>
      <c r="AJ439" s="169">
        <v>0</v>
      </c>
      <c r="AK439" s="169">
        <v>0</v>
      </c>
      <c r="AL439" s="169">
        <v>0</v>
      </c>
      <c r="AM439" s="169">
        <v>0</v>
      </c>
      <c r="AN439" s="170">
        <v>0</v>
      </c>
      <c r="AO439" s="169">
        <v>0</v>
      </c>
      <c r="AP439" s="169">
        <v>0</v>
      </c>
      <c r="AQ439" s="169">
        <v>0</v>
      </c>
      <c r="AR439" s="169">
        <v>0</v>
      </c>
      <c r="AS439" s="169">
        <v>0</v>
      </c>
      <c r="AT439" s="170">
        <v>25</v>
      </c>
      <c r="AU439" s="169">
        <v>0</v>
      </c>
      <c r="AV439" s="169">
        <v>0</v>
      </c>
      <c r="AW439" s="169">
        <v>0</v>
      </c>
      <c r="AX439" s="169">
        <v>0</v>
      </c>
      <c r="AY439" s="169">
        <v>0</v>
      </c>
      <c r="AZ439" s="169">
        <v>0</v>
      </c>
      <c r="BA439" s="169">
        <v>0</v>
      </c>
      <c r="BB439" s="169">
        <v>0</v>
      </c>
      <c r="BC439" s="169">
        <v>0</v>
      </c>
      <c r="BD439" s="169">
        <v>0</v>
      </c>
      <c r="BE439" s="169">
        <v>0</v>
      </c>
      <c r="BF439" s="169">
        <v>0</v>
      </c>
      <c r="BG439" s="169">
        <v>0</v>
      </c>
      <c r="BH439" s="169">
        <v>0</v>
      </c>
      <c r="BI439" s="138">
        <v>0</v>
      </c>
    </row>
    <row r="440" spans="1:61">
      <c r="A440" s="172" t="s">
        <v>212</v>
      </c>
      <c r="B440" s="169">
        <v>435</v>
      </c>
      <c r="C440" s="169">
        <v>6</v>
      </c>
      <c r="D440" s="138">
        <f>SUM(H440:BI440)</f>
        <v>0</v>
      </c>
      <c r="E440" s="172">
        <f>SUMIF($H$1:$BI$1,1,$H440:$BI440)</f>
        <v>0</v>
      </c>
      <c r="F440" s="169">
        <f>SUMIF($H$1:$BI$1,2,$H440:$BI440)</f>
        <v>0</v>
      </c>
      <c r="G440" s="138">
        <f>SUMIF($H$1:$BI$1,3,$H440:$BI440)</f>
        <v>0</v>
      </c>
      <c r="H440" s="171">
        <v>0</v>
      </c>
      <c r="I440" s="169">
        <v>0</v>
      </c>
      <c r="J440" s="169">
        <v>0</v>
      </c>
      <c r="K440" s="169">
        <v>0</v>
      </c>
      <c r="L440" s="169">
        <v>0</v>
      </c>
      <c r="M440" s="169">
        <v>0</v>
      </c>
      <c r="N440" s="169">
        <v>0</v>
      </c>
      <c r="O440" s="169">
        <v>0</v>
      </c>
      <c r="P440" s="169">
        <v>0</v>
      </c>
      <c r="Q440" s="169">
        <v>0</v>
      </c>
      <c r="R440" s="169">
        <v>0</v>
      </c>
      <c r="S440" s="169">
        <v>0</v>
      </c>
      <c r="T440" s="169">
        <v>0</v>
      </c>
      <c r="U440" s="169">
        <v>0</v>
      </c>
      <c r="V440" s="169">
        <v>0</v>
      </c>
      <c r="W440" s="169">
        <v>0</v>
      </c>
      <c r="X440" s="169">
        <v>0</v>
      </c>
      <c r="Y440" s="169">
        <v>0</v>
      </c>
      <c r="Z440" s="169">
        <v>0</v>
      </c>
      <c r="AA440" s="169">
        <v>0</v>
      </c>
      <c r="AB440" s="169">
        <v>0</v>
      </c>
      <c r="AC440" s="169">
        <v>0</v>
      </c>
      <c r="AD440" s="169">
        <v>0</v>
      </c>
      <c r="AE440" s="169">
        <v>0</v>
      </c>
      <c r="AF440" s="169">
        <v>0</v>
      </c>
      <c r="AG440" s="169">
        <v>0</v>
      </c>
      <c r="AH440" s="169">
        <v>0</v>
      </c>
      <c r="AI440" s="169">
        <v>0</v>
      </c>
      <c r="AJ440" s="169">
        <v>0</v>
      </c>
      <c r="AK440" s="169">
        <v>0</v>
      </c>
      <c r="AL440" s="169">
        <v>0</v>
      </c>
      <c r="AM440" s="169">
        <v>0</v>
      </c>
      <c r="AN440" s="170">
        <v>0</v>
      </c>
      <c r="AO440" s="169">
        <v>0</v>
      </c>
      <c r="AP440" s="169">
        <v>0</v>
      </c>
      <c r="AQ440" s="169">
        <v>0</v>
      </c>
      <c r="AR440" s="169">
        <v>0</v>
      </c>
      <c r="AS440" s="169">
        <v>0</v>
      </c>
      <c r="AT440" s="170">
        <v>0</v>
      </c>
      <c r="AU440" s="169">
        <v>0</v>
      </c>
      <c r="AV440" s="169">
        <v>0</v>
      </c>
      <c r="AW440" s="169">
        <v>0</v>
      </c>
      <c r="AX440" s="169">
        <v>0</v>
      </c>
      <c r="AY440" s="169">
        <v>0</v>
      </c>
      <c r="AZ440" s="169">
        <v>0</v>
      </c>
      <c r="BA440" s="169">
        <v>0</v>
      </c>
      <c r="BB440" s="169">
        <v>0</v>
      </c>
      <c r="BC440" s="169">
        <v>0</v>
      </c>
      <c r="BD440" s="169">
        <v>0</v>
      </c>
      <c r="BE440" s="169">
        <v>0</v>
      </c>
      <c r="BF440" s="169">
        <v>0</v>
      </c>
      <c r="BG440" s="169">
        <v>0</v>
      </c>
      <c r="BH440" s="169">
        <v>0</v>
      </c>
      <c r="BI440" s="138">
        <v>0</v>
      </c>
    </row>
    <row r="441" spans="1:61">
      <c r="A441" s="172" t="s">
        <v>211</v>
      </c>
      <c r="B441" s="169">
        <v>436</v>
      </c>
      <c r="C441" s="169">
        <v>2</v>
      </c>
      <c r="D441" s="138">
        <f>SUM(H441:BI441)</f>
        <v>0</v>
      </c>
      <c r="E441" s="172">
        <f>SUMIF($H$1:$BI$1,1,$H441:$BI441)</f>
        <v>0</v>
      </c>
      <c r="F441" s="169">
        <f>SUMIF($H$1:$BI$1,2,$H441:$BI441)</f>
        <v>0</v>
      </c>
      <c r="G441" s="138">
        <f>SUMIF($H$1:$BI$1,3,$H441:$BI441)</f>
        <v>0</v>
      </c>
      <c r="H441" s="171">
        <v>0</v>
      </c>
      <c r="I441" s="169">
        <v>0</v>
      </c>
      <c r="J441" s="169">
        <v>0</v>
      </c>
      <c r="K441" s="169">
        <v>0</v>
      </c>
      <c r="L441" s="169">
        <v>0</v>
      </c>
      <c r="M441" s="169">
        <v>0</v>
      </c>
      <c r="N441" s="169">
        <v>0</v>
      </c>
      <c r="O441" s="169">
        <v>0</v>
      </c>
      <c r="P441" s="169">
        <v>0</v>
      </c>
      <c r="Q441" s="169">
        <v>0</v>
      </c>
      <c r="R441" s="169">
        <v>0</v>
      </c>
      <c r="S441" s="169">
        <v>0</v>
      </c>
      <c r="T441" s="169">
        <v>0</v>
      </c>
      <c r="U441" s="169">
        <v>0</v>
      </c>
      <c r="V441" s="169">
        <v>0</v>
      </c>
      <c r="W441" s="169">
        <v>0</v>
      </c>
      <c r="X441" s="169">
        <v>0</v>
      </c>
      <c r="Y441" s="169">
        <v>0</v>
      </c>
      <c r="Z441" s="169">
        <v>0</v>
      </c>
      <c r="AA441" s="169">
        <v>0</v>
      </c>
      <c r="AB441" s="169">
        <v>0</v>
      </c>
      <c r="AC441" s="169">
        <v>0</v>
      </c>
      <c r="AD441" s="169">
        <v>0</v>
      </c>
      <c r="AE441" s="169">
        <v>0</v>
      </c>
      <c r="AF441" s="169">
        <v>0</v>
      </c>
      <c r="AG441" s="169">
        <v>0</v>
      </c>
      <c r="AH441" s="169">
        <v>0</v>
      </c>
      <c r="AI441" s="169">
        <v>0</v>
      </c>
      <c r="AJ441" s="169">
        <v>0</v>
      </c>
      <c r="AK441" s="169">
        <v>0</v>
      </c>
      <c r="AL441" s="169">
        <v>0</v>
      </c>
      <c r="AM441" s="169">
        <v>0</v>
      </c>
      <c r="AN441" s="170">
        <v>0</v>
      </c>
      <c r="AO441" s="169">
        <v>0</v>
      </c>
      <c r="AP441" s="169">
        <v>0</v>
      </c>
      <c r="AQ441" s="169">
        <v>0</v>
      </c>
      <c r="AR441" s="169">
        <v>0</v>
      </c>
      <c r="AS441" s="169">
        <v>0</v>
      </c>
      <c r="AT441" s="170">
        <v>0</v>
      </c>
      <c r="AU441" s="169">
        <v>0</v>
      </c>
      <c r="AV441" s="169">
        <v>0</v>
      </c>
      <c r="AW441" s="169">
        <v>0</v>
      </c>
      <c r="AX441" s="169">
        <v>0</v>
      </c>
      <c r="AY441" s="169">
        <v>0</v>
      </c>
      <c r="AZ441" s="169">
        <v>0</v>
      </c>
      <c r="BA441" s="169">
        <v>0</v>
      </c>
      <c r="BB441" s="169">
        <v>0</v>
      </c>
      <c r="BC441" s="169">
        <v>0</v>
      </c>
      <c r="BD441" s="169">
        <v>0</v>
      </c>
      <c r="BE441" s="169">
        <v>0</v>
      </c>
      <c r="BF441" s="169">
        <v>0</v>
      </c>
      <c r="BG441" s="169">
        <v>0</v>
      </c>
      <c r="BH441" s="169">
        <v>0</v>
      </c>
      <c r="BI441" s="138">
        <v>0</v>
      </c>
    </row>
    <row r="442" spans="1:61">
      <c r="A442" s="172" t="s">
        <v>210</v>
      </c>
      <c r="B442" s="169">
        <v>437</v>
      </c>
      <c r="C442" s="169">
        <v>297</v>
      </c>
      <c r="D442" s="138">
        <f>SUM(H442:BI442)</f>
        <v>27</v>
      </c>
      <c r="E442" s="172">
        <f>SUMIF($H$1:$BI$1,1,$H442:$BI442)</f>
        <v>0</v>
      </c>
      <c r="F442" s="169">
        <f>SUMIF($H$1:$BI$1,2,$H442:$BI442)</f>
        <v>24</v>
      </c>
      <c r="G442" s="138">
        <f>SUMIF($H$1:$BI$1,3,$H442:$BI442)</f>
        <v>3</v>
      </c>
      <c r="H442" s="171">
        <v>0</v>
      </c>
      <c r="I442" s="169">
        <v>0</v>
      </c>
      <c r="J442" s="169">
        <v>0</v>
      </c>
      <c r="K442" s="169">
        <v>0</v>
      </c>
      <c r="L442" s="169">
        <v>0</v>
      </c>
      <c r="M442" s="169">
        <v>0</v>
      </c>
      <c r="N442" s="169">
        <v>0</v>
      </c>
      <c r="O442" s="169">
        <v>0</v>
      </c>
      <c r="P442" s="169">
        <v>3</v>
      </c>
      <c r="Q442" s="169">
        <v>0</v>
      </c>
      <c r="R442" s="169">
        <v>0</v>
      </c>
      <c r="S442" s="169">
        <v>0</v>
      </c>
      <c r="T442" s="169">
        <v>0</v>
      </c>
      <c r="U442" s="169">
        <v>0</v>
      </c>
      <c r="V442" s="169">
        <v>0</v>
      </c>
      <c r="W442" s="169">
        <v>0</v>
      </c>
      <c r="X442" s="169">
        <v>0</v>
      </c>
      <c r="Y442" s="169">
        <v>0</v>
      </c>
      <c r="Z442" s="169">
        <v>0</v>
      </c>
      <c r="AA442" s="169">
        <v>0</v>
      </c>
      <c r="AB442" s="169">
        <v>0</v>
      </c>
      <c r="AC442" s="169">
        <v>0</v>
      </c>
      <c r="AD442" s="169">
        <v>0</v>
      </c>
      <c r="AE442" s="169">
        <v>11</v>
      </c>
      <c r="AF442" s="169">
        <v>0</v>
      </c>
      <c r="AG442" s="169">
        <v>0</v>
      </c>
      <c r="AH442" s="169">
        <v>0</v>
      </c>
      <c r="AI442" s="169">
        <v>0</v>
      </c>
      <c r="AJ442" s="169">
        <v>0</v>
      </c>
      <c r="AK442" s="169">
        <v>0</v>
      </c>
      <c r="AL442" s="169">
        <v>0</v>
      </c>
      <c r="AM442" s="169">
        <v>0</v>
      </c>
      <c r="AN442" s="170">
        <v>0</v>
      </c>
      <c r="AO442" s="169">
        <v>12</v>
      </c>
      <c r="AP442" s="169">
        <v>0</v>
      </c>
      <c r="AQ442" s="169">
        <v>0</v>
      </c>
      <c r="AR442" s="169">
        <v>0</v>
      </c>
      <c r="AS442" s="169">
        <v>0</v>
      </c>
      <c r="AT442" s="170">
        <v>0</v>
      </c>
      <c r="AU442" s="169">
        <v>0</v>
      </c>
      <c r="AV442" s="169">
        <v>0</v>
      </c>
      <c r="AW442" s="169">
        <v>0</v>
      </c>
      <c r="AX442" s="169">
        <v>0</v>
      </c>
      <c r="AY442" s="169">
        <v>0</v>
      </c>
      <c r="AZ442" s="169">
        <v>0</v>
      </c>
      <c r="BA442" s="169">
        <v>0</v>
      </c>
      <c r="BB442" s="169">
        <v>0</v>
      </c>
      <c r="BC442" s="169">
        <v>0</v>
      </c>
      <c r="BD442" s="169">
        <v>0</v>
      </c>
      <c r="BE442" s="169">
        <v>1</v>
      </c>
      <c r="BF442" s="169">
        <v>0</v>
      </c>
      <c r="BG442" s="169">
        <v>0</v>
      </c>
      <c r="BH442" s="169">
        <v>0</v>
      </c>
      <c r="BI442" s="138">
        <v>0</v>
      </c>
    </row>
    <row r="443" spans="1:61">
      <c r="A443" s="172" t="s">
        <v>207</v>
      </c>
      <c r="B443" s="169">
        <v>438</v>
      </c>
      <c r="C443" s="169">
        <v>1987</v>
      </c>
      <c r="D443" s="138">
        <f>SUM(H443:BI443)</f>
        <v>75</v>
      </c>
      <c r="E443" s="172">
        <f>SUMIF($H$1:$BI$1,1,$H443:$BI443)</f>
        <v>17</v>
      </c>
      <c r="F443" s="169">
        <f>SUMIF($H$1:$BI$1,2,$H443:$BI443)</f>
        <v>3</v>
      </c>
      <c r="G443" s="138">
        <f>SUMIF($H$1:$BI$1,3,$H443:$BI443)</f>
        <v>55</v>
      </c>
      <c r="H443" s="171">
        <v>0</v>
      </c>
      <c r="I443" s="169">
        <v>0</v>
      </c>
      <c r="J443" s="169">
        <v>0</v>
      </c>
      <c r="K443" s="169">
        <v>0</v>
      </c>
      <c r="L443" s="169">
        <v>0</v>
      </c>
      <c r="M443" s="169">
        <v>0</v>
      </c>
      <c r="N443" s="169">
        <v>0</v>
      </c>
      <c r="O443" s="169">
        <v>0</v>
      </c>
      <c r="P443" s="169">
        <v>55</v>
      </c>
      <c r="Q443" s="169">
        <v>0</v>
      </c>
      <c r="R443" s="169">
        <v>0</v>
      </c>
      <c r="S443" s="169">
        <v>0</v>
      </c>
      <c r="T443" s="169">
        <v>0</v>
      </c>
      <c r="U443" s="169">
        <v>0</v>
      </c>
      <c r="V443" s="169">
        <v>0</v>
      </c>
      <c r="W443" s="169">
        <v>0</v>
      </c>
      <c r="X443" s="169">
        <v>15</v>
      </c>
      <c r="Y443" s="169">
        <v>0</v>
      </c>
      <c r="Z443" s="169">
        <v>0</v>
      </c>
      <c r="AA443" s="169">
        <v>0</v>
      </c>
      <c r="AB443" s="169">
        <v>0</v>
      </c>
      <c r="AC443" s="169">
        <v>0</v>
      </c>
      <c r="AD443" s="169">
        <v>0</v>
      </c>
      <c r="AE443" s="169">
        <v>0</v>
      </c>
      <c r="AF443" s="169">
        <v>0</v>
      </c>
      <c r="AG443" s="169">
        <v>0</v>
      </c>
      <c r="AH443" s="169">
        <v>0</v>
      </c>
      <c r="AI443" s="169">
        <v>0</v>
      </c>
      <c r="AJ443" s="169">
        <v>2</v>
      </c>
      <c r="AK443" s="169">
        <v>0</v>
      </c>
      <c r="AL443" s="169">
        <v>0</v>
      </c>
      <c r="AM443" s="169">
        <v>0</v>
      </c>
      <c r="AN443" s="170">
        <v>0</v>
      </c>
      <c r="AO443" s="169">
        <v>0</v>
      </c>
      <c r="AP443" s="169">
        <v>0</v>
      </c>
      <c r="AQ443" s="169">
        <v>0</v>
      </c>
      <c r="AR443" s="169">
        <v>0</v>
      </c>
      <c r="AS443" s="169">
        <v>0</v>
      </c>
      <c r="AT443" s="170">
        <v>0</v>
      </c>
      <c r="AU443" s="169">
        <v>0</v>
      </c>
      <c r="AV443" s="169">
        <v>0</v>
      </c>
      <c r="AW443" s="169">
        <v>0</v>
      </c>
      <c r="AX443" s="169">
        <v>0</v>
      </c>
      <c r="AY443" s="169">
        <v>0</v>
      </c>
      <c r="AZ443" s="169">
        <v>0</v>
      </c>
      <c r="BA443" s="169">
        <v>0</v>
      </c>
      <c r="BB443" s="169">
        <v>0</v>
      </c>
      <c r="BC443" s="169">
        <v>0</v>
      </c>
      <c r="BD443" s="169">
        <v>0</v>
      </c>
      <c r="BE443" s="169">
        <v>3</v>
      </c>
      <c r="BF443" s="169">
        <v>0</v>
      </c>
      <c r="BG443" s="169">
        <v>0</v>
      </c>
      <c r="BH443" s="169">
        <v>0</v>
      </c>
      <c r="BI443" s="138">
        <v>0</v>
      </c>
    </row>
    <row r="444" spans="1:61">
      <c r="A444" s="172" t="s">
        <v>205</v>
      </c>
      <c r="B444" s="169">
        <v>439</v>
      </c>
      <c r="C444" s="169">
        <v>498</v>
      </c>
      <c r="D444" s="138">
        <f>SUM(H444:BI444)</f>
        <v>12</v>
      </c>
      <c r="E444" s="172">
        <f>SUMIF($H$1:$BI$1,1,$H444:$BI444)</f>
        <v>5</v>
      </c>
      <c r="F444" s="169">
        <f>SUMIF($H$1:$BI$1,2,$H444:$BI444)</f>
        <v>0</v>
      </c>
      <c r="G444" s="138">
        <f>SUMIF($H$1:$BI$1,3,$H444:$BI444)</f>
        <v>7</v>
      </c>
      <c r="H444" s="171">
        <v>0</v>
      </c>
      <c r="I444" s="169">
        <v>0</v>
      </c>
      <c r="J444" s="169">
        <v>0</v>
      </c>
      <c r="K444" s="169">
        <v>0</v>
      </c>
      <c r="L444" s="169">
        <v>0</v>
      </c>
      <c r="M444" s="169">
        <v>0</v>
      </c>
      <c r="N444" s="169">
        <v>0</v>
      </c>
      <c r="O444" s="169">
        <v>0</v>
      </c>
      <c r="P444" s="169">
        <v>1</v>
      </c>
      <c r="Q444" s="169">
        <v>0</v>
      </c>
      <c r="R444" s="169">
        <v>0</v>
      </c>
      <c r="S444" s="169">
        <v>0</v>
      </c>
      <c r="T444" s="169">
        <v>0</v>
      </c>
      <c r="U444" s="169">
        <v>0</v>
      </c>
      <c r="V444" s="169">
        <v>0</v>
      </c>
      <c r="W444" s="169">
        <v>0</v>
      </c>
      <c r="X444" s="169">
        <v>1</v>
      </c>
      <c r="Y444" s="169">
        <v>0</v>
      </c>
      <c r="Z444" s="169">
        <v>0</v>
      </c>
      <c r="AA444" s="169">
        <v>0</v>
      </c>
      <c r="AB444" s="169">
        <v>0</v>
      </c>
      <c r="AC444" s="169">
        <v>0</v>
      </c>
      <c r="AD444" s="169">
        <v>0</v>
      </c>
      <c r="AE444" s="169">
        <v>0</v>
      </c>
      <c r="AF444" s="169">
        <v>0</v>
      </c>
      <c r="AG444" s="169">
        <v>0</v>
      </c>
      <c r="AH444" s="169">
        <v>0</v>
      </c>
      <c r="AI444" s="169">
        <v>0</v>
      </c>
      <c r="AJ444" s="169">
        <v>0</v>
      </c>
      <c r="AK444" s="169">
        <v>0</v>
      </c>
      <c r="AL444" s="169">
        <v>0</v>
      </c>
      <c r="AM444" s="169">
        <v>0</v>
      </c>
      <c r="AN444" s="170">
        <v>0</v>
      </c>
      <c r="AO444" s="169">
        <v>0</v>
      </c>
      <c r="AP444" s="169">
        <v>0</v>
      </c>
      <c r="AQ444" s="169">
        <v>0</v>
      </c>
      <c r="AR444" s="169">
        <v>0</v>
      </c>
      <c r="AS444" s="169">
        <v>0</v>
      </c>
      <c r="AT444" s="170">
        <v>6</v>
      </c>
      <c r="AU444" s="169">
        <v>0</v>
      </c>
      <c r="AV444" s="169">
        <v>0</v>
      </c>
      <c r="AW444" s="169">
        <v>0</v>
      </c>
      <c r="AX444" s="169">
        <v>0</v>
      </c>
      <c r="AY444" s="169">
        <v>0</v>
      </c>
      <c r="AZ444" s="169">
        <v>0</v>
      </c>
      <c r="BA444" s="169">
        <v>4</v>
      </c>
      <c r="BB444" s="169">
        <v>0</v>
      </c>
      <c r="BC444" s="169">
        <v>0</v>
      </c>
      <c r="BD444" s="169">
        <v>0</v>
      </c>
      <c r="BE444" s="169">
        <v>0</v>
      </c>
      <c r="BF444" s="169">
        <v>0</v>
      </c>
      <c r="BG444" s="169">
        <v>0</v>
      </c>
      <c r="BH444" s="169">
        <v>0</v>
      </c>
      <c r="BI444" s="138">
        <v>0</v>
      </c>
    </row>
    <row r="445" spans="1:61">
      <c r="A445" s="172" t="s">
        <v>203</v>
      </c>
      <c r="B445" s="169">
        <v>440</v>
      </c>
      <c r="C445" s="169">
        <v>2010</v>
      </c>
      <c r="D445" s="138">
        <f>SUM(H445:BI445)</f>
        <v>117</v>
      </c>
      <c r="E445" s="172">
        <f>SUMIF($H$1:$BI$1,1,$H445:$BI445)</f>
        <v>46</v>
      </c>
      <c r="F445" s="169">
        <f>SUMIF($H$1:$BI$1,2,$H445:$BI445)</f>
        <v>42</v>
      </c>
      <c r="G445" s="138">
        <f>SUMIF($H$1:$BI$1,3,$H445:$BI445)</f>
        <v>29</v>
      </c>
      <c r="H445" s="171">
        <v>0</v>
      </c>
      <c r="I445" s="169">
        <v>0</v>
      </c>
      <c r="J445" s="169">
        <v>0</v>
      </c>
      <c r="K445" s="169">
        <v>0</v>
      </c>
      <c r="L445" s="169">
        <v>0</v>
      </c>
      <c r="M445" s="169">
        <v>0</v>
      </c>
      <c r="N445" s="169">
        <v>0</v>
      </c>
      <c r="O445" s="169">
        <v>0</v>
      </c>
      <c r="P445" s="169">
        <v>29</v>
      </c>
      <c r="Q445" s="169">
        <v>0</v>
      </c>
      <c r="R445" s="169">
        <v>0</v>
      </c>
      <c r="S445" s="169">
        <v>0</v>
      </c>
      <c r="T445" s="169">
        <v>0</v>
      </c>
      <c r="U445" s="169">
        <v>0</v>
      </c>
      <c r="V445" s="169">
        <v>0</v>
      </c>
      <c r="W445" s="169">
        <v>0</v>
      </c>
      <c r="X445" s="169">
        <v>43</v>
      </c>
      <c r="Y445" s="169">
        <v>0</v>
      </c>
      <c r="Z445" s="169">
        <v>0</v>
      </c>
      <c r="AA445" s="169">
        <v>0</v>
      </c>
      <c r="AB445" s="169">
        <v>0</v>
      </c>
      <c r="AC445" s="169">
        <v>0</v>
      </c>
      <c r="AD445" s="169">
        <v>0</v>
      </c>
      <c r="AE445" s="169">
        <v>0</v>
      </c>
      <c r="AF445" s="169">
        <v>0</v>
      </c>
      <c r="AG445" s="169">
        <v>16</v>
      </c>
      <c r="AH445" s="169">
        <v>0</v>
      </c>
      <c r="AI445" s="169">
        <v>0</v>
      </c>
      <c r="AJ445" s="169">
        <v>3</v>
      </c>
      <c r="AK445" s="169">
        <v>0</v>
      </c>
      <c r="AL445" s="169">
        <v>0</v>
      </c>
      <c r="AM445" s="169">
        <v>1</v>
      </c>
      <c r="AN445" s="170">
        <v>0</v>
      </c>
      <c r="AO445" s="169">
        <v>0</v>
      </c>
      <c r="AP445" s="169">
        <v>0</v>
      </c>
      <c r="AQ445" s="169">
        <v>18</v>
      </c>
      <c r="AR445" s="169">
        <v>0</v>
      </c>
      <c r="AS445" s="169">
        <v>2</v>
      </c>
      <c r="AT445" s="170">
        <v>0</v>
      </c>
      <c r="AU445" s="169">
        <v>0</v>
      </c>
      <c r="AV445" s="169">
        <v>0</v>
      </c>
      <c r="AW445" s="169">
        <v>0</v>
      </c>
      <c r="AX445" s="169">
        <v>0</v>
      </c>
      <c r="AY445" s="169">
        <v>0</v>
      </c>
      <c r="AZ445" s="169">
        <v>0</v>
      </c>
      <c r="BA445" s="169">
        <v>0</v>
      </c>
      <c r="BB445" s="169">
        <v>0</v>
      </c>
      <c r="BC445" s="169">
        <v>0</v>
      </c>
      <c r="BD445" s="169">
        <v>0</v>
      </c>
      <c r="BE445" s="169">
        <v>5</v>
      </c>
      <c r="BF445" s="169">
        <v>0</v>
      </c>
      <c r="BG445" s="169">
        <v>0</v>
      </c>
      <c r="BH445" s="169">
        <v>0</v>
      </c>
      <c r="BI445" s="138">
        <v>0</v>
      </c>
    </row>
    <row r="446" spans="1:61">
      <c r="A446" s="172" t="s">
        <v>201</v>
      </c>
      <c r="B446" s="169">
        <v>441</v>
      </c>
      <c r="C446" s="169">
        <v>2110</v>
      </c>
      <c r="D446" s="138">
        <f>SUM(H446:BI446)</f>
        <v>290</v>
      </c>
      <c r="E446" s="172">
        <f>SUMIF($H$1:$BI$1,1,$H446:$BI446)</f>
        <v>69</v>
      </c>
      <c r="F446" s="169">
        <f>SUMIF($H$1:$BI$1,2,$H446:$BI446)</f>
        <v>162</v>
      </c>
      <c r="G446" s="138">
        <f>SUMIF($H$1:$BI$1,3,$H446:$BI446)</f>
        <v>59</v>
      </c>
      <c r="H446" s="171">
        <v>0</v>
      </c>
      <c r="I446" s="169">
        <v>2</v>
      </c>
      <c r="J446" s="169">
        <v>0</v>
      </c>
      <c r="K446" s="169">
        <v>0</v>
      </c>
      <c r="L446" s="169">
        <v>0</v>
      </c>
      <c r="M446" s="169">
        <v>3</v>
      </c>
      <c r="N446" s="169">
        <v>0</v>
      </c>
      <c r="O446" s="169">
        <v>0</v>
      </c>
      <c r="P446" s="169">
        <v>53</v>
      </c>
      <c r="Q446" s="169">
        <v>0</v>
      </c>
      <c r="R446" s="169">
        <v>0</v>
      </c>
      <c r="S446" s="169">
        <v>2</v>
      </c>
      <c r="T446" s="169">
        <v>0</v>
      </c>
      <c r="U446" s="169">
        <v>0</v>
      </c>
      <c r="V446" s="169">
        <v>0</v>
      </c>
      <c r="W446" s="169">
        <v>0</v>
      </c>
      <c r="X446" s="169">
        <v>35</v>
      </c>
      <c r="Y446" s="169">
        <v>3</v>
      </c>
      <c r="Z446" s="169">
        <v>1</v>
      </c>
      <c r="AA446" s="169">
        <v>0</v>
      </c>
      <c r="AB446" s="169">
        <v>0</v>
      </c>
      <c r="AC446" s="169">
        <v>0</v>
      </c>
      <c r="AD446" s="169">
        <v>0</v>
      </c>
      <c r="AE446" s="169">
        <v>0</v>
      </c>
      <c r="AF446" s="169">
        <v>0</v>
      </c>
      <c r="AG446" s="169">
        <v>13</v>
      </c>
      <c r="AH446" s="169">
        <v>0</v>
      </c>
      <c r="AI446" s="169">
        <v>3</v>
      </c>
      <c r="AJ446" s="169">
        <v>1</v>
      </c>
      <c r="AK446" s="169">
        <v>0</v>
      </c>
      <c r="AL446" s="169">
        <v>0</v>
      </c>
      <c r="AM446" s="169">
        <v>0</v>
      </c>
      <c r="AN446" s="170">
        <v>0</v>
      </c>
      <c r="AO446" s="169">
        <v>0</v>
      </c>
      <c r="AP446" s="169">
        <v>0</v>
      </c>
      <c r="AQ446" s="169">
        <v>1</v>
      </c>
      <c r="AR446" s="169">
        <v>0</v>
      </c>
      <c r="AS446" s="169">
        <v>0</v>
      </c>
      <c r="AT446" s="170">
        <v>0</v>
      </c>
      <c r="AU446" s="169">
        <v>0</v>
      </c>
      <c r="AV446" s="169">
        <v>8</v>
      </c>
      <c r="AW446" s="169">
        <v>0</v>
      </c>
      <c r="AX446" s="169">
        <v>0</v>
      </c>
      <c r="AY446" s="169">
        <v>22</v>
      </c>
      <c r="AZ446" s="169">
        <v>0</v>
      </c>
      <c r="BA446" s="169">
        <v>0</v>
      </c>
      <c r="BB446" s="169">
        <v>0</v>
      </c>
      <c r="BC446" s="169">
        <v>0</v>
      </c>
      <c r="BD446" s="169">
        <v>0</v>
      </c>
      <c r="BE446" s="169">
        <v>143</v>
      </c>
      <c r="BF446" s="169">
        <v>0</v>
      </c>
      <c r="BG446" s="169">
        <v>0</v>
      </c>
      <c r="BH446" s="169">
        <v>0</v>
      </c>
      <c r="BI446" s="138">
        <v>0</v>
      </c>
    </row>
    <row r="447" spans="1:61">
      <c r="A447" s="172" t="s">
        <v>199</v>
      </c>
      <c r="B447" s="169">
        <v>442</v>
      </c>
      <c r="C447" s="169">
        <v>1092</v>
      </c>
      <c r="D447" s="138">
        <f>SUM(H447:BI447)</f>
        <v>39</v>
      </c>
      <c r="E447" s="172">
        <f>SUMIF($H$1:$BI$1,1,$H447:$BI447)</f>
        <v>25</v>
      </c>
      <c r="F447" s="169">
        <f>SUMIF($H$1:$BI$1,2,$H447:$BI447)</f>
        <v>1</v>
      </c>
      <c r="G447" s="138">
        <f>SUMIF($H$1:$BI$1,3,$H447:$BI447)</f>
        <v>13</v>
      </c>
      <c r="H447" s="171">
        <v>0</v>
      </c>
      <c r="I447" s="169">
        <v>0</v>
      </c>
      <c r="J447" s="169">
        <v>0</v>
      </c>
      <c r="K447" s="169">
        <v>0</v>
      </c>
      <c r="L447" s="169">
        <v>0</v>
      </c>
      <c r="M447" s="169">
        <v>0</v>
      </c>
      <c r="N447" s="169">
        <v>0</v>
      </c>
      <c r="O447" s="169">
        <v>0</v>
      </c>
      <c r="P447" s="169">
        <v>13</v>
      </c>
      <c r="Q447" s="169">
        <v>0</v>
      </c>
      <c r="R447" s="169">
        <v>0</v>
      </c>
      <c r="S447" s="169">
        <v>0</v>
      </c>
      <c r="T447" s="169">
        <v>0</v>
      </c>
      <c r="U447" s="169">
        <v>0</v>
      </c>
      <c r="V447" s="169">
        <v>0</v>
      </c>
      <c r="W447" s="169">
        <v>0</v>
      </c>
      <c r="X447" s="169">
        <v>23</v>
      </c>
      <c r="Y447" s="169">
        <v>0</v>
      </c>
      <c r="Z447" s="169">
        <v>0</v>
      </c>
      <c r="AA447" s="169">
        <v>0</v>
      </c>
      <c r="AB447" s="169">
        <v>0</v>
      </c>
      <c r="AC447" s="169">
        <v>0</v>
      </c>
      <c r="AD447" s="169">
        <v>0</v>
      </c>
      <c r="AE447" s="169">
        <v>0</v>
      </c>
      <c r="AF447" s="169">
        <v>0</v>
      </c>
      <c r="AG447" s="169">
        <v>0</v>
      </c>
      <c r="AH447" s="169">
        <v>0</v>
      </c>
      <c r="AI447" s="169">
        <v>0</v>
      </c>
      <c r="AJ447" s="169">
        <v>2</v>
      </c>
      <c r="AK447" s="169">
        <v>0</v>
      </c>
      <c r="AL447" s="169">
        <v>0</v>
      </c>
      <c r="AM447" s="169">
        <v>0</v>
      </c>
      <c r="AN447" s="170">
        <v>0</v>
      </c>
      <c r="AO447" s="169">
        <v>0</v>
      </c>
      <c r="AP447" s="169">
        <v>0</v>
      </c>
      <c r="AQ447" s="169">
        <v>0</v>
      </c>
      <c r="AR447" s="169">
        <v>0</v>
      </c>
      <c r="AS447" s="169">
        <v>0</v>
      </c>
      <c r="AT447" s="170">
        <v>0</v>
      </c>
      <c r="AU447" s="169">
        <v>0</v>
      </c>
      <c r="AV447" s="169">
        <v>0</v>
      </c>
      <c r="AW447" s="169">
        <v>0</v>
      </c>
      <c r="AX447" s="169">
        <v>0</v>
      </c>
      <c r="AY447" s="169">
        <v>0</v>
      </c>
      <c r="AZ447" s="169">
        <v>0</v>
      </c>
      <c r="BA447" s="169">
        <v>0</v>
      </c>
      <c r="BB447" s="169">
        <v>0</v>
      </c>
      <c r="BC447" s="169">
        <v>0</v>
      </c>
      <c r="BD447" s="169">
        <v>0</v>
      </c>
      <c r="BE447" s="169">
        <v>1</v>
      </c>
      <c r="BF447" s="169">
        <v>0</v>
      </c>
      <c r="BG447" s="169">
        <v>0</v>
      </c>
      <c r="BH447" s="169">
        <v>0</v>
      </c>
      <c r="BI447" s="138">
        <v>0</v>
      </c>
    </row>
    <row r="448" spans="1:61">
      <c r="A448" s="172" t="s">
        <v>197</v>
      </c>
      <c r="B448" s="169">
        <v>443</v>
      </c>
      <c r="C448" s="169">
        <v>3339</v>
      </c>
      <c r="D448" s="138">
        <f>SUM(H448:BI448)</f>
        <v>304</v>
      </c>
      <c r="E448" s="172">
        <f>SUMIF($H$1:$BI$1,1,$H448:$BI448)</f>
        <v>12</v>
      </c>
      <c r="F448" s="169">
        <f>SUMIF($H$1:$BI$1,2,$H448:$BI448)</f>
        <v>47</v>
      </c>
      <c r="G448" s="138">
        <f>SUMIF($H$1:$BI$1,3,$H448:$BI448)</f>
        <v>245</v>
      </c>
      <c r="H448" s="171">
        <v>0</v>
      </c>
      <c r="I448" s="169">
        <v>0</v>
      </c>
      <c r="J448" s="169">
        <v>0</v>
      </c>
      <c r="K448" s="169">
        <v>0</v>
      </c>
      <c r="L448" s="169">
        <v>0</v>
      </c>
      <c r="M448" s="169">
        <v>0</v>
      </c>
      <c r="N448" s="169">
        <v>0</v>
      </c>
      <c r="O448" s="169">
        <v>0</v>
      </c>
      <c r="P448" s="169">
        <v>245</v>
      </c>
      <c r="Q448" s="169">
        <v>0</v>
      </c>
      <c r="R448" s="169">
        <v>0</v>
      </c>
      <c r="S448" s="169">
        <v>0</v>
      </c>
      <c r="T448" s="169">
        <v>0</v>
      </c>
      <c r="U448" s="169">
        <v>0</v>
      </c>
      <c r="V448" s="169">
        <v>0</v>
      </c>
      <c r="W448" s="169">
        <v>0</v>
      </c>
      <c r="X448" s="169">
        <v>5</v>
      </c>
      <c r="Y448" s="169">
        <v>0</v>
      </c>
      <c r="Z448" s="169">
        <v>0</v>
      </c>
      <c r="AA448" s="169">
        <v>0</v>
      </c>
      <c r="AB448" s="169">
        <v>0</v>
      </c>
      <c r="AC448" s="169">
        <v>0</v>
      </c>
      <c r="AD448" s="169">
        <v>0</v>
      </c>
      <c r="AE448" s="169">
        <v>0</v>
      </c>
      <c r="AF448" s="169">
        <v>0</v>
      </c>
      <c r="AG448" s="169">
        <v>20</v>
      </c>
      <c r="AH448" s="169">
        <v>0</v>
      </c>
      <c r="AI448" s="169">
        <v>0</v>
      </c>
      <c r="AJ448" s="169">
        <v>7</v>
      </c>
      <c r="AK448" s="169">
        <v>0</v>
      </c>
      <c r="AL448" s="169">
        <v>0</v>
      </c>
      <c r="AM448" s="169">
        <v>0</v>
      </c>
      <c r="AN448" s="170">
        <v>0</v>
      </c>
      <c r="AO448" s="169">
        <v>0</v>
      </c>
      <c r="AP448" s="169">
        <v>0</v>
      </c>
      <c r="AQ448" s="169">
        <v>0</v>
      </c>
      <c r="AR448" s="169">
        <v>0</v>
      </c>
      <c r="AS448" s="169">
        <v>0</v>
      </c>
      <c r="AT448" s="170">
        <v>0</v>
      </c>
      <c r="AU448" s="169">
        <v>0</v>
      </c>
      <c r="AV448" s="169">
        <v>0</v>
      </c>
      <c r="AW448" s="169">
        <v>0</v>
      </c>
      <c r="AX448" s="169">
        <v>0</v>
      </c>
      <c r="AY448" s="169">
        <v>0</v>
      </c>
      <c r="AZ448" s="169">
        <v>0</v>
      </c>
      <c r="BA448" s="169">
        <v>0</v>
      </c>
      <c r="BB448" s="169">
        <v>0</v>
      </c>
      <c r="BC448" s="169">
        <v>0</v>
      </c>
      <c r="BD448" s="169">
        <v>0</v>
      </c>
      <c r="BE448" s="169">
        <v>27</v>
      </c>
      <c r="BF448" s="169">
        <v>0</v>
      </c>
      <c r="BG448" s="169">
        <v>0</v>
      </c>
      <c r="BH448" s="169">
        <v>0</v>
      </c>
      <c r="BI448" s="138">
        <v>0</v>
      </c>
    </row>
    <row r="449" spans="1:61">
      <c r="A449" s="172" t="s">
        <v>195</v>
      </c>
      <c r="B449" s="169">
        <v>444</v>
      </c>
      <c r="C449" s="169">
        <v>3286</v>
      </c>
      <c r="D449" s="138">
        <f>SUM(H449:BI449)</f>
        <v>112</v>
      </c>
      <c r="E449" s="172">
        <f>SUMIF($H$1:$BI$1,1,$H449:$BI449)</f>
        <v>43</v>
      </c>
      <c r="F449" s="169">
        <f>SUMIF($H$1:$BI$1,2,$H449:$BI449)</f>
        <v>25</v>
      </c>
      <c r="G449" s="138">
        <f>SUMIF($H$1:$BI$1,3,$H449:$BI449)</f>
        <v>44</v>
      </c>
      <c r="H449" s="171">
        <v>0</v>
      </c>
      <c r="I449" s="169">
        <v>0</v>
      </c>
      <c r="J449" s="169">
        <v>0</v>
      </c>
      <c r="K449" s="169">
        <v>0</v>
      </c>
      <c r="L449" s="169">
        <v>0</v>
      </c>
      <c r="M449" s="169">
        <v>0</v>
      </c>
      <c r="N449" s="169">
        <v>0</v>
      </c>
      <c r="O449" s="169">
        <v>0</v>
      </c>
      <c r="P449" s="169">
        <v>24</v>
      </c>
      <c r="Q449" s="169">
        <v>0</v>
      </c>
      <c r="R449" s="169">
        <v>0</v>
      </c>
      <c r="S449" s="169">
        <v>0</v>
      </c>
      <c r="T449" s="169">
        <v>0</v>
      </c>
      <c r="U449" s="169">
        <v>0</v>
      </c>
      <c r="V449" s="169">
        <v>0</v>
      </c>
      <c r="W449" s="169">
        <v>0</v>
      </c>
      <c r="X449" s="169">
        <v>25</v>
      </c>
      <c r="Y449" s="169">
        <v>0</v>
      </c>
      <c r="Z449" s="169">
        <v>0</v>
      </c>
      <c r="AA449" s="169">
        <v>0</v>
      </c>
      <c r="AB449" s="169">
        <v>0</v>
      </c>
      <c r="AC449" s="169">
        <v>0</v>
      </c>
      <c r="AD449" s="169">
        <v>0</v>
      </c>
      <c r="AE449" s="169">
        <v>0</v>
      </c>
      <c r="AF449" s="169">
        <v>0</v>
      </c>
      <c r="AG449" s="169">
        <v>12</v>
      </c>
      <c r="AH449" s="169">
        <v>0</v>
      </c>
      <c r="AI449" s="169">
        <v>0</v>
      </c>
      <c r="AJ449" s="169">
        <v>18</v>
      </c>
      <c r="AK449" s="169">
        <v>0</v>
      </c>
      <c r="AL449" s="169">
        <v>0</v>
      </c>
      <c r="AM449" s="169">
        <v>0</v>
      </c>
      <c r="AN449" s="170">
        <v>0</v>
      </c>
      <c r="AO449" s="169">
        <v>0</v>
      </c>
      <c r="AP449" s="169">
        <v>0</v>
      </c>
      <c r="AQ449" s="169">
        <v>4</v>
      </c>
      <c r="AR449" s="169">
        <v>0</v>
      </c>
      <c r="AS449" s="169">
        <v>0</v>
      </c>
      <c r="AT449" s="170">
        <v>0</v>
      </c>
      <c r="AU449" s="169">
        <v>0</v>
      </c>
      <c r="AV449" s="169">
        <v>0</v>
      </c>
      <c r="AW449" s="169">
        <v>0</v>
      </c>
      <c r="AX449" s="169">
        <v>20</v>
      </c>
      <c r="AY449" s="169">
        <v>0</v>
      </c>
      <c r="AZ449" s="169">
        <v>0</v>
      </c>
      <c r="BA449" s="169">
        <v>0</v>
      </c>
      <c r="BB449" s="169">
        <v>0</v>
      </c>
      <c r="BC449" s="169">
        <v>0</v>
      </c>
      <c r="BD449" s="169">
        <v>0</v>
      </c>
      <c r="BE449" s="169">
        <v>9</v>
      </c>
      <c r="BF449" s="169">
        <v>0</v>
      </c>
      <c r="BG449" s="169">
        <v>0</v>
      </c>
      <c r="BH449" s="169">
        <v>0</v>
      </c>
      <c r="BI449" s="138">
        <v>0</v>
      </c>
    </row>
    <row r="450" spans="1:61">
      <c r="A450" s="172" t="s">
        <v>193</v>
      </c>
      <c r="B450" s="169">
        <v>445</v>
      </c>
      <c r="C450" s="169">
        <v>4107</v>
      </c>
      <c r="D450" s="138">
        <f>SUM(H450:BI450)</f>
        <v>271</v>
      </c>
      <c r="E450" s="172">
        <f>SUMIF($H$1:$BI$1,1,$H450:$BI450)</f>
        <v>37</v>
      </c>
      <c r="F450" s="169">
        <f>SUMIF($H$1:$BI$1,2,$H450:$BI450)</f>
        <v>18</v>
      </c>
      <c r="G450" s="138">
        <f>SUMIF($H$1:$BI$1,3,$H450:$BI450)</f>
        <v>216</v>
      </c>
      <c r="H450" s="171">
        <v>0</v>
      </c>
      <c r="I450" s="169">
        <v>0</v>
      </c>
      <c r="J450" s="169">
        <v>0</v>
      </c>
      <c r="K450" s="169">
        <v>0</v>
      </c>
      <c r="L450" s="169">
        <v>0</v>
      </c>
      <c r="M450" s="169">
        <v>4</v>
      </c>
      <c r="N450" s="169">
        <v>0</v>
      </c>
      <c r="O450" s="169">
        <v>0</v>
      </c>
      <c r="P450" s="169">
        <v>212</v>
      </c>
      <c r="Q450" s="169">
        <v>0</v>
      </c>
      <c r="R450" s="169">
        <v>0</v>
      </c>
      <c r="S450" s="169">
        <v>0</v>
      </c>
      <c r="T450" s="169">
        <v>0</v>
      </c>
      <c r="U450" s="169">
        <v>0</v>
      </c>
      <c r="V450" s="169">
        <v>2</v>
      </c>
      <c r="W450" s="169">
        <v>0</v>
      </c>
      <c r="X450" s="169">
        <v>34</v>
      </c>
      <c r="Y450" s="169">
        <v>0</v>
      </c>
      <c r="Z450" s="169">
        <v>0</v>
      </c>
      <c r="AA450" s="169">
        <v>0</v>
      </c>
      <c r="AB450" s="169">
        <v>0</v>
      </c>
      <c r="AC450" s="169">
        <v>0</v>
      </c>
      <c r="AD450" s="169">
        <v>0</v>
      </c>
      <c r="AE450" s="169">
        <v>0</v>
      </c>
      <c r="AF450" s="169">
        <v>0</v>
      </c>
      <c r="AG450" s="169">
        <v>9</v>
      </c>
      <c r="AH450" s="169">
        <v>0</v>
      </c>
      <c r="AI450" s="169">
        <v>2</v>
      </c>
      <c r="AJ450" s="169">
        <v>1</v>
      </c>
      <c r="AK450" s="169">
        <v>0</v>
      </c>
      <c r="AL450" s="169">
        <v>0</v>
      </c>
      <c r="AM450" s="169">
        <v>0</v>
      </c>
      <c r="AN450" s="170">
        <v>0</v>
      </c>
      <c r="AO450" s="169">
        <v>0</v>
      </c>
      <c r="AP450" s="169">
        <v>0</v>
      </c>
      <c r="AQ450" s="169">
        <v>0</v>
      </c>
      <c r="AR450" s="169">
        <v>0</v>
      </c>
      <c r="AS450" s="169">
        <v>0</v>
      </c>
      <c r="AT450" s="170">
        <v>0</v>
      </c>
      <c r="AU450" s="169">
        <v>0</v>
      </c>
      <c r="AV450" s="169">
        <v>0</v>
      </c>
      <c r="AW450" s="169">
        <v>0</v>
      </c>
      <c r="AX450" s="169">
        <v>0</v>
      </c>
      <c r="AY450" s="169">
        <v>0</v>
      </c>
      <c r="AZ450" s="169">
        <v>0</v>
      </c>
      <c r="BA450" s="169">
        <v>0</v>
      </c>
      <c r="BB450" s="169">
        <v>0</v>
      </c>
      <c r="BC450" s="169">
        <v>0</v>
      </c>
      <c r="BD450" s="169">
        <v>0</v>
      </c>
      <c r="BE450" s="169">
        <v>4</v>
      </c>
      <c r="BF450" s="169">
        <v>0</v>
      </c>
      <c r="BG450" s="169">
        <v>0</v>
      </c>
      <c r="BH450" s="169">
        <v>0</v>
      </c>
      <c r="BI450" s="138">
        <v>3</v>
      </c>
    </row>
    <row r="451" spans="1:61">
      <c r="A451" s="172" t="s">
        <v>190</v>
      </c>
      <c r="B451" s="169">
        <v>446</v>
      </c>
      <c r="C451" s="169">
        <v>491</v>
      </c>
      <c r="D451" s="138">
        <f>SUM(H451:BI451)</f>
        <v>40</v>
      </c>
      <c r="E451" s="172">
        <f>SUMIF($H$1:$BI$1,1,$H451:$BI451)</f>
        <v>27</v>
      </c>
      <c r="F451" s="169">
        <f>SUMIF($H$1:$BI$1,2,$H451:$BI451)</f>
        <v>6</v>
      </c>
      <c r="G451" s="138">
        <f>SUMIF($H$1:$BI$1,3,$H451:$BI451)</f>
        <v>7</v>
      </c>
      <c r="H451" s="171">
        <v>0</v>
      </c>
      <c r="I451" s="169">
        <v>0</v>
      </c>
      <c r="J451" s="169">
        <v>0</v>
      </c>
      <c r="K451" s="169">
        <v>0</v>
      </c>
      <c r="L451" s="169">
        <v>0</v>
      </c>
      <c r="M451" s="169">
        <v>0</v>
      </c>
      <c r="N451" s="169">
        <v>0</v>
      </c>
      <c r="O451" s="169">
        <v>0</v>
      </c>
      <c r="P451" s="169">
        <v>7</v>
      </c>
      <c r="Q451" s="169">
        <v>0</v>
      </c>
      <c r="R451" s="169">
        <v>0</v>
      </c>
      <c r="S451" s="169">
        <v>0</v>
      </c>
      <c r="T451" s="169">
        <v>0</v>
      </c>
      <c r="U451" s="169">
        <v>0</v>
      </c>
      <c r="V451" s="169">
        <v>0</v>
      </c>
      <c r="W451" s="169">
        <v>0</v>
      </c>
      <c r="X451" s="169">
        <v>24</v>
      </c>
      <c r="Y451" s="169">
        <v>0</v>
      </c>
      <c r="Z451" s="169">
        <v>0</v>
      </c>
      <c r="AA451" s="169">
        <v>0</v>
      </c>
      <c r="AB451" s="169">
        <v>0</v>
      </c>
      <c r="AC451" s="169">
        <v>0</v>
      </c>
      <c r="AD451" s="169">
        <v>0</v>
      </c>
      <c r="AE451" s="169">
        <v>0</v>
      </c>
      <c r="AF451" s="169">
        <v>0</v>
      </c>
      <c r="AG451" s="169">
        <v>2</v>
      </c>
      <c r="AH451" s="169">
        <v>0</v>
      </c>
      <c r="AI451" s="169">
        <v>3</v>
      </c>
      <c r="AJ451" s="169">
        <v>0</v>
      </c>
      <c r="AK451" s="169">
        <v>0</v>
      </c>
      <c r="AL451" s="169">
        <v>0</v>
      </c>
      <c r="AM451" s="169">
        <v>0</v>
      </c>
      <c r="AN451" s="170">
        <v>0</v>
      </c>
      <c r="AO451" s="169">
        <v>0</v>
      </c>
      <c r="AP451" s="169">
        <v>0</v>
      </c>
      <c r="AQ451" s="169">
        <v>0</v>
      </c>
      <c r="AR451" s="169">
        <v>0</v>
      </c>
      <c r="AS451" s="169">
        <v>0</v>
      </c>
      <c r="AT451" s="170">
        <v>0</v>
      </c>
      <c r="AU451" s="169">
        <v>0</v>
      </c>
      <c r="AV451" s="169">
        <v>0</v>
      </c>
      <c r="AW451" s="169">
        <v>0</v>
      </c>
      <c r="AX451" s="169">
        <v>0</v>
      </c>
      <c r="AY451" s="169">
        <v>0</v>
      </c>
      <c r="AZ451" s="169">
        <v>0</v>
      </c>
      <c r="BA451" s="169">
        <v>0</v>
      </c>
      <c r="BB451" s="169">
        <v>0</v>
      </c>
      <c r="BC451" s="169">
        <v>0</v>
      </c>
      <c r="BD451" s="169">
        <v>0</v>
      </c>
      <c r="BE451" s="169">
        <v>2</v>
      </c>
      <c r="BF451" s="169">
        <v>0</v>
      </c>
      <c r="BG451" s="169">
        <v>0</v>
      </c>
      <c r="BH451" s="169">
        <v>0</v>
      </c>
      <c r="BI451" s="138">
        <v>2</v>
      </c>
    </row>
    <row r="452" spans="1:61">
      <c r="A452" s="172" t="s">
        <v>188</v>
      </c>
      <c r="B452" s="169">
        <v>447</v>
      </c>
      <c r="C452" s="169">
        <v>2668</v>
      </c>
      <c r="D452" s="138">
        <f>SUM(H452:BI452)</f>
        <v>328</v>
      </c>
      <c r="E452" s="172">
        <f>SUMIF($H$1:$BI$1,1,$H452:$BI452)</f>
        <v>121</v>
      </c>
      <c r="F452" s="169">
        <f>SUMIF($H$1:$BI$1,2,$H452:$BI452)</f>
        <v>101</v>
      </c>
      <c r="G452" s="138">
        <f>SUMIF($H$1:$BI$1,3,$H452:$BI452)</f>
        <v>106</v>
      </c>
      <c r="H452" s="171">
        <v>0</v>
      </c>
      <c r="I452" s="169">
        <v>14</v>
      </c>
      <c r="J452" s="169">
        <v>0</v>
      </c>
      <c r="K452" s="169">
        <v>0</v>
      </c>
      <c r="L452" s="169">
        <v>0</v>
      </c>
      <c r="M452" s="169">
        <v>0</v>
      </c>
      <c r="N452" s="169">
        <v>0</v>
      </c>
      <c r="O452" s="169">
        <v>0</v>
      </c>
      <c r="P452" s="169">
        <v>98</v>
      </c>
      <c r="Q452" s="169">
        <v>0</v>
      </c>
      <c r="R452" s="169">
        <v>0</v>
      </c>
      <c r="S452" s="169">
        <v>0</v>
      </c>
      <c r="T452" s="169">
        <v>0</v>
      </c>
      <c r="U452" s="169">
        <v>0</v>
      </c>
      <c r="V452" s="169">
        <v>0</v>
      </c>
      <c r="W452" s="169">
        <v>0</v>
      </c>
      <c r="X452" s="169">
        <v>104</v>
      </c>
      <c r="Y452" s="169">
        <v>1</v>
      </c>
      <c r="Z452" s="169">
        <v>0</v>
      </c>
      <c r="AA452" s="169">
        <v>1</v>
      </c>
      <c r="AB452" s="169">
        <v>0</v>
      </c>
      <c r="AC452" s="169">
        <v>0</v>
      </c>
      <c r="AD452" s="169">
        <v>0</v>
      </c>
      <c r="AE452" s="169">
        <v>0</v>
      </c>
      <c r="AF452" s="169">
        <v>0</v>
      </c>
      <c r="AG452" s="169">
        <v>13</v>
      </c>
      <c r="AH452" s="169">
        <v>3</v>
      </c>
      <c r="AI452" s="169">
        <v>0</v>
      </c>
      <c r="AJ452" s="169">
        <v>14</v>
      </c>
      <c r="AK452" s="169">
        <v>0</v>
      </c>
      <c r="AL452" s="169">
        <v>2</v>
      </c>
      <c r="AM452" s="169">
        <v>0</v>
      </c>
      <c r="AN452" s="170">
        <v>0</v>
      </c>
      <c r="AO452" s="169">
        <v>0</v>
      </c>
      <c r="AP452" s="169">
        <v>0</v>
      </c>
      <c r="AQ452" s="169">
        <v>4</v>
      </c>
      <c r="AR452" s="169">
        <v>0</v>
      </c>
      <c r="AS452" s="169">
        <v>0</v>
      </c>
      <c r="AT452" s="170">
        <v>3</v>
      </c>
      <c r="AU452" s="169">
        <v>0</v>
      </c>
      <c r="AV452" s="169">
        <v>1</v>
      </c>
      <c r="AW452" s="169">
        <v>0</v>
      </c>
      <c r="AX452" s="169">
        <v>0</v>
      </c>
      <c r="AY452" s="169">
        <v>0</v>
      </c>
      <c r="AZ452" s="169">
        <v>0</v>
      </c>
      <c r="BA452" s="169">
        <v>0</v>
      </c>
      <c r="BB452" s="169">
        <v>0</v>
      </c>
      <c r="BC452" s="169">
        <v>0</v>
      </c>
      <c r="BD452" s="169">
        <v>0</v>
      </c>
      <c r="BE452" s="169">
        <v>66</v>
      </c>
      <c r="BF452" s="169">
        <v>0</v>
      </c>
      <c r="BG452" s="169">
        <v>0</v>
      </c>
      <c r="BH452" s="169">
        <v>4</v>
      </c>
      <c r="BI452" s="138">
        <v>0</v>
      </c>
    </row>
    <row r="453" spans="1:61">
      <c r="A453" s="172" t="s">
        <v>186</v>
      </c>
      <c r="B453" s="169">
        <v>448</v>
      </c>
      <c r="C453" s="169">
        <v>5298</v>
      </c>
      <c r="D453" s="138">
        <f>SUM(H453:BI453)</f>
        <v>245</v>
      </c>
      <c r="E453" s="172">
        <f>SUMIF($H$1:$BI$1,1,$H453:$BI453)</f>
        <v>34</v>
      </c>
      <c r="F453" s="169">
        <f>SUMIF($H$1:$BI$1,2,$H453:$BI453)</f>
        <v>33</v>
      </c>
      <c r="G453" s="138">
        <f>SUMIF($H$1:$BI$1,3,$H453:$BI453)</f>
        <v>178</v>
      </c>
      <c r="H453" s="171">
        <v>0</v>
      </c>
      <c r="I453" s="169">
        <v>2</v>
      </c>
      <c r="J453" s="169">
        <v>0</v>
      </c>
      <c r="K453" s="169">
        <v>0</v>
      </c>
      <c r="L453" s="169">
        <v>0</v>
      </c>
      <c r="M453" s="169">
        <v>0</v>
      </c>
      <c r="N453" s="169">
        <v>0</v>
      </c>
      <c r="O453" s="169">
        <v>0</v>
      </c>
      <c r="P453" s="169">
        <v>165</v>
      </c>
      <c r="Q453" s="169">
        <v>0</v>
      </c>
      <c r="R453" s="169">
        <v>0</v>
      </c>
      <c r="S453" s="169">
        <v>0</v>
      </c>
      <c r="T453" s="169">
        <v>1</v>
      </c>
      <c r="U453" s="169">
        <v>0</v>
      </c>
      <c r="V453" s="169">
        <v>0</v>
      </c>
      <c r="W453" s="169">
        <v>0</v>
      </c>
      <c r="X453" s="169">
        <v>24</v>
      </c>
      <c r="Y453" s="169">
        <v>0</v>
      </c>
      <c r="Z453" s="169">
        <v>12</v>
      </c>
      <c r="AA453" s="169">
        <v>0</v>
      </c>
      <c r="AB453" s="169">
        <v>0</v>
      </c>
      <c r="AC453" s="169">
        <v>0</v>
      </c>
      <c r="AD453" s="169">
        <v>0</v>
      </c>
      <c r="AE453" s="169">
        <v>0</v>
      </c>
      <c r="AF453" s="169">
        <v>0</v>
      </c>
      <c r="AG453" s="169">
        <v>0</v>
      </c>
      <c r="AH453" s="169">
        <v>0</v>
      </c>
      <c r="AI453" s="169">
        <v>1</v>
      </c>
      <c r="AJ453" s="169">
        <v>3</v>
      </c>
      <c r="AK453" s="169">
        <v>0</v>
      </c>
      <c r="AL453" s="169">
        <v>0</v>
      </c>
      <c r="AM453" s="169">
        <v>0</v>
      </c>
      <c r="AN453" s="170">
        <v>0</v>
      </c>
      <c r="AO453" s="169">
        <v>0</v>
      </c>
      <c r="AP453" s="169">
        <v>0</v>
      </c>
      <c r="AQ453" s="169">
        <v>4</v>
      </c>
      <c r="AR453" s="169">
        <v>0</v>
      </c>
      <c r="AS453" s="169">
        <v>0</v>
      </c>
      <c r="AT453" s="170">
        <v>0</v>
      </c>
      <c r="AU453" s="169">
        <v>0</v>
      </c>
      <c r="AV453" s="169">
        <v>0</v>
      </c>
      <c r="AW453" s="169">
        <v>0</v>
      </c>
      <c r="AX453" s="169">
        <v>0</v>
      </c>
      <c r="AY453" s="169">
        <v>6</v>
      </c>
      <c r="AZ453" s="169">
        <v>0</v>
      </c>
      <c r="BA453" s="169">
        <v>0</v>
      </c>
      <c r="BB453" s="169">
        <v>0</v>
      </c>
      <c r="BC453" s="169">
        <v>0</v>
      </c>
      <c r="BD453" s="169">
        <v>0</v>
      </c>
      <c r="BE453" s="169">
        <v>25</v>
      </c>
      <c r="BF453" s="169">
        <v>0</v>
      </c>
      <c r="BG453" s="169">
        <v>2</v>
      </c>
      <c r="BH453" s="169">
        <v>0</v>
      </c>
      <c r="BI453" s="138">
        <v>0</v>
      </c>
    </row>
    <row r="454" spans="1:61">
      <c r="A454" s="172" t="s">
        <v>184</v>
      </c>
      <c r="B454" s="169">
        <v>449</v>
      </c>
      <c r="C454" s="169">
        <v>1626</v>
      </c>
      <c r="D454" s="138">
        <f>SUM(H454:BI454)</f>
        <v>70</v>
      </c>
      <c r="E454" s="172">
        <f>SUMIF($H$1:$BI$1,1,$H454:$BI454)</f>
        <v>21</v>
      </c>
      <c r="F454" s="169">
        <f>SUMIF($H$1:$BI$1,2,$H454:$BI454)</f>
        <v>48</v>
      </c>
      <c r="G454" s="138">
        <f>SUMIF($H$1:$BI$1,3,$H454:$BI454)</f>
        <v>1</v>
      </c>
      <c r="H454" s="171">
        <v>0</v>
      </c>
      <c r="I454" s="169">
        <v>0</v>
      </c>
      <c r="J454" s="169">
        <v>0</v>
      </c>
      <c r="K454" s="169">
        <v>0</v>
      </c>
      <c r="L454" s="169">
        <v>0</v>
      </c>
      <c r="M454" s="169">
        <v>0</v>
      </c>
      <c r="N454" s="169">
        <v>0</v>
      </c>
      <c r="O454" s="169">
        <v>0</v>
      </c>
      <c r="P454" s="169">
        <v>1</v>
      </c>
      <c r="Q454" s="169">
        <v>0</v>
      </c>
      <c r="R454" s="169">
        <v>0</v>
      </c>
      <c r="S454" s="169">
        <v>0</v>
      </c>
      <c r="T454" s="169">
        <v>0</v>
      </c>
      <c r="U454" s="169">
        <v>0</v>
      </c>
      <c r="V454" s="169">
        <v>0</v>
      </c>
      <c r="W454" s="169">
        <v>0</v>
      </c>
      <c r="X454" s="169">
        <v>21</v>
      </c>
      <c r="Y454" s="169">
        <v>0</v>
      </c>
      <c r="Z454" s="169">
        <v>0</v>
      </c>
      <c r="AA454" s="169">
        <v>0</v>
      </c>
      <c r="AB454" s="169">
        <v>0</v>
      </c>
      <c r="AC454" s="169">
        <v>0</v>
      </c>
      <c r="AD454" s="169">
        <v>0</v>
      </c>
      <c r="AE454" s="169">
        <v>0</v>
      </c>
      <c r="AF454" s="169">
        <v>0</v>
      </c>
      <c r="AG454" s="169">
        <v>0</v>
      </c>
      <c r="AH454" s="169">
        <v>0</v>
      </c>
      <c r="AI454" s="169">
        <v>0</v>
      </c>
      <c r="AJ454" s="169">
        <v>0</v>
      </c>
      <c r="AK454" s="169">
        <v>0</v>
      </c>
      <c r="AL454" s="169">
        <v>0</v>
      </c>
      <c r="AM454" s="169">
        <v>0</v>
      </c>
      <c r="AN454" s="170">
        <v>0</v>
      </c>
      <c r="AO454" s="169">
        <v>0</v>
      </c>
      <c r="AP454" s="169">
        <v>0</v>
      </c>
      <c r="AQ454" s="169">
        <v>0</v>
      </c>
      <c r="AR454" s="169">
        <v>0</v>
      </c>
      <c r="AS454" s="169">
        <v>0</v>
      </c>
      <c r="AT454" s="170">
        <v>0</v>
      </c>
      <c r="AU454" s="169">
        <v>0</v>
      </c>
      <c r="AV454" s="169">
        <v>0</v>
      </c>
      <c r="AW454" s="169">
        <v>0</v>
      </c>
      <c r="AX454" s="169">
        <v>0</v>
      </c>
      <c r="AY454" s="169">
        <v>0</v>
      </c>
      <c r="AZ454" s="169">
        <v>0</v>
      </c>
      <c r="BA454" s="169">
        <v>0</v>
      </c>
      <c r="BB454" s="169">
        <v>0</v>
      </c>
      <c r="BC454" s="169">
        <v>0</v>
      </c>
      <c r="BD454" s="169">
        <v>0</v>
      </c>
      <c r="BE454" s="169">
        <v>48</v>
      </c>
      <c r="BF454" s="169">
        <v>0</v>
      </c>
      <c r="BG454" s="169">
        <v>0</v>
      </c>
      <c r="BH454" s="169">
        <v>0</v>
      </c>
      <c r="BI454" s="138">
        <v>0</v>
      </c>
    </row>
    <row r="455" spans="1:61">
      <c r="A455" s="172" t="s">
        <v>182</v>
      </c>
      <c r="B455" s="169">
        <v>450</v>
      </c>
      <c r="C455" s="169">
        <v>264</v>
      </c>
      <c r="D455" s="138">
        <f>SUM(H455:BI455)</f>
        <v>0</v>
      </c>
      <c r="E455" s="172">
        <f>SUMIF($H$1:$BI$1,1,$H455:$BI455)</f>
        <v>0</v>
      </c>
      <c r="F455" s="169">
        <f>SUMIF($H$1:$BI$1,2,$H455:$BI455)</f>
        <v>0</v>
      </c>
      <c r="G455" s="138">
        <f>SUMIF($H$1:$BI$1,3,$H455:$BI455)</f>
        <v>0</v>
      </c>
      <c r="H455" s="171">
        <v>0</v>
      </c>
      <c r="I455" s="169">
        <v>0</v>
      </c>
      <c r="J455" s="169">
        <v>0</v>
      </c>
      <c r="K455" s="169">
        <v>0</v>
      </c>
      <c r="L455" s="169">
        <v>0</v>
      </c>
      <c r="M455" s="169">
        <v>0</v>
      </c>
      <c r="N455" s="169">
        <v>0</v>
      </c>
      <c r="O455" s="169">
        <v>0</v>
      </c>
      <c r="P455" s="169">
        <v>0</v>
      </c>
      <c r="Q455" s="169">
        <v>0</v>
      </c>
      <c r="R455" s="169">
        <v>0</v>
      </c>
      <c r="S455" s="169">
        <v>0</v>
      </c>
      <c r="T455" s="169">
        <v>0</v>
      </c>
      <c r="U455" s="169">
        <v>0</v>
      </c>
      <c r="V455" s="169">
        <v>0</v>
      </c>
      <c r="W455" s="169">
        <v>0</v>
      </c>
      <c r="X455" s="169">
        <v>0</v>
      </c>
      <c r="Y455" s="169">
        <v>0</v>
      </c>
      <c r="Z455" s="169">
        <v>0</v>
      </c>
      <c r="AA455" s="169">
        <v>0</v>
      </c>
      <c r="AB455" s="169">
        <v>0</v>
      </c>
      <c r="AC455" s="169">
        <v>0</v>
      </c>
      <c r="AD455" s="169">
        <v>0</v>
      </c>
      <c r="AE455" s="169">
        <v>0</v>
      </c>
      <c r="AF455" s="169">
        <v>0</v>
      </c>
      <c r="AG455" s="169">
        <v>0</v>
      </c>
      <c r="AH455" s="169">
        <v>0</v>
      </c>
      <c r="AI455" s="169">
        <v>0</v>
      </c>
      <c r="AJ455" s="169">
        <v>0</v>
      </c>
      <c r="AK455" s="169">
        <v>0</v>
      </c>
      <c r="AL455" s="169">
        <v>0</v>
      </c>
      <c r="AM455" s="169">
        <v>0</v>
      </c>
      <c r="AN455" s="170">
        <v>0</v>
      </c>
      <c r="AO455" s="169">
        <v>0</v>
      </c>
      <c r="AP455" s="169">
        <v>0</v>
      </c>
      <c r="AQ455" s="169">
        <v>0</v>
      </c>
      <c r="AR455" s="169">
        <v>0</v>
      </c>
      <c r="AS455" s="169">
        <v>0</v>
      </c>
      <c r="AT455" s="170">
        <v>0</v>
      </c>
      <c r="AU455" s="169">
        <v>0</v>
      </c>
      <c r="AV455" s="169">
        <v>0</v>
      </c>
      <c r="AW455" s="169">
        <v>0</v>
      </c>
      <c r="AX455" s="169">
        <v>0</v>
      </c>
      <c r="AY455" s="169">
        <v>0</v>
      </c>
      <c r="AZ455" s="169">
        <v>0</v>
      </c>
      <c r="BA455" s="169">
        <v>0</v>
      </c>
      <c r="BB455" s="169">
        <v>0</v>
      </c>
      <c r="BC455" s="169">
        <v>0</v>
      </c>
      <c r="BD455" s="169">
        <v>0</v>
      </c>
      <c r="BE455" s="169">
        <v>0</v>
      </c>
      <c r="BF455" s="169">
        <v>0</v>
      </c>
      <c r="BG455" s="169">
        <v>0</v>
      </c>
      <c r="BH455" s="169">
        <v>0</v>
      </c>
      <c r="BI455" s="138">
        <v>0</v>
      </c>
    </row>
    <row r="456" spans="1:61">
      <c r="A456" s="172" t="s">
        <v>180</v>
      </c>
      <c r="B456" s="169">
        <v>451</v>
      </c>
      <c r="C456" s="169">
        <v>12959</v>
      </c>
      <c r="D456" s="138">
        <f>SUM(H456:BI456)</f>
        <v>1268</v>
      </c>
      <c r="E456" s="172">
        <f>SUMIF($H$1:$BI$1,1,$H456:$BI456)</f>
        <v>359</v>
      </c>
      <c r="F456" s="169">
        <f>SUMIF($H$1:$BI$1,2,$H456:$BI456)</f>
        <v>394</v>
      </c>
      <c r="G456" s="138">
        <f>SUMIF($H$1:$BI$1,3,$H456:$BI456)</f>
        <v>515</v>
      </c>
      <c r="H456" s="171">
        <v>1</v>
      </c>
      <c r="I456" s="169">
        <v>39</v>
      </c>
      <c r="J456" s="169">
        <v>0</v>
      </c>
      <c r="K456" s="169">
        <v>0</v>
      </c>
      <c r="L456" s="169">
        <v>2</v>
      </c>
      <c r="M456" s="169">
        <v>4</v>
      </c>
      <c r="N456" s="169">
        <v>0</v>
      </c>
      <c r="O456" s="169">
        <v>8</v>
      </c>
      <c r="P456" s="169">
        <v>437</v>
      </c>
      <c r="Q456" s="169">
        <v>8</v>
      </c>
      <c r="R456" s="169">
        <v>2</v>
      </c>
      <c r="S456" s="169">
        <v>18</v>
      </c>
      <c r="T456" s="169">
        <v>0</v>
      </c>
      <c r="U456" s="169">
        <v>1</v>
      </c>
      <c r="V456" s="169">
        <v>1</v>
      </c>
      <c r="W456" s="169">
        <v>17</v>
      </c>
      <c r="X456" s="169">
        <v>261</v>
      </c>
      <c r="Y456" s="169">
        <v>21</v>
      </c>
      <c r="Z456" s="169">
        <v>5</v>
      </c>
      <c r="AA456" s="169">
        <v>0</v>
      </c>
      <c r="AB456" s="169">
        <v>0</v>
      </c>
      <c r="AC456" s="169">
        <v>0</v>
      </c>
      <c r="AD456" s="169">
        <v>3</v>
      </c>
      <c r="AE456" s="169">
        <v>5</v>
      </c>
      <c r="AF456" s="169">
        <v>0</v>
      </c>
      <c r="AG456" s="169">
        <v>63</v>
      </c>
      <c r="AH456" s="169">
        <v>3</v>
      </c>
      <c r="AI456" s="169">
        <v>13</v>
      </c>
      <c r="AJ456" s="169">
        <v>29</v>
      </c>
      <c r="AK456" s="169">
        <v>1</v>
      </c>
      <c r="AL456" s="169">
        <v>0</v>
      </c>
      <c r="AM456" s="169">
        <v>1</v>
      </c>
      <c r="AN456" s="170">
        <v>0</v>
      </c>
      <c r="AO456" s="169">
        <v>4</v>
      </c>
      <c r="AP456" s="169">
        <v>3</v>
      </c>
      <c r="AQ456" s="169">
        <v>42</v>
      </c>
      <c r="AR456" s="169">
        <v>2</v>
      </c>
      <c r="AS456" s="169">
        <v>5</v>
      </c>
      <c r="AT456" s="170">
        <v>8</v>
      </c>
      <c r="AU456" s="169">
        <v>1</v>
      </c>
      <c r="AV456" s="169">
        <v>17</v>
      </c>
      <c r="AW456" s="169">
        <v>0</v>
      </c>
      <c r="AX456" s="169">
        <v>2</v>
      </c>
      <c r="AY456" s="169">
        <v>7</v>
      </c>
      <c r="AZ456" s="169">
        <v>0</v>
      </c>
      <c r="BA456" s="169">
        <v>26</v>
      </c>
      <c r="BB456" s="169">
        <v>3</v>
      </c>
      <c r="BC456" s="169">
        <v>2</v>
      </c>
      <c r="BD456" s="169">
        <v>18</v>
      </c>
      <c r="BE456" s="169">
        <v>156</v>
      </c>
      <c r="BF456" s="169">
        <v>3</v>
      </c>
      <c r="BG456" s="169">
        <v>4</v>
      </c>
      <c r="BH456" s="169">
        <v>19</v>
      </c>
      <c r="BI456" s="138">
        <v>3</v>
      </c>
    </row>
    <row r="457" spans="1:61">
      <c r="A457" s="172" t="s">
        <v>178</v>
      </c>
      <c r="B457" s="169">
        <v>452</v>
      </c>
      <c r="C457" s="169">
        <v>15551</v>
      </c>
      <c r="D457" s="138">
        <f>SUM(H457:BI457)</f>
        <v>1928</v>
      </c>
      <c r="E457" s="172">
        <f>SUMIF($H$1:$BI$1,1,$H457:$BI457)</f>
        <v>604</v>
      </c>
      <c r="F457" s="169">
        <f>SUMIF($H$1:$BI$1,2,$H457:$BI457)</f>
        <v>633</v>
      </c>
      <c r="G457" s="138">
        <f>SUMIF($H$1:$BI$1,3,$H457:$BI457)</f>
        <v>691</v>
      </c>
      <c r="H457" s="171">
        <v>0</v>
      </c>
      <c r="I457" s="169">
        <v>13</v>
      </c>
      <c r="J457" s="169">
        <v>0</v>
      </c>
      <c r="K457" s="169">
        <v>0</v>
      </c>
      <c r="L457" s="169">
        <v>0</v>
      </c>
      <c r="M457" s="169">
        <v>14</v>
      </c>
      <c r="N457" s="169">
        <v>0</v>
      </c>
      <c r="O457" s="169">
        <v>6</v>
      </c>
      <c r="P457" s="169">
        <v>576</v>
      </c>
      <c r="Q457" s="169">
        <v>6</v>
      </c>
      <c r="R457" s="169">
        <v>17</v>
      </c>
      <c r="S457" s="169">
        <v>26</v>
      </c>
      <c r="T457" s="169">
        <v>0</v>
      </c>
      <c r="U457" s="169">
        <v>3</v>
      </c>
      <c r="V457" s="169">
        <v>6</v>
      </c>
      <c r="W457" s="169">
        <v>6</v>
      </c>
      <c r="X457" s="169">
        <v>424</v>
      </c>
      <c r="Y457" s="169">
        <v>28</v>
      </c>
      <c r="Z457" s="169">
        <v>2</v>
      </c>
      <c r="AA457" s="169">
        <v>3</v>
      </c>
      <c r="AB457" s="169">
        <v>0</v>
      </c>
      <c r="AC457" s="169">
        <v>0</v>
      </c>
      <c r="AD457" s="169">
        <v>13</v>
      </c>
      <c r="AE457" s="169">
        <v>3</v>
      </c>
      <c r="AF457" s="169">
        <v>0</v>
      </c>
      <c r="AG457" s="169">
        <v>107</v>
      </c>
      <c r="AH457" s="169">
        <v>9</v>
      </c>
      <c r="AI457" s="169">
        <v>12</v>
      </c>
      <c r="AJ457" s="169">
        <v>69</v>
      </c>
      <c r="AK457" s="169">
        <v>0</v>
      </c>
      <c r="AL457" s="169">
        <v>13</v>
      </c>
      <c r="AM457" s="169">
        <v>19</v>
      </c>
      <c r="AN457" s="170">
        <v>0</v>
      </c>
      <c r="AO457" s="169">
        <v>12</v>
      </c>
      <c r="AP457" s="169">
        <v>5</v>
      </c>
      <c r="AQ457" s="169">
        <v>56</v>
      </c>
      <c r="AR457" s="169">
        <v>18</v>
      </c>
      <c r="AS457" s="169">
        <v>15</v>
      </c>
      <c r="AT457" s="170">
        <v>20</v>
      </c>
      <c r="AU457" s="169">
        <v>0</v>
      </c>
      <c r="AV457" s="169">
        <v>26</v>
      </c>
      <c r="AW457" s="169">
        <v>0</v>
      </c>
      <c r="AX457" s="169">
        <v>1</v>
      </c>
      <c r="AY457" s="169">
        <v>14</v>
      </c>
      <c r="AZ457" s="169">
        <v>0</v>
      </c>
      <c r="BA457" s="169">
        <v>32</v>
      </c>
      <c r="BB457" s="169">
        <v>5</v>
      </c>
      <c r="BC457" s="169">
        <v>1</v>
      </c>
      <c r="BD457" s="169">
        <v>20</v>
      </c>
      <c r="BE457" s="169">
        <v>295</v>
      </c>
      <c r="BF457" s="169">
        <v>0</v>
      </c>
      <c r="BG457" s="169">
        <v>5</v>
      </c>
      <c r="BH457" s="169">
        <v>20</v>
      </c>
      <c r="BI457" s="138">
        <v>8</v>
      </c>
    </row>
    <row r="458" spans="1:61">
      <c r="A458" s="172" t="s">
        <v>176</v>
      </c>
      <c r="B458" s="169">
        <v>453</v>
      </c>
      <c r="C458" s="169">
        <v>122</v>
      </c>
      <c r="D458" s="138">
        <f>SUM(H458:BI458)</f>
        <v>5</v>
      </c>
      <c r="E458" s="172">
        <f>SUMIF($H$1:$BI$1,1,$H458:$BI458)</f>
        <v>0</v>
      </c>
      <c r="F458" s="169">
        <f>SUMIF($H$1:$BI$1,2,$H458:$BI458)</f>
        <v>0</v>
      </c>
      <c r="G458" s="138">
        <f>SUMIF($H$1:$BI$1,3,$H458:$BI458)</f>
        <v>5</v>
      </c>
      <c r="H458" s="171">
        <v>0</v>
      </c>
      <c r="I458" s="169">
        <v>0</v>
      </c>
      <c r="J458" s="169">
        <v>0</v>
      </c>
      <c r="K458" s="169">
        <v>0</v>
      </c>
      <c r="L458" s="169">
        <v>0</v>
      </c>
      <c r="M458" s="169">
        <v>0</v>
      </c>
      <c r="N458" s="169">
        <v>0</v>
      </c>
      <c r="O458" s="169">
        <v>0</v>
      </c>
      <c r="P458" s="169">
        <v>5</v>
      </c>
      <c r="Q458" s="169">
        <v>0</v>
      </c>
      <c r="R458" s="169">
        <v>0</v>
      </c>
      <c r="S458" s="169">
        <v>0</v>
      </c>
      <c r="T458" s="169">
        <v>0</v>
      </c>
      <c r="U458" s="169">
        <v>0</v>
      </c>
      <c r="V458" s="169">
        <v>0</v>
      </c>
      <c r="W458" s="169">
        <v>0</v>
      </c>
      <c r="X458" s="169">
        <v>0</v>
      </c>
      <c r="Y458" s="169">
        <v>0</v>
      </c>
      <c r="Z458" s="169">
        <v>0</v>
      </c>
      <c r="AA458" s="169">
        <v>0</v>
      </c>
      <c r="AB458" s="169">
        <v>0</v>
      </c>
      <c r="AC458" s="169">
        <v>0</v>
      </c>
      <c r="AD458" s="169">
        <v>0</v>
      </c>
      <c r="AE458" s="169">
        <v>0</v>
      </c>
      <c r="AF458" s="169">
        <v>0</v>
      </c>
      <c r="AG458" s="169">
        <v>0</v>
      </c>
      <c r="AH458" s="169">
        <v>0</v>
      </c>
      <c r="AI458" s="169">
        <v>0</v>
      </c>
      <c r="AJ458" s="169">
        <v>0</v>
      </c>
      <c r="AK458" s="169">
        <v>0</v>
      </c>
      <c r="AL458" s="169">
        <v>0</v>
      </c>
      <c r="AM458" s="169">
        <v>0</v>
      </c>
      <c r="AN458" s="170">
        <v>0</v>
      </c>
      <c r="AO458" s="169">
        <v>0</v>
      </c>
      <c r="AP458" s="169">
        <v>0</v>
      </c>
      <c r="AQ458" s="169">
        <v>0</v>
      </c>
      <c r="AR458" s="169">
        <v>0</v>
      </c>
      <c r="AS458" s="169">
        <v>0</v>
      </c>
      <c r="AT458" s="170">
        <v>0</v>
      </c>
      <c r="AU458" s="169">
        <v>0</v>
      </c>
      <c r="AV458" s="169">
        <v>0</v>
      </c>
      <c r="AW458" s="169">
        <v>0</v>
      </c>
      <c r="AX458" s="169">
        <v>0</v>
      </c>
      <c r="AY458" s="169">
        <v>0</v>
      </c>
      <c r="AZ458" s="169">
        <v>0</v>
      </c>
      <c r="BA458" s="169">
        <v>0</v>
      </c>
      <c r="BB458" s="169">
        <v>0</v>
      </c>
      <c r="BC458" s="169">
        <v>0</v>
      </c>
      <c r="BD458" s="169">
        <v>0</v>
      </c>
      <c r="BE458" s="169">
        <v>0</v>
      </c>
      <c r="BF458" s="169">
        <v>0</v>
      </c>
      <c r="BG458" s="169">
        <v>0</v>
      </c>
      <c r="BH458" s="169">
        <v>0</v>
      </c>
      <c r="BI458" s="138">
        <v>0</v>
      </c>
    </row>
    <row r="459" spans="1:61">
      <c r="A459" s="172" t="s">
        <v>174</v>
      </c>
      <c r="B459" s="169">
        <v>454</v>
      </c>
      <c r="C459" s="169">
        <v>2346</v>
      </c>
      <c r="D459" s="138">
        <f>SUM(H459:BI459)</f>
        <v>98</v>
      </c>
      <c r="E459" s="172">
        <f>SUMIF($H$1:$BI$1,1,$H459:$BI459)</f>
        <v>21</v>
      </c>
      <c r="F459" s="169">
        <f>SUMIF($H$1:$BI$1,2,$H459:$BI459)</f>
        <v>3</v>
      </c>
      <c r="G459" s="138">
        <f>SUMIF($H$1:$BI$1,3,$H459:$BI459)</f>
        <v>74</v>
      </c>
      <c r="H459" s="171">
        <v>0</v>
      </c>
      <c r="I459" s="169">
        <v>0</v>
      </c>
      <c r="J459" s="169">
        <v>0</v>
      </c>
      <c r="K459" s="169">
        <v>0</v>
      </c>
      <c r="L459" s="169">
        <v>0</v>
      </c>
      <c r="M459" s="169">
        <v>0</v>
      </c>
      <c r="N459" s="169">
        <v>0</v>
      </c>
      <c r="O459" s="169">
        <v>0</v>
      </c>
      <c r="P459" s="169">
        <v>74</v>
      </c>
      <c r="Q459" s="169">
        <v>0</v>
      </c>
      <c r="R459" s="169">
        <v>0</v>
      </c>
      <c r="S459" s="169">
        <v>0</v>
      </c>
      <c r="T459" s="169">
        <v>0</v>
      </c>
      <c r="U459" s="169">
        <v>0</v>
      </c>
      <c r="V459" s="169">
        <v>0</v>
      </c>
      <c r="W459" s="169">
        <v>0</v>
      </c>
      <c r="X459" s="169">
        <v>2</v>
      </c>
      <c r="Y459" s="169">
        <v>0</v>
      </c>
      <c r="Z459" s="169">
        <v>0</v>
      </c>
      <c r="AA459" s="169">
        <v>0</v>
      </c>
      <c r="AB459" s="169">
        <v>0</v>
      </c>
      <c r="AC459" s="169">
        <v>0</v>
      </c>
      <c r="AD459" s="169">
        <v>0</v>
      </c>
      <c r="AE459" s="169">
        <v>0</v>
      </c>
      <c r="AF459" s="169">
        <v>0</v>
      </c>
      <c r="AG459" s="169">
        <v>0</v>
      </c>
      <c r="AH459" s="169">
        <v>0</v>
      </c>
      <c r="AI459" s="169">
        <v>19</v>
      </c>
      <c r="AJ459" s="169">
        <v>0</v>
      </c>
      <c r="AK459" s="169">
        <v>0</v>
      </c>
      <c r="AL459" s="169">
        <v>0</v>
      </c>
      <c r="AM459" s="169">
        <v>2</v>
      </c>
      <c r="AN459" s="170">
        <v>0</v>
      </c>
      <c r="AO459" s="169">
        <v>0</v>
      </c>
      <c r="AP459" s="169">
        <v>0</v>
      </c>
      <c r="AQ459" s="169">
        <v>0</v>
      </c>
      <c r="AR459" s="169">
        <v>0</v>
      </c>
      <c r="AS459" s="169">
        <v>0</v>
      </c>
      <c r="AT459" s="170">
        <v>0</v>
      </c>
      <c r="AU459" s="169">
        <v>0</v>
      </c>
      <c r="AV459" s="169">
        <v>0</v>
      </c>
      <c r="AW459" s="169">
        <v>0</v>
      </c>
      <c r="AX459" s="169">
        <v>0</v>
      </c>
      <c r="AY459" s="169">
        <v>0</v>
      </c>
      <c r="AZ459" s="169">
        <v>0</v>
      </c>
      <c r="BA459" s="169">
        <v>0</v>
      </c>
      <c r="BB459" s="169">
        <v>0</v>
      </c>
      <c r="BC459" s="169">
        <v>0</v>
      </c>
      <c r="BD459" s="169">
        <v>0</v>
      </c>
      <c r="BE459" s="169">
        <v>1</v>
      </c>
      <c r="BF459" s="169">
        <v>0</v>
      </c>
      <c r="BG459" s="169">
        <v>0</v>
      </c>
      <c r="BH459" s="169">
        <v>0</v>
      </c>
      <c r="BI459" s="138">
        <v>0</v>
      </c>
    </row>
    <row r="460" spans="1:61">
      <c r="A460" s="172" t="s">
        <v>171</v>
      </c>
      <c r="B460" s="169">
        <v>455</v>
      </c>
      <c r="C460" s="169">
        <v>6645</v>
      </c>
      <c r="D460" s="138">
        <f>SUM(H460:BI460)</f>
        <v>143</v>
      </c>
      <c r="E460" s="172">
        <f>SUMIF($H$1:$BI$1,1,$H460:$BI460)</f>
        <v>45</v>
      </c>
      <c r="F460" s="169">
        <f>SUMIF($H$1:$BI$1,2,$H460:$BI460)</f>
        <v>33</v>
      </c>
      <c r="G460" s="138">
        <f>SUMIF($H$1:$BI$1,3,$H460:$BI460)</f>
        <v>65</v>
      </c>
      <c r="H460" s="171">
        <v>0</v>
      </c>
      <c r="I460" s="169">
        <v>0</v>
      </c>
      <c r="J460" s="169">
        <v>0</v>
      </c>
      <c r="K460" s="169">
        <v>0</v>
      </c>
      <c r="L460" s="169">
        <v>0</v>
      </c>
      <c r="M460" s="169">
        <v>0</v>
      </c>
      <c r="N460" s="169">
        <v>0</v>
      </c>
      <c r="O460" s="169">
        <v>2</v>
      </c>
      <c r="P460" s="169">
        <v>57</v>
      </c>
      <c r="Q460" s="169">
        <v>1</v>
      </c>
      <c r="R460" s="169">
        <v>0</v>
      </c>
      <c r="S460" s="169">
        <v>4</v>
      </c>
      <c r="T460" s="169">
        <v>0</v>
      </c>
      <c r="U460" s="169">
        <v>0</v>
      </c>
      <c r="V460" s="169">
        <v>0</v>
      </c>
      <c r="W460" s="169">
        <v>0</v>
      </c>
      <c r="X460" s="169">
        <v>15</v>
      </c>
      <c r="Y460" s="169">
        <v>2</v>
      </c>
      <c r="Z460" s="169">
        <v>0</v>
      </c>
      <c r="AA460" s="169">
        <v>0</v>
      </c>
      <c r="AB460" s="169">
        <v>0</v>
      </c>
      <c r="AC460" s="169">
        <v>0</v>
      </c>
      <c r="AD460" s="169">
        <v>0</v>
      </c>
      <c r="AE460" s="169">
        <v>0</v>
      </c>
      <c r="AF460" s="169">
        <v>0</v>
      </c>
      <c r="AG460" s="169">
        <v>6</v>
      </c>
      <c r="AH460" s="169">
        <v>0</v>
      </c>
      <c r="AI460" s="169">
        <v>0</v>
      </c>
      <c r="AJ460" s="169">
        <v>8</v>
      </c>
      <c r="AK460" s="169">
        <v>0</v>
      </c>
      <c r="AL460" s="169">
        <v>0</v>
      </c>
      <c r="AM460" s="169">
        <v>1</v>
      </c>
      <c r="AN460" s="170">
        <v>0</v>
      </c>
      <c r="AO460" s="169">
        <v>0</v>
      </c>
      <c r="AP460" s="169">
        <v>0</v>
      </c>
      <c r="AQ460" s="169">
        <v>5</v>
      </c>
      <c r="AR460" s="169">
        <v>0</v>
      </c>
      <c r="AS460" s="169">
        <v>0</v>
      </c>
      <c r="AT460" s="170">
        <v>0</v>
      </c>
      <c r="AU460" s="169">
        <v>0</v>
      </c>
      <c r="AV460" s="169">
        <v>3</v>
      </c>
      <c r="AW460" s="169">
        <v>0</v>
      </c>
      <c r="AX460" s="169">
        <v>0</v>
      </c>
      <c r="AY460" s="169">
        <v>0</v>
      </c>
      <c r="AZ460" s="169">
        <v>0</v>
      </c>
      <c r="BA460" s="169">
        <v>19</v>
      </c>
      <c r="BB460" s="169">
        <v>0</v>
      </c>
      <c r="BC460" s="169">
        <v>0</v>
      </c>
      <c r="BD460" s="169">
        <v>0</v>
      </c>
      <c r="BE460" s="169">
        <v>19</v>
      </c>
      <c r="BF460" s="169">
        <v>0</v>
      </c>
      <c r="BG460" s="169">
        <v>0</v>
      </c>
      <c r="BH460" s="169">
        <v>1</v>
      </c>
      <c r="BI460" s="138">
        <v>0</v>
      </c>
    </row>
    <row r="461" spans="1:61">
      <c r="A461" s="172" t="s">
        <v>169</v>
      </c>
      <c r="B461" s="169">
        <v>456</v>
      </c>
      <c r="C461" s="169">
        <v>14465</v>
      </c>
      <c r="D461" s="138">
        <f>SUM(H461:BI461)</f>
        <v>334</v>
      </c>
      <c r="E461" s="172">
        <f>SUMIF($H$1:$BI$1,1,$H461:$BI461)</f>
        <v>123</v>
      </c>
      <c r="F461" s="169">
        <f>SUMIF($H$1:$BI$1,2,$H461:$BI461)</f>
        <v>58</v>
      </c>
      <c r="G461" s="138">
        <f>SUMIF($H$1:$BI$1,3,$H461:$BI461)</f>
        <v>153</v>
      </c>
      <c r="H461" s="171">
        <v>0</v>
      </c>
      <c r="I461" s="169">
        <v>2</v>
      </c>
      <c r="J461" s="169">
        <v>0</v>
      </c>
      <c r="K461" s="169">
        <v>0</v>
      </c>
      <c r="L461" s="169">
        <v>0</v>
      </c>
      <c r="M461" s="169">
        <v>1</v>
      </c>
      <c r="N461" s="169">
        <v>0</v>
      </c>
      <c r="O461" s="169">
        <v>8</v>
      </c>
      <c r="P461" s="169">
        <v>135</v>
      </c>
      <c r="Q461" s="169">
        <v>0</v>
      </c>
      <c r="R461" s="169">
        <v>0</v>
      </c>
      <c r="S461" s="169">
        <v>6</v>
      </c>
      <c r="T461" s="169">
        <v>0</v>
      </c>
      <c r="U461" s="169">
        <v>0</v>
      </c>
      <c r="V461" s="169">
        <v>0</v>
      </c>
      <c r="W461" s="169">
        <v>0</v>
      </c>
      <c r="X461" s="169">
        <v>81</v>
      </c>
      <c r="Y461" s="169">
        <v>1</v>
      </c>
      <c r="Z461" s="169">
        <v>1</v>
      </c>
      <c r="AA461" s="169">
        <v>0</v>
      </c>
      <c r="AB461" s="169">
        <v>0</v>
      </c>
      <c r="AC461" s="169">
        <v>0</v>
      </c>
      <c r="AD461" s="169">
        <v>0</v>
      </c>
      <c r="AE461" s="169">
        <v>0</v>
      </c>
      <c r="AF461" s="169">
        <v>0</v>
      </c>
      <c r="AG461" s="169">
        <v>16</v>
      </c>
      <c r="AH461" s="169">
        <v>0</v>
      </c>
      <c r="AI461" s="169">
        <v>1</v>
      </c>
      <c r="AJ461" s="169">
        <v>32</v>
      </c>
      <c r="AK461" s="169">
        <v>0</v>
      </c>
      <c r="AL461" s="169">
        <v>1</v>
      </c>
      <c r="AM461" s="169">
        <v>0</v>
      </c>
      <c r="AN461" s="170">
        <v>0</v>
      </c>
      <c r="AO461" s="169">
        <v>2</v>
      </c>
      <c r="AP461" s="169">
        <v>0</v>
      </c>
      <c r="AQ461" s="169">
        <v>1</v>
      </c>
      <c r="AR461" s="169">
        <v>1</v>
      </c>
      <c r="AS461" s="169">
        <v>0</v>
      </c>
      <c r="AT461" s="170">
        <v>0</v>
      </c>
      <c r="AU461" s="169">
        <v>0</v>
      </c>
      <c r="AV461" s="169">
        <v>3</v>
      </c>
      <c r="AW461" s="169">
        <v>0</v>
      </c>
      <c r="AX461" s="169">
        <v>0</v>
      </c>
      <c r="AY461" s="169">
        <v>1</v>
      </c>
      <c r="AZ461" s="169">
        <v>0</v>
      </c>
      <c r="BA461" s="169">
        <v>0</v>
      </c>
      <c r="BB461" s="169">
        <v>0</v>
      </c>
      <c r="BC461" s="169">
        <v>4</v>
      </c>
      <c r="BD461" s="169">
        <v>0</v>
      </c>
      <c r="BE461" s="169">
        <v>34</v>
      </c>
      <c r="BF461" s="169">
        <v>1</v>
      </c>
      <c r="BG461" s="169">
        <v>0</v>
      </c>
      <c r="BH461" s="169">
        <v>1</v>
      </c>
      <c r="BI461" s="138">
        <v>1</v>
      </c>
    </row>
    <row r="462" spans="1:61">
      <c r="A462" s="172" t="s">
        <v>166</v>
      </c>
      <c r="B462" s="169">
        <v>457</v>
      </c>
      <c r="C462" s="169">
        <v>1472</v>
      </c>
      <c r="D462" s="138">
        <f>SUM(H462:BI462)</f>
        <v>165</v>
      </c>
      <c r="E462" s="172">
        <f>SUMIF($H$1:$BI$1,1,$H462:$BI462)</f>
        <v>12</v>
      </c>
      <c r="F462" s="169">
        <f>SUMIF($H$1:$BI$1,2,$H462:$BI462)</f>
        <v>87</v>
      </c>
      <c r="G462" s="138">
        <f>SUMIF($H$1:$BI$1,3,$H462:$BI462)</f>
        <v>66</v>
      </c>
      <c r="H462" s="171">
        <v>0</v>
      </c>
      <c r="I462" s="169">
        <v>0</v>
      </c>
      <c r="J462" s="169">
        <v>0</v>
      </c>
      <c r="K462" s="169">
        <v>0</v>
      </c>
      <c r="L462" s="169">
        <v>0</v>
      </c>
      <c r="M462" s="169">
        <v>0</v>
      </c>
      <c r="N462" s="169">
        <v>0</v>
      </c>
      <c r="O462" s="169">
        <v>0</v>
      </c>
      <c r="P462" s="169">
        <v>47</v>
      </c>
      <c r="Q462" s="169">
        <v>0</v>
      </c>
      <c r="R462" s="169">
        <v>0</v>
      </c>
      <c r="S462" s="169">
        <v>0</v>
      </c>
      <c r="T462" s="169">
        <v>0</v>
      </c>
      <c r="U462" s="169">
        <v>0</v>
      </c>
      <c r="V462" s="169">
        <v>0</v>
      </c>
      <c r="W462" s="169">
        <v>0</v>
      </c>
      <c r="X462" s="169">
        <v>9</v>
      </c>
      <c r="Y462" s="169">
        <v>0</v>
      </c>
      <c r="Z462" s="169">
        <v>0</v>
      </c>
      <c r="AA462" s="169">
        <v>0</v>
      </c>
      <c r="AB462" s="169">
        <v>0</v>
      </c>
      <c r="AC462" s="169">
        <v>0</v>
      </c>
      <c r="AD462" s="169">
        <v>0</v>
      </c>
      <c r="AE462" s="169">
        <v>0</v>
      </c>
      <c r="AF462" s="169">
        <v>0</v>
      </c>
      <c r="AG462" s="169">
        <v>0</v>
      </c>
      <c r="AH462" s="169">
        <v>0</v>
      </c>
      <c r="AI462" s="169">
        <v>0</v>
      </c>
      <c r="AJ462" s="169">
        <v>2</v>
      </c>
      <c r="AK462" s="169">
        <v>0</v>
      </c>
      <c r="AL462" s="169">
        <v>0</v>
      </c>
      <c r="AM462" s="169">
        <v>0</v>
      </c>
      <c r="AN462" s="170">
        <v>0</v>
      </c>
      <c r="AO462" s="169">
        <v>0</v>
      </c>
      <c r="AP462" s="169">
        <v>4</v>
      </c>
      <c r="AQ462" s="169">
        <v>2</v>
      </c>
      <c r="AR462" s="169">
        <v>0</v>
      </c>
      <c r="AS462" s="169">
        <v>0</v>
      </c>
      <c r="AT462" s="170">
        <v>0</v>
      </c>
      <c r="AU462" s="169">
        <v>0</v>
      </c>
      <c r="AV462" s="169">
        <v>0</v>
      </c>
      <c r="AW462" s="169">
        <v>0</v>
      </c>
      <c r="AX462" s="169">
        <v>19</v>
      </c>
      <c r="AY462" s="169">
        <v>0</v>
      </c>
      <c r="AZ462" s="169">
        <v>0</v>
      </c>
      <c r="BA462" s="169">
        <v>1</v>
      </c>
      <c r="BB462" s="169">
        <v>0</v>
      </c>
      <c r="BC462" s="169">
        <v>0</v>
      </c>
      <c r="BD462" s="169">
        <v>0</v>
      </c>
      <c r="BE462" s="169">
        <v>81</v>
      </c>
      <c r="BF462" s="169">
        <v>0</v>
      </c>
      <c r="BG462" s="169">
        <v>0</v>
      </c>
      <c r="BH462" s="169">
        <v>0</v>
      </c>
      <c r="BI462" s="138">
        <v>0</v>
      </c>
    </row>
    <row r="463" spans="1:61">
      <c r="A463" s="172" t="s">
        <v>161</v>
      </c>
      <c r="B463" s="169">
        <v>458</v>
      </c>
      <c r="C463" s="169">
        <v>4614</v>
      </c>
      <c r="D463" s="138">
        <f>SUM(H463:BI463)</f>
        <v>1191</v>
      </c>
      <c r="E463" s="172">
        <f>SUMIF($H$1:$BI$1,1,$H463:$BI463)</f>
        <v>74</v>
      </c>
      <c r="F463" s="169">
        <f>SUMIF($H$1:$BI$1,2,$H463:$BI463)</f>
        <v>40</v>
      </c>
      <c r="G463" s="138">
        <f>SUMIF($H$1:$BI$1,3,$H463:$BI463)</f>
        <v>1077</v>
      </c>
      <c r="H463" s="171">
        <v>0</v>
      </c>
      <c r="I463" s="169">
        <v>0</v>
      </c>
      <c r="J463" s="169">
        <v>0</v>
      </c>
      <c r="K463" s="169">
        <v>0</v>
      </c>
      <c r="L463" s="169">
        <v>0</v>
      </c>
      <c r="M463" s="169">
        <v>0</v>
      </c>
      <c r="N463" s="169">
        <v>0</v>
      </c>
      <c r="O463" s="169">
        <v>0</v>
      </c>
      <c r="P463" s="169">
        <v>1070</v>
      </c>
      <c r="Q463" s="169">
        <v>2</v>
      </c>
      <c r="R463" s="169">
        <v>2</v>
      </c>
      <c r="S463" s="169">
        <v>0</v>
      </c>
      <c r="T463" s="169">
        <v>0</v>
      </c>
      <c r="U463" s="169">
        <v>0</v>
      </c>
      <c r="V463" s="169">
        <v>0</v>
      </c>
      <c r="W463" s="169">
        <v>0</v>
      </c>
      <c r="X463" s="169">
        <v>34</v>
      </c>
      <c r="Y463" s="169">
        <v>0</v>
      </c>
      <c r="Z463" s="169">
        <v>1</v>
      </c>
      <c r="AA463" s="169">
        <v>0</v>
      </c>
      <c r="AB463" s="169">
        <v>0</v>
      </c>
      <c r="AC463" s="169">
        <v>0</v>
      </c>
      <c r="AD463" s="169">
        <v>2</v>
      </c>
      <c r="AE463" s="169">
        <v>0</v>
      </c>
      <c r="AF463" s="169">
        <v>0</v>
      </c>
      <c r="AG463" s="169">
        <v>4</v>
      </c>
      <c r="AH463" s="169">
        <v>0</v>
      </c>
      <c r="AI463" s="169">
        <v>0</v>
      </c>
      <c r="AJ463" s="169">
        <v>17</v>
      </c>
      <c r="AK463" s="169">
        <v>0</v>
      </c>
      <c r="AL463" s="169">
        <v>15</v>
      </c>
      <c r="AM463" s="169">
        <v>0</v>
      </c>
      <c r="AN463" s="170">
        <v>0</v>
      </c>
      <c r="AO463" s="169">
        <v>0</v>
      </c>
      <c r="AP463" s="169">
        <v>0</v>
      </c>
      <c r="AQ463" s="169">
        <v>0</v>
      </c>
      <c r="AR463" s="169">
        <v>19</v>
      </c>
      <c r="AS463" s="169">
        <v>0</v>
      </c>
      <c r="AT463" s="170">
        <v>0</v>
      </c>
      <c r="AU463" s="169">
        <v>0</v>
      </c>
      <c r="AV463" s="169">
        <v>0</v>
      </c>
      <c r="AW463" s="169">
        <v>0</v>
      </c>
      <c r="AX463" s="169">
        <v>2</v>
      </c>
      <c r="AY463" s="169">
        <v>0</v>
      </c>
      <c r="AZ463" s="169">
        <v>0</v>
      </c>
      <c r="BA463" s="169">
        <v>6</v>
      </c>
      <c r="BB463" s="169">
        <v>0</v>
      </c>
      <c r="BC463" s="169">
        <v>0</v>
      </c>
      <c r="BD463" s="169">
        <v>0</v>
      </c>
      <c r="BE463" s="169">
        <v>17</v>
      </c>
      <c r="BF463" s="169">
        <v>0</v>
      </c>
      <c r="BG463" s="169">
        <v>0</v>
      </c>
      <c r="BH463" s="169">
        <v>0</v>
      </c>
      <c r="BI463" s="138">
        <v>0</v>
      </c>
    </row>
    <row r="464" spans="1:61">
      <c r="A464" s="172" t="s">
        <v>159</v>
      </c>
      <c r="B464" s="169">
        <v>459</v>
      </c>
      <c r="C464" s="169">
        <v>21111</v>
      </c>
      <c r="D464" s="138">
        <f>SUM(H464:BI464)</f>
        <v>1553</v>
      </c>
      <c r="E464" s="172">
        <f>SUMIF($H$1:$BI$1,1,$H464:$BI464)</f>
        <v>83</v>
      </c>
      <c r="F464" s="169">
        <f>SUMIF($H$1:$BI$1,2,$H464:$BI464)</f>
        <v>522</v>
      </c>
      <c r="G464" s="138">
        <f>SUMIF($H$1:$BI$1,3,$H464:$BI464)</f>
        <v>948</v>
      </c>
      <c r="H464" s="171">
        <v>0</v>
      </c>
      <c r="I464" s="169">
        <v>0</v>
      </c>
      <c r="J464" s="169">
        <v>0</v>
      </c>
      <c r="K464" s="169">
        <v>0</v>
      </c>
      <c r="L464" s="169">
        <v>0</v>
      </c>
      <c r="M464" s="169">
        <v>0</v>
      </c>
      <c r="N464" s="169">
        <v>0</v>
      </c>
      <c r="O464" s="169">
        <v>0</v>
      </c>
      <c r="P464" s="169">
        <v>948</v>
      </c>
      <c r="Q464" s="169">
        <v>0</v>
      </c>
      <c r="R464" s="169">
        <v>0</v>
      </c>
      <c r="S464" s="169">
        <v>0</v>
      </c>
      <c r="T464" s="169">
        <v>0</v>
      </c>
      <c r="U464" s="169">
        <v>0</v>
      </c>
      <c r="V464" s="169">
        <v>0</v>
      </c>
      <c r="W464" s="169">
        <v>0</v>
      </c>
      <c r="X464" s="169">
        <v>82</v>
      </c>
      <c r="Y464" s="169">
        <v>0</v>
      </c>
      <c r="Z464" s="169">
        <v>0</v>
      </c>
      <c r="AA464" s="169">
        <v>0</v>
      </c>
      <c r="AB464" s="169">
        <v>0</v>
      </c>
      <c r="AC464" s="169">
        <v>0</v>
      </c>
      <c r="AD464" s="169">
        <v>0</v>
      </c>
      <c r="AE464" s="169">
        <v>0</v>
      </c>
      <c r="AF464" s="169">
        <v>0</v>
      </c>
      <c r="AG464" s="169">
        <v>113</v>
      </c>
      <c r="AH464" s="169">
        <v>0</v>
      </c>
      <c r="AI464" s="169">
        <v>0</v>
      </c>
      <c r="AJ464" s="169">
        <v>0</v>
      </c>
      <c r="AK464" s="169">
        <v>0</v>
      </c>
      <c r="AL464" s="169">
        <v>1</v>
      </c>
      <c r="AM464" s="169">
        <v>0</v>
      </c>
      <c r="AN464" s="170">
        <v>0</v>
      </c>
      <c r="AO464" s="169">
        <v>0</v>
      </c>
      <c r="AP464" s="169">
        <v>0</v>
      </c>
      <c r="AQ464" s="169">
        <v>0</v>
      </c>
      <c r="AR464" s="169">
        <v>0</v>
      </c>
      <c r="AS464" s="169">
        <v>0</v>
      </c>
      <c r="AT464" s="170">
        <v>0</v>
      </c>
      <c r="AU464" s="169">
        <v>0</v>
      </c>
      <c r="AV464" s="169">
        <v>0</v>
      </c>
      <c r="AW464" s="169">
        <v>0</v>
      </c>
      <c r="AX464" s="169">
        <v>0</v>
      </c>
      <c r="AY464" s="169">
        <v>0</v>
      </c>
      <c r="AZ464" s="169">
        <v>0</v>
      </c>
      <c r="BA464" s="169">
        <v>0</v>
      </c>
      <c r="BB464" s="169">
        <v>0</v>
      </c>
      <c r="BC464" s="169">
        <v>0</v>
      </c>
      <c r="BD464" s="169">
        <v>0</v>
      </c>
      <c r="BE464" s="169">
        <v>409</v>
      </c>
      <c r="BF464" s="169">
        <v>0</v>
      </c>
      <c r="BG464" s="169">
        <v>0</v>
      </c>
      <c r="BH464" s="169">
        <v>0</v>
      </c>
      <c r="BI464" s="138">
        <v>0</v>
      </c>
    </row>
    <row r="465" spans="1:61">
      <c r="A465" s="172" t="s">
        <v>157</v>
      </c>
      <c r="B465" s="169">
        <v>460</v>
      </c>
      <c r="C465" s="169">
        <v>29141</v>
      </c>
      <c r="D465" s="138">
        <f>SUM(H465:BI465)</f>
        <v>1134</v>
      </c>
      <c r="E465" s="172">
        <f>SUMIF($H$1:$BI$1,1,$H465:$BI465)</f>
        <v>364</v>
      </c>
      <c r="F465" s="169">
        <f>SUMIF($H$1:$BI$1,2,$H465:$BI465)</f>
        <v>109</v>
      </c>
      <c r="G465" s="138">
        <f>SUMIF($H$1:$BI$1,3,$H465:$BI465)</f>
        <v>661</v>
      </c>
      <c r="H465" s="171">
        <v>0</v>
      </c>
      <c r="I465" s="169">
        <v>0</v>
      </c>
      <c r="J465" s="169">
        <v>0</v>
      </c>
      <c r="K465" s="169">
        <v>0</v>
      </c>
      <c r="L465" s="169">
        <v>0</v>
      </c>
      <c r="M465" s="169">
        <v>0</v>
      </c>
      <c r="N465" s="169">
        <v>0</v>
      </c>
      <c r="O465" s="169">
        <v>0</v>
      </c>
      <c r="P465" s="169">
        <v>656</v>
      </c>
      <c r="Q465" s="169">
        <v>0</v>
      </c>
      <c r="R465" s="169">
        <v>1</v>
      </c>
      <c r="S465" s="169">
        <v>4</v>
      </c>
      <c r="T465" s="169">
        <v>0</v>
      </c>
      <c r="U465" s="169">
        <v>0</v>
      </c>
      <c r="V465" s="169">
        <v>0</v>
      </c>
      <c r="W465" s="169">
        <v>0</v>
      </c>
      <c r="X465" s="169">
        <v>292</v>
      </c>
      <c r="Y465" s="169">
        <v>12</v>
      </c>
      <c r="Z465" s="169">
        <v>0</v>
      </c>
      <c r="AA465" s="169">
        <v>0</v>
      </c>
      <c r="AB465" s="169">
        <v>0</v>
      </c>
      <c r="AC465" s="169">
        <v>0</v>
      </c>
      <c r="AD465" s="169">
        <v>0</v>
      </c>
      <c r="AE465" s="169">
        <v>0</v>
      </c>
      <c r="AF465" s="169">
        <v>0</v>
      </c>
      <c r="AG465" s="169">
        <v>30</v>
      </c>
      <c r="AH465" s="169">
        <v>0</v>
      </c>
      <c r="AI465" s="169">
        <v>4</v>
      </c>
      <c r="AJ465" s="169">
        <v>1</v>
      </c>
      <c r="AK465" s="169">
        <v>0</v>
      </c>
      <c r="AL465" s="169">
        <v>4</v>
      </c>
      <c r="AM465" s="169">
        <v>0</v>
      </c>
      <c r="AN465" s="170">
        <v>0</v>
      </c>
      <c r="AO465" s="169">
        <v>0</v>
      </c>
      <c r="AP465" s="169">
        <v>0</v>
      </c>
      <c r="AQ465" s="169">
        <v>0</v>
      </c>
      <c r="AR465" s="169">
        <v>0</v>
      </c>
      <c r="AS465" s="169">
        <v>0</v>
      </c>
      <c r="AT465" s="170">
        <v>0</v>
      </c>
      <c r="AU465" s="169">
        <v>0</v>
      </c>
      <c r="AV465" s="169">
        <v>37</v>
      </c>
      <c r="AW465" s="169">
        <v>0</v>
      </c>
      <c r="AX465" s="169">
        <v>0</v>
      </c>
      <c r="AY465" s="169">
        <v>8</v>
      </c>
      <c r="AZ465" s="169">
        <v>0</v>
      </c>
      <c r="BA465" s="169">
        <v>18</v>
      </c>
      <c r="BB465" s="169">
        <v>0</v>
      </c>
      <c r="BC465" s="169">
        <v>0</v>
      </c>
      <c r="BD465" s="169">
        <v>0</v>
      </c>
      <c r="BE465" s="169">
        <v>67</v>
      </c>
      <c r="BF465" s="169">
        <v>0</v>
      </c>
      <c r="BG465" s="169">
        <v>0</v>
      </c>
      <c r="BH465" s="169">
        <v>0</v>
      </c>
      <c r="BI465" s="138">
        <v>0</v>
      </c>
    </row>
    <row r="466" spans="1:61">
      <c r="A466" s="172" t="s">
        <v>155</v>
      </c>
      <c r="B466" s="169">
        <v>461</v>
      </c>
      <c r="C466" s="169">
        <v>28423</v>
      </c>
      <c r="D466" s="138">
        <f>SUM(H466:BI466)</f>
        <v>1866</v>
      </c>
      <c r="E466" s="172">
        <f>SUMIF($H$1:$BI$1,1,$H466:$BI466)</f>
        <v>1282</v>
      </c>
      <c r="F466" s="169">
        <f>SUMIF($H$1:$BI$1,2,$H466:$BI466)</f>
        <v>494</v>
      </c>
      <c r="G466" s="138">
        <f>SUMIF($H$1:$BI$1,3,$H466:$BI466)</f>
        <v>90</v>
      </c>
      <c r="H466" s="171">
        <v>0</v>
      </c>
      <c r="I466" s="169">
        <v>0</v>
      </c>
      <c r="J466" s="169">
        <v>0</v>
      </c>
      <c r="K466" s="169">
        <v>0</v>
      </c>
      <c r="L466" s="169">
        <v>0</v>
      </c>
      <c r="M466" s="169">
        <v>5</v>
      </c>
      <c r="N466" s="169">
        <v>0</v>
      </c>
      <c r="O466" s="169">
        <v>0</v>
      </c>
      <c r="P466" s="169">
        <v>77</v>
      </c>
      <c r="Q466" s="169">
        <v>0</v>
      </c>
      <c r="R466" s="169">
        <v>0</v>
      </c>
      <c r="S466" s="169">
        <v>0</v>
      </c>
      <c r="T466" s="169">
        <v>0</v>
      </c>
      <c r="U466" s="169">
        <v>0</v>
      </c>
      <c r="V466" s="169">
        <v>0</v>
      </c>
      <c r="W466" s="169">
        <v>0</v>
      </c>
      <c r="X466" s="169">
        <v>669</v>
      </c>
      <c r="Y466" s="169">
        <v>0</v>
      </c>
      <c r="Z466" s="169">
        <v>1</v>
      </c>
      <c r="AA466" s="169">
        <v>0</v>
      </c>
      <c r="AB466" s="169">
        <v>0</v>
      </c>
      <c r="AC466" s="169">
        <v>0</v>
      </c>
      <c r="AD466" s="169">
        <v>3</v>
      </c>
      <c r="AE466" s="169">
        <v>0</v>
      </c>
      <c r="AF466" s="169">
        <v>0</v>
      </c>
      <c r="AG466" s="169">
        <v>3</v>
      </c>
      <c r="AH466" s="169">
        <v>0</v>
      </c>
      <c r="AI466" s="169">
        <v>0</v>
      </c>
      <c r="AJ466" s="169">
        <v>596</v>
      </c>
      <c r="AK466" s="169">
        <v>0</v>
      </c>
      <c r="AL466" s="169">
        <v>0</v>
      </c>
      <c r="AM466" s="169">
        <v>0</v>
      </c>
      <c r="AN466" s="170">
        <v>0</v>
      </c>
      <c r="AO466" s="169">
        <v>0</v>
      </c>
      <c r="AP466" s="169">
        <v>0</v>
      </c>
      <c r="AQ466" s="169">
        <v>10</v>
      </c>
      <c r="AR466" s="169">
        <v>1</v>
      </c>
      <c r="AS466" s="169">
        <v>0</v>
      </c>
      <c r="AT466" s="170">
        <v>6</v>
      </c>
      <c r="AU466" s="169">
        <v>0</v>
      </c>
      <c r="AV466" s="169">
        <v>14</v>
      </c>
      <c r="AW466" s="169">
        <v>0</v>
      </c>
      <c r="AX466" s="169">
        <v>0</v>
      </c>
      <c r="AY466" s="169">
        <v>0</v>
      </c>
      <c r="AZ466" s="169">
        <v>0</v>
      </c>
      <c r="BA466" s="169">
        <v>0</v>
      </c>
      <c r="BB466" s="169">
        <v>0</v>
      </c>
      <c r="BC466" s="169">
        <v>0</v>
      </c>
      <c r="BD466" s="169">
        <v>0</v>
      </c>
      <c r="BE466" s="169">
        <v>468</v>
      </c>
      <c r="BF466" s="169">
        <v>1</v>
      </c>
      <c r="BG466" s="169">
        <v>0</v>
      </c>
      <c r="BH466" s="169">
        <v>0</v>
      </c>
      <c r="BI466" s="138">
        <v>12</v>
      </c>
    </row>
    <row r="467" spans="1:61">
      <c r="A467" s="172" t="s">
        <v>153</v>
      </c>
      <c r="B467" s="169">
        <v>462</v>
      </c>
      <c r="C467" s="169">
        <v>1368</v>
      </c>
      <c r="D467" s="138">
        <f>SUM(H467:BI467)</f>
        <v>149</v>
      </c>
      <c r="E467" s="172">
        <f>SUMIF($H$1:$BI$1,1,$H467:$BI467)</f>
        <v>58</v>
      </c>
      <c r="F467" s="169">
        <f>SUMIF($H$1:$BI$1,2,$H467:$BI467)</f>
        <v>23</v>
      </c>
      <c r="G467" s="138">
        <f>SUMIF($H$1:$BI$1,3,$H467:$BI467)</f>
        <v>68</v>
      </c>
      <c r="H467" s="171">
        <v>0</v>
      </c>
      <c r="I467" s="169">
        <v>0</v>
      </c>
      <c r="J467" s="169">
        <v>0</v>
      </c>
      <c r="K467" s="169">
        <v>0</v>
      </c>
      <c r="L467" s="169">
        <v>0</v>
      </c>
      <c r="M467" s="169">
        <v>0</v>
      </c>
      <c r="N467" s="169">
        <v>0</v>
      </c>
      <c r="O467" s="169">
        <v>0</v>
      </c>
      <c r="P467" s="169">
        <v>60</v>
      </c>
      <c r="Q467" s="169">
        <v>0</v>
      </c>
      <c r="R467" s="169">
        <v>0</v>
      </c>
      <c r="S467" s="169">
        <v>1</v>
      </c>
      <c r="T467" s="169">
        <v>0</v>
      </c>
      <c r="U467" s="169">
        <v>0</v>
      </c>
      <c r="V467" s="169">
        <v>0</v>
      </c>
      <c r="W467" s="169">
        <v>0</v>
      </c>
      <c r="X467" s="169">
        <v>42</v>
      </c>
      <c r="Y467" s="169">
        <v>1</v>
      </c>
      <c r="Z467" s="169">
        <v>3</v>
      </c>
      <c r="AA467" s="169">
        <v>0</v>
      </c>
      <c r="AB467" s="169">
        <v>0</v>
      </c>
      <c r="AC467" s="169">
        <v>0</v>
      </c>
      <c r="AD467" s="169">
        <v>0</v>
      </c>
      <c r="AE467" s="169">
        <v>0</v>
      </c>
      <c r="AF467" s="169">
        <v>0</v>
      </c>
      <c r="AG467" s="169">
        <v>1</v>
      </c>
      <c r="AH467" s="169">
        <v>0</v>
      </c>
      <c r="AI467" s="169">
        <v>1</v>
      </c>
      <c r="AJ467" s="169">
        <v>6</v>
      </c>
      <c r="AK467" s="169">
        <v>0</v>
      </c>
      <c r="AL467" s="169">
        <v>0</v>
      </c>
      <c r="AM467" s="169">
        <v>1</v>
      </c>
      <c r="AN467" s="170">
        <v>0</v>
      </c>
      <c r="AO467" s="169">
        <v>0</v>
      </c>
      <c r="AP467" s="169">
        <v>0</v>
      </c>
      <c r="AQ467" s="169">
        <v>14</v>
      </c>
      <c r="AR467" s="169">
        <v>0</v>
      </c>
      <c r="AS467" s="169">
        <v>3</v>
      </c>
      <c r="AT467" s="170">
        <v>3</v>
      </c>
      <c r="AU467" s="169">
        <v>0</v>
      </c>
      <c r="AV467" s="169">
        <v>0</v>
      </c>
      <c r="AW467" s="169">
        <v>0</v>
      </c>
      <c r="AX467" s="169">
        <v>0</v>
      </c>
      <c r="AY467" s="169">
        <v>5</v>
      </c>
      <c r="AZ467" s="169">
        <v>0</v>
      </c>
      <c r="BA467" s="169">
        <v>4</v>
      </c>
      <c r="BB467" s="169">
        <v>0</v>
      </c>
      <c r="BC467" s="169">
        <v>0</v>
      </c>
      <c r="BD467" s="169">
        <v>1</v>
      </c>
      <c r="BE467" s="169">
        <v>2</v>
      </c>
      <c r="BF467" s="169">
        <v>0</v>
      </c>
      <c r="BG467" s="169">
        <v>0</v>
      </c>
      <c r="BH467" s="169">
        <v>1</v>
      </c>
      <c r="BI467" s="138">
        <v>0</v>
      </c>
    </row>
    <row r="468" spans="1:61">
      <c r="A468" s="172" t="s">
        <v>151</v>
      </c>
      <c r="B468" s="169">
        <v>463</v>
      </c>
      <c r="C468" s="169">
        <v>410</v>
      </c>
      <c r="D468" s="138">
        <f>SUM(H468:BI468)</f>
        <v>20</v>
      </c>
      <c r="E468" s="172">
        <f>SUMIF($H$1:$BI$1,1,$H468:$BI468)</f>
        <v>0</v>
      </c>
      <c r="F468" s="169">
        <f>SUMIF($H$1:$BI$1,2,$H468:$BI468)</f>
        <v>9</v>
      </c>
      <c r="G468" s="138">
        <f>SUMIF($H$1:$BI$1,3,$H468:$BI468)</f>
        <v>11</v>
      </c>
      <c r="H468" s="171">
        <v>0</v>
      </c>
      <c r="I468" s="169">
        <v>0</v>
      </c>
      <c r="J468" s="169">
        <v>0</v>
      </c>
      <c r="K468" s="169">
        <v>0</v>
      </c>
      <c r="L468" s="169">
        <v>0</v>
      </c>
      <c r="M468" s="169">
        <v>0</v>
      </c>
      <c r="N468" s="169">
        <v>0</v>
      </c>
      <c r="O468" s="169">
        <v>0</v>
      </c>
      <c r="P468" s="169">
        <v>0</v>
      </c>
      <c r="Q468" s="169">
        <v>0</v>
      </c>
      <c r="R468" s="169">
        <v>0</v>
      </c>
      <c r="S468" s="169">
        <v>0</v>
      </c>
      <c r="T468" s="169">
        <v>0</v>
      </c>
      <c r="U468" s="169">
        <v>0</v>
      </c>
      <c r="V468" s="169">
        <v>0</v>
      </c>
      <c r="W468" s="169">
        <v>0</v>
      </c>
      <c r="X468" s="169">
        <v>0</v>
      </c>
      <c r="Y468" s="169">
        <v>0</v>
      </c>
      <c r="Z468" s="169">
        <v>0</v>
      </c>
      <c r="AA468" s="169">
        <v>0</v>
      </c>
      <c r="AB468" s="169">
        <v>0</v>
      </c>
      <c r="AC468" s="169">
        <v>0</v>
      </c>
      <c r="AD468" s="169">
        <v>0</v>
      </c>
      <c r="AE468" s="169">
        <v>0</v>
      </c>
      <c r="AF468" s="169">
        <v>0</v>
      </c>
      <c r="AG468" s="169">
        <v>0</v>
      </c>
      <c r="AH468" s="169">
        <v>0</v>
      </c>
      <c r="AI468" s="169">
        <v>0</v>
      </c>
      <c r="AJ468" s="169">
        <v>0</v>
      </c>
      <c r="AK468" s="169">
        <v>0</v>
      </c>
      <c r="AL468" s="169">
        <v>0</v>
      </c>
      <c r="AM468" s="169">
        <v>0</v>
      </c>
      <c r="AN468" s="170">
        <v>0</v>
      </c>
      <c r="AO468" s="169">
        <v>0</v>
      </c>
      <c r="AP468" s="169">
        <v>0</v>
      </c>
      <c r="AQ468" s="169">
        <v>0</v>
      </c>
      <c r="AR468" s="169">
        <v>0</v>
      </c>
      <c r="AS468" s="169">
        <v>0</v>
      </c>
      <c r="AT468" s="170">
        <v>11</v>
      </c>
      <c r="AU468" s="169">
        <v>0</v>
      </c>
      <c r="AV468" s="169">
        <v>0</v>
      </c>
      <c r="AW468" s="169">
        <v>0</v>
      </c>
      <c r="AX468" s="169">
        <v>0</v>
      </c>
      <c r="AY468" s="169">
        <v>0</v>
      </c>
      <c r="AZ468" s="169">
        <v>0</v>
      </c>
      <c r="BA468" s="169">
        <v>0</v>
      </c>
      <c r="BB468" s="169">
        <v>0</v>
      </c>
      <c r="BC468" s="169">
        <v>0</v>
      </c>
      <c r="BD468" s="169">
        <v>0</v>
      </c>
      <c r="BE468" s="169">
        <v>9</v>
      </c>
      <c r="BF468" s="169">
        <v>0</v>
      </c>
      <c r="BG468" s="169">
        <v>0</v>
      </c>
      <c r="BH468" s="169">
        <v>0</v>
      </c>
      <c r="BI468" s="138">
        <v>0</v>
      </c>
    </row>
    <row r="469" spans="1:61">
      <c r="A469" s="172" t="s">
        <v>148</v>
      </c>
      <c r="B469" s="169">
        <v>464</v>
      </c>
      <c r="C469" s="169">
        <v>55585</v>
      </c>
      <c r="D469" s="138">
        <f>SUM(H469:BI469)</f>
        <v>2984</v>
      </c>
      <c r="E469" s="172">
        <f>SUMIF($H$1:$BI$1,1,$H469:$BI469)</f>
        <v>1175</v>
      </c>
      <c r="F469" s="169">
        <f>SUMIF($H$1:$BI$1,2,$H469:$BI469)</f>
        <v>340</v>
      </c>
      <c r="G469" s="138">
        <f>SUMIF($H$1:$BI$1,3,$H469:$BI469)</f>
        <v>1469</v>
      </c>
      <c r="H469" s="171">
        <v>0</v>
      </c>
      <c r="I469" s="169">
        <v>56</v>
      </c>
      <c r="J469" s="169">
        <v>0</v>
      </c>
      <c r="K469" s="169">
        <v>0</v>
      </c>
      <c r="L469" s="169">
        <v>0</v>
      </c>
      <c r="M469" s="169">
        <v>1</v>
      </c>
      <c r="N469" s="169">
        <v>0</v>
      </c>
      <c r="O469" s="169">
        <v>0</v>
      </c>
      <c r="P469" s="169">
        <v>1363</v>
      </c>
      <c r="Q469" s="169">
        <v>0</v>
      </c>
      <c r="R469" s="169">
        <v>0</v>
      </c>
      <c r="S469" s="169">
        <v>14</v>
      </c>
      <c r="T469" s="169">
        <v>0</v>
      </c>
      <c r="U469" s="169">
        <v>0</v>
      </c>
      <c r="V469" s="169">
        <v>0</v>
      </c>
      <c r="W469" s="169">
        <v>5</v>
      </c>
      <c r="X469" s="169">
        <v>675</v>
      </c>
      <c r="Y469" s="169">
        <v>21</v>
      </c>
      <c r="Z469" s="169">
        <v>3</v>
      </c>
      <c r="AA469" s="169">
        <v>0</v>
      </c>
      <c r="AB469" s="169">
        <v>0</v>
      </c>
      <c r="AC469" s="169">
        <v>0</v>
      </c>
      <c r="AD469" s="169">
        <v>2</v>
      </c>
      <c r="AE469" s="169">
        <v>1</v>
      </c>
      <c r="AF469" s="169">
        <v>0</v>
      </c>
      <c r="AG469" s="169">
        <v>65</v>
      </c>
      <c r="AH469" s="169">
        <v>4</v>
      </c>
      <c r="AI469" s="169">
        <v>7</v>
      </c>
      <c r="AJ469" s="169">
        <v>436</v>
      </c>
      <c r="AK469" s="169">
        <v>4</v>
      </c>
      <c r="AL469" s="169">
        <v>7</v>
      </c>
      <c r="AM469" s="169">
        <v>3</v>
      </c>
      <c r="AN469" s="170">
        <v>0</v>
      </c>
      <c r="AO469" s="169">
        <v>2</v>
      </c>
      <c r="AP469" s="169">
        <v>0</v>
      </c>
      <c r="AQ469" s="169">
        <v>10</v>
      </c>
      <c r="AR469" s="169">
        <v>2</v>
      </c>
      <c r="AS469" s="169">
        <v>1</v>
      </c>
      <c r="AT469" s="170">
        <v>59</v>
      </c>
      <c r="AU469" s="169">
        <v>0</v>
      </c>
      <c r="AV469" s="169">
        <v>10</v>
      </c>
      <c r="AW469" s="169">
        <v>0</v>
      </c>
      <c r="AX469" s="169">
        <v>16</v>
      </c>
      <c r="AY469" s="169">
        <v>11</v>
      </c>
      <c r="AZ469" s="169">
        <v>0</v>
      </c>
      <c r="BA469" s="169">
        <v>27</v>
      </c>
      <c r="BB469" s="169">
        <v>0</v>
      </c>
      <c r="BC469" s="169">
        <v>0</v>
      </c>
      <c r="BD469" s="169">
        <v>2</v>
      </c>
      <c r="BE469" s="169">
        <v>159</v>
      </c>
      <c r="BF469" s="169">
        <v>6</v>
      </c>
      <c r="BG469" s="169">
        <v>4</v>
      </c>
      <c r="BH469" s="169">
        <v>7</v>
      </c>
      <c r="BI469" s="138">
        <v>1</v>
      </c>
    </row>
    <row r="470" spans="1:61">
      <c r="A470" s="172" t="s">
        <v>146</v>
      </c>
      <c r="B470" s="169">
        <v>465</v>
      </c>
      <c r="C470" s="169">
        <v>400900</v>
      </c>
      <c r="D470" s="138">
        <f>SUM(H470:BI470)</f>
        <v>38327</v>
      </c>
      <c r="E470" s="172">
        <f>SUMIF($H$1:$BI$1,1,$H470:$BI470)</f>
        <v>11836</v>
      </c>
      <c r="F470" s="169">
        <f>SUMIF($H$1:$BI$1,2,$H470:$BI470)</f>
        <v>11674</v>
      </c>
      <c r="G470" s="138">
        <f>SUMIF($H$1:$BI$1,3,$H470:$BI470)</f>
        <v>14817</v>
      </c>
      <c r="H470" s="171">
        <v>205</v>
      </c>
      <c r="I470" s="169">
        <v>1172</v>
      </c>
      <c r="J470" s="169">
        <v>389</v>
      </c>
      <c r="K470" s="169">
        <v>173</v>
      </c>
      <c r="L470" s="169">
        <v>200</v>
      </c>
      <c r="M470" s="169">
        <v>588</v>
      </c>
      <c r="N470" s="169">
        <v>227</v>
      </c>
      <c r="O470" s="169">
        <v>485</v>
      </c>
      <c r="P470" s="169">
        <v>7184</v>
      </c>
      <c r="Q470" s="169">
        <v>381</v>
      </c>
      <c r="R470" s="169">
        <v>420</v>
      </c>
      <c r="S470" s="169">
        <v>598</v>
      </c>
      <c r="T470" s="169">
        <v>243</v>
      </c>
      <c r="U470" s="169">
        <v>241</v>
      </c>
      <c r="V470" s="169">
        <v>124</v>
      </c>
      <c r="W470" s="169">
        <v>215</v>
      </c>
      <c r="X470" s="169">
        <v>7172</v>
      </c>
      <c r="Y470" s="169">
        <v>791</v>
      </c>
      <c r="Z470" s="169">
        <v>569</v>
      </c>
      <c r="AA470" s="169">
        <v>206</v>
      </c>
      <c r="AB470" s="169">
        <v>163</v>
      </c>
      <c r="AC470" s="169">
        <v>181</v>
      </c>
      <c r="AD470" s="169">
        <v>216</v>
      </c>
      <c r="AE470" s="169">
        <v>324</v>
      </c>
      <c r="AF470" s="169">
        <v>206</v>
      </c>
      <c r="AG470" s="169">
        <v>1012</v>
      </c>
      <c r="AH470" s="169">
        <v>256</v>
      </c>
      <c r="AI470" s="169">
        <v>515</v>
      </c>
      <c r="AJ470" s="169">
        <v>1102</v>
      </c>
      <c r="AK470" s="169">
        <v>255</v>
      </c>
      <c r="AL470" s="169">
        <v>462</v>
      </c>
      <c r="AM470" s="169">
        <v>526</v>
      </c>
      <c r="AN470" s="170">
        <v>250</v>
      </c>
      <c r="AO470" s="169">
        <v>261</v>
      </c>
      <c r="AP470" s="169">
        <v>255</v>
      </c>
      <c r="AQ470" s="169">
        <v>727</v>
      </c>
      <c r="AR470" s="169">
        <v>316</v>
      </c>
      <c r="AS470" s="169">
        <v>148</v>
      </c>
      <c r="AT470" s="170">
        <v>838</v>
      </c>
      <c r="AU470" s="169">
        <v>249</v>
      </c>
      <c r="AV470" s="169">
        <v>17</v>
      </c>
      <c r="AW470" s="169">
        <v>183</v>
      </c>
      <c r="AX470" s="169">
        <v>353</v>
      </c>
      <c r="AY470" s="169">
        <v>769</v>
      </c>
      <c r="AZ470" s="169">
        <v>163</v>
      </c>
      <c r="BA470" s="169">
        <v>1047</v>
      </c>
      <c r="BB470" s="169">
        <v>283</v>
      </c>
      <c r="BC470" s="169">
        <v>287</v>
      </c>
      <c r="BD470" s="169">
        <v>477</v>
      </c>
      <c r="BE470" s="169">
        <v>3034</v>
      </c>
      <c r="BF470" s="169">
        <v>410</v>
      </c>
      <c r="BG470" s="169">
        <v>342</v>
      </c>
      <c r="BH470" s="169">
        <v>746</v>
      </c>
      <c r="BI470" s="138">
        <v>371</v>
      </c>
    </row>
    <row r="471" spans="1:61">
      <c r="A471" s="172" t="s">
        <v>144</v>
      </c>
      <c r="B471" s="169">
        <v>466</v>
      </c>
      <c r="C471" s="169">
        <v>3189</v>
      </c>
      <c r="D471" s="138">
        <f>SUM(H471:BI471)</f>
        <v>127</v>
      </c>
      <c r="E471" s="172">
        <f>SUMIF($H$1:$BI$1,1,$H471:$BI471)</f>
        <v>100</v>
      </c>
      <c r="F471" s="169">
        <f>SUMIF($H$1:$BI$1,2,$H471:$BI471)</f>
        <v>24</v>
      </c>
      <c r="G471" s="138">
        <f>SUMIF($H$1:$BI$1,3,$H471:$BI471)</f>
        <v>3</v>
      </c>
      <c r="H471" s="171">
        <v>0</v>
      </c>
      <c r="I471" s="169">
        <v>0</v>
      </c>
      <c r="J471" s="169">
        <v>0</v>
      </c>
      <c r="K471" s="169">
        <v>0</v>
      </c>
      <c r="L471" s="169">
        <v>0</v>
      </c>
      <c r="M471" s="169">
        <v>0</v>
      </c>
      <c r="N471" s="169">
        <v>0</v>
      </c>
      <c r="O471" s="169">
        <v>0</v>
      </c>
      <c r="P471" s="169">
        <v>3</v>
      </c>
      <c r="Q471" s="169">
        <v>0</v>
      </c>
      <c r="R471" s="169">
        <v>0</v>
      </c>
      <c r="S471" s="169">
        <v>0</v>
      </c>
      <c r="T471" s="169">
        <v>0</v>
      </c>
      <c r="U471" s="169">
        <v>0</v>
      </c>
      <c r="V471" s="169">
        <v>24</v>
      </c>
      <c r="W471" s="169">
        <v>0</v>
      </c>
      <c r="X471" s="169">
        <v>100</v>
      </c>
      <c r="Y471" s="169">
        <v>0</v>
      </c>
      <c r="Z471" s="169">
        <v>0</v>
      </c>
      <c r="AA471" s="169">
        <v>0</v>
      </c>
      <c r="AB471" s="169">
        <v>0</v>
      </c>
      <c r="AC471" s="169">
        <v>0</v>
      </c>
      <c r="AD471" s="169">
        <v>0</v>
      </c>
      <c r="AE471" s="169">
        <v>0</v>
      </c>
      <c r="AF471" s="169">
        <v>0</v>
      </c>
      <c r="AG471" s="169">
        <v>0</v>
      </c>
      <c r="AH471" s="169">
        <v>0</v>
      </c>
      <c r="AI471" s="169">
        <v>0</v>
      </c>
      <c r="AJ471" s="169">
        <v>0</v>
      </c>
      <c r="AK471" s="169">
        <v>0</v>
      </c>
      <c r="AL471" s="169">
        <v>0</v>
      </c>
      <c r="AM471" s="169">
        <v>0</v>
      </c>
      <c r="AN471" s="170">
        <v>0</v>
      </c>
      <c r="AO471" s="169">
        <v>0</v>
      </c>
      <c r="AP471" s="169">
        <v>0</v>
      </c>
      <c r="AQ471" s="169">
        <v>0</v>
      </c>
      <c r="AR471" s="169">
        <v>0</v>
      </c>
      <c r="AS471" s="169">
        <v>0</v>
      </c>
      <c r="AT471" s="170">
        <v>0</v>
      </c>
      <c r="AU471" s="169">
        <v>0</v>
      </c>
      <c r="AV471" s="169">
        <v>0</v>
      </c>
      <c r="AW471" s="169">
        <v>0</v>
      </c>
      <c r="AX471" s="169">
        <v>0</v>
      </c>
      <c r="AY471" s="169">
        <v>0</v>
      </c>
      <c r="AZ471" s="169">
        <v>0</v>
      </c>
      <c r="BA471" s="169">
        <v>0</v>
      </c>
      <c r="BB471" s="169">
        <v>0</v>
      </c>
      <c r="BC471" s="169">
        <v>0</v>
      </c>
      <c r="BD471" s="169">
        <v>0</v>
      </c>
      <c r="BE471" s="169">
        <v>0</v>
      </c>
      <c r="BF471" s="169">
        <v>0</v>
      </c>
      <c r="BG471" s="169">
        <v>0</v>
      </c>
      <c r="BH471" s="169">
        <v>0</v>
      </c>
      <c r="BI471" s="138">
        <v>0</v>
      </c>
    </row>
    <row r="472" spans="1:61">
      <c r="A472" s="172" t="s">
        <v>142</v>
      </c>
      <c r="B472" s="169">
        <v>467</v>
      </c>
      <c r="C472" s="169">
        <v>85</v>
      </c>
      <c r="D472" s="138">
        <f>SUM(H472:BI472)</f>
        <v>0</v>
      </c>
      <c r="E472" s="172">
        <f>SUMIF($H$1:$BI$1,1,$H472:$BI472)</f>
        <v>0</v>
      </c>
      <c r="F472" s="169">
        <f>SUMIF($H$1:$BI$1,2,$H472:$BI472)</f>
        <v>0</v>
      </c>
      <c r="G472" s="138">
        <f>SUMIF($H$1:$BI$1,3,$H472:$BI472)</f>
        <v>0</v>
      </c>
      <c r="H472" s="171">
        <v>0</v>
      </c>
      <c r="I472" s="169">
        <v>0</v>
      </c>
      <c r="J472" s="169">
        <v>0</v>
      </c>
      <c r="K472" s="169">
        <v>0</v>
      </c>
      <c r="L472" s="169">
        <v>0</v>
      </c>
      <c r="M472" s="169">
        <v>0</v>
      </c>
      <c r="N472" s="169">
        <v>0</v>
      </c>
      <c r="O472" s="169">
        <v>0</v>
      </c>
      <c r="P472" s="169">
        <v>0</v>
      </c>
      <c r="Q472" s="169">
        <v>0</v>
      </c>
      <c r="R472" s="169">
        <v>0</v>
      </c>
      <c r="S472" s="169">
        <v>0</v>
      </c>
      <c r="T472" s="169">
        <v>0</v>
      </c>
      <c r="U472" s="169">
        <v>0</v>
      </c>
      <c r="V472" s="169">
        <v>0</v>
      </c>
      <c r="W472" s="169">
        <v>0</v>
      </c>
      <c r="X472" s="169">
        <v>0</v>
      </c>
      <c r="Y472" s="169">
        <v>0</v>
      </c>
      <c r="Z472" s="169">
        <v>0</v>
      </c>
      <c r="AA472" s="169">
        <v>0</v>
      </c>
      <c r="AB472" s="169">
        <v>0</v>
      </c>
      <c r="AC472" s="169">
        <v>0</v>
      </c>
      <c r="AD472" s="169">
        <v>0</v>
      </c>
      <c r="AE472" s="169">
        <v>0</v>
      </c>
      <c r="AF472" s="169">
        <v>0</v>
      </c>
      <c r="AG472" s="169">
        <v>0</v>
      </c>
      <c r="AH472" s="169">
        <v>0</v>
      </c>
      <c r="AI472" s="169">
        <v>0</v>
      </c>
      <c r="AJ472" s="169">
        <v>0</v>
      </c>
      <c r="AK472" s="169">
        <v>0</v>
      </c>
      <c r="AL472" s="169">
        <v>0</v>
      </c>
      <c r="AM472" s="169">
        <v>0</v>
      </c>
      <c r="AN472" s="170">
        <v>0</v>
      </c>
      <c r="AO472" s="169">
        <v>0</v>
      </c>
      <c r="AP472" s="169">
        <v>0</v>
      </c>
      <c r="AQ472" s="169">
        <v>0</v>
      </c>
      <c r="AR472" s="169">
        <v>0</v>
      </c>
      <c r="AS472" s="169">
        <v>0</v>
      </c>
      <c r="AT472" s="170">
        <v>0</v>
      </c>
      <c r="AU472" s="169">
        <v>0</v>
      </c>
      <c r="AV472" s="169">
        <v>0</v>
      </c>
      <c r="AW472" s="169">
        <v>0</v>
      </c>
      <c r="AX472" s="169">
        <v>0</v>
      </c>
      <c r="AY472" s="169">
        <v>0</v>
      </c>
      <c r="AZ472" s="169">
        <v>0</v>
      </c>
      <c r="BA472" s="169">
        <v>0</v>
      </c>
      <c r="BB472" s="169">
        <v>0</v>
      </c>
      <c r="BC472" s="169">
        <v>0</v>
      </c>
      <c r="BD472" s="169">
        <v>0</v>
      </c>
      <c r="BE472" s="169">
        <v>0</v>
      </c>
      <c r="BF472" s="169">
        <v>0</v>
      </c>
      <c r="BG472" s="169">
        <v>0</v>
      </c>
      <c r="BH472" s="169">
        <v>0</v>
      </c>
      <c r="BI472" s="138">
        <v>0</v>
      </c>
    </row>
    <row r="473" spans="1:61">
      <c r="A473" s="172" t="s">
        <v>141</v>
      </c>
      <c r="B473" s="169">
        <v>468</v>
      </c>
      <c r="C473" s="169">
        <v>2047</v>
      </c>
      <c r="D473" s="138">
        <f>SUM(H473:BI473)</f>
        <v>58</v>
      </c>
      <c r="E473" s="172">
        <f>SUMIF($H$1:$BI$1,1,$H473:$BI473)</f>
        <v>43</v>
      </c>
      <c r="F473" s="169">
        <f>SUMIF($H$1:$BI$1,2,$H473:$BI473)</f>
        <v>15</v>
      </c>
      <c r="G473" s="138">
        <f>SUMIF($H$1:$BI$1,3,$H473:$BI473)</f>
        <v>0</v>
      </c>
      <c r="H473" s="171">
        <v>0</v>
      </c>
      <c r="I473" s="169">
        <v>0</v>
      </c>
      <c r="J473" s="169">
        <v>0</v>
      </c>
      <c r="K473" s="169">
        <v>0</v>
      </c>
      <c r="L473" s="169">
        <v>0</v>
      </c>
      <c r="M473" s="169">
        <v>0</v>
      </c>
      <c r="N473" s="169">
        <v>0</v>
      </c>
      <c r="O473" s="169">
        <v>0</v>
      </c>
      <c r="P473" s="169">
        <v>0</v>
      </c>
      <c r="Q473" s="169">
        <v>0</v>
      </c>
      <c r="R473" s="169">
        <v>0</v>
      </c>
      <c r="S473" s="169">
        <v>0</v>
      </c>
      <c r="T473" s="169">
        <v>0</v>
      </c>
      <c r="U473" s="169">
        <v>0</v>
      </c>
      <c r="V473" s="169">
        <v>0</v>
      </c>
      <c r="W473" s="169">
        <v>0</v>
      </c>
      <c r="X473" s="169">
        <v>43</v>
      </c>
      <c r="Y473" s="169">
        <v>15</v>
      </c>
      <c r="Z473" s="169">
        <v>0</v>
      </c>
      <c r="AA473" s="169">
        <v>0</v>
      </c>
      <c r="AB473" s="169">
        <v>0</v>
      </c>
      <c r="AC473" s="169">
        <v>0</v>
      </c>
      <c r="AD473" s="169">
        <v>0</v>
      </c>
      <c r="AE473" s="169">
        <v>0</v>
      </c>
      <c r="AF473" s="169">
        <v>0</v>
      </c>
      <c r="AG473" s="169">
        <v>0</v>
      </c>
      <c r="AH473" s="169">
        <v>0</v>
      </c>
      <c r="AI473" s="169">
        <v>0</v>
      </c>
      <c r="AJ473" s="169">
        <v>0</v>
      </c>
      <c r="AK473" s="169">
        <v>0</v>
      </c>
      <c r="AL473" s="169">
        <v>0</v>
      </c>
      <c r="AM473" s="169">
        <v>0</v>
      </c>
      <c r="AN473" s="170">
        <v>0</v>
      </c>
      <c r="AO473" s="169">
        <v>0</v>
      </c>
      <c r="AP473" s="169">
        <v>0</v>
      </c>
      <c r="AQ473" s="169">
        <v>0</v>
      </c>
      <c r="AR473" s="169">
        <v>0</v>
      </c>
      <c r="AS473" s="169">
        <v>0</v>
      </c>
      <c r="AT473" s="170">
        <v>0</v>
      </c>
      <c r="AU473" s="169">
        <v>0</v>
      </c>
      <c r="AV473" s="169">
        <v>0</v>
      </c>
      <c r="AW473" s="169">
        <v>0</v>
      </c>
      <c r="AX473" s="169">
        <v>0</v>
      </c>
      <c r="AY473" s="169">
        <v>0</v>
      </c>
      <c r="AZ473" s="169">
        <v>0</v>
      </c>
      <c r="BA473" s="169">
        <v>0</v>
      </c>
      <c r="BB473" s="169">
        <v>0</v>
      </c>
      <c r="BC473" s="169">
        <v>0</v>
      </c>
      <c r="BD473" s="169">
        <v>0</v>
      </c>
      <c r="BE473" s="169">
        <v>0</v>
      </c>
      <c r="BF473" s="169">
        <v>0</v>
      </c>
      <c r="BG473" s="169">
        <v>0</v>
      </c>
      <c r="BH473" s="169">
        <v>0</v>
      </c>
      <c r="BI473" s="138">
        <v>0</v>
      </c>
    </row>
    <row r="474" spans="1:61">
      <c r="A474" s="172" t="s">
        <v>139</v>
      </c>
      <c r="B474" s="169">
        <v>469</v>
      </c>
      <c r="C474" s="169">
        <v>6172</v>
      </c>
      <c r="D474" s="138">
        <f>SUM(H474:BI474)</f>
        <v>17</v>
      </c>
      <c r="E474" s="172">
        <f>SUMIF($H$1:$BI$1,1,$H474:$BI474)</f>
        <v>0</v>
      </c>
      <c r="F474" s="169">
        <f>SUMIF($H$1:$BI$1,2,$H474:$BI474)</f>
        <v>8</v>
      </c>
      <c r="G474" s="138">
        <f>SUMIF($H$1:$BI$1,3,$H474:$BI474)</f>
        <v>9</v>
      </c>
      <c r="H474" s="171">
        <v>0</v>
      </c>
      <c r="I474" s="169">
        <v>6</v>
      </c>
      <c r="J474" s="169">
        <v>0</v>
      </c>
      <c r="K474" s="169">
        <v>0</v>
      </c>
      <c r="L474" s="169">
        <v>0</v>
      </c>
      <c r="M474" s="169">
        <v>0</v>
      </c>
      <c r="N474" s="169">
        <v>0</v>
      </c>
      <c r="O474" s="169">
        <v>6</v>
      </c>
      <c r="P474" s="169">
        <v>0</v>
      </c>
      <c r="Q474" s="169">
        <v>0</v>
      </c>
      <c r="R474" s="169">
        <v>0</v>
      </c>
      <c r="S474" s="169">
        <v>0</v>
      </c>
      <c r="T474" s="169">
        <v>0</v>
      </c>
      <c r="U474" s="169">
        <v>0</v>
      </c>
      <c r="V474" s="169">
        <v>0</v>
      </c>
      <c r="W474" s="169">
        <v>1</v>
      </c>
      <c r="X474" s="169">
        <v>0</v>
      </c>
      <c r="Y474" s="169">
        <v>0</v>
      </c>
      <c r="Z474" s="169">
        <v>0</v>
      </c>
      <c r="AA474" s="169">
        <v>0</v>
      </c>
      <c r="AB474" s="169">
        <v>0</v>
      </c>
      <c r="AC474" s="169">
        <v>0</v>
      </c>
      <c r="AD474" s="169">
        <v>0</v>
      </c>
      <c r="AE474" s="169">
        <v>0</v>
      </c>
      <c r="AF474" s="169">
        <v>0</v>
      </c>
      <c r="AG474" s="169">
        <v>1</v>
      </c>
      <c r="AH474" s="169">
        <v>0</v>
      </c>
      <c r="AI474" s="169">
        <v>0</v>
      </c>
      <c r="AJ474" s="169">
        <v>0</v>
      </c>
      <c r="AK474" s="169">
        <v>0</v>
      </c>
      <c r="AL474" s="169">
        <v>0</v>
      </c>
      <c r="AM474" s="169">
        <v>0</v>
      </c>
      <c r="AN474" s="170">
        <v>0</v>
      </c>
      <c r="AO474" s="169">
        <v>0</v>
      </c>
      <c r="AP474" s="169">
        <v>0</v>
      </c>
      <c r="AQ474" s="169">
        <v>0</v>
      </c>
      <c r="AR474" s="169">
        <v>0</v>
      </c>
      <c r="AS474" s="169">
        <v>0</v>
      </c>
      <c r="AT474" s="170">
        <v>0</v>
      </c>
      <c r="AU474" s="169">
        <v>0</v>
      </c>
      <c r="AV474" s="169">
        <v>0</v>
      </c>
      <c r="AW474" s="169">
        <v>0</v>
      </c>
      <c r="AX474" s="169">
        <v>0</v>
      </c>
      <c r="AY474" s="169">
        <v>0</v>
      </c>
      <c r="AZ474" s="169">
        <v>0</v>
      </c>
      <c r="BA474" s="169">
        <v>0</v>
      </c>
      <c r="BB474" s="169">
        <v>0</v>
      </c>
      <c r="BC474" s="169">
        <v>0</v>
      </c>
      <c r="BD474" s="169">
        <v>0</v>
      </c>
      <c r="BE474" s="169">
        <v>0</v>
      </c>
      <c r="BF474" s="169">
        <v>0</v>
      </c>
      <c r="BG474" s="169">
        <v>0</v>
      </c>
      <c r="BH474" s="169">
        <v>3</v>
      </c>
      <c r="BI474" s="138">
        <v>0</v>
      </c>
    </row>
    <row r="475" spans="1:61">
      <c r="A475" s="172" t="s">
        <v>137</v>
      </c>
      <c r="B475" s="169">
        <v>470</v>
      </c>
      <c r="C475" s="169">
        <v>25050</v>
      </c>
      <c r="D475" s="138">
        <f>SUM(H475:BI475)</f>
        <v>0</v>
      </c>
      <c r="E475" s="172">
        <f>SUMIF($H$1:$BI$1,1,$H475:$BI475)</f>
        <v>0</v>
      </c>
      <c r="F475" s="169">
        <f>SUMIF($H$1:$BI$1,2,$H475:$BI475)</f>
        <v>0</v>
      </c>
      <c r="G475" s="138">
        <f>SUMIF($H$1:$BI$1,3,$H475:$BI475)</f>
        <v>0</v>
      </c>
      <c r="H475" s="171">
        <v>0</v>
      </c>
      <c r="I475" s="169">
        <v>0</v>
      </c>
      <c r="J475" s="169">
        <v>0</v>
      </c>
      <c r="K475" s="169">
        <v>0</v>
      </c>
      <c r="L475" s="169">
        <v>0</v>
      </c>
      <c r="M475" s="169">
        <v>0</v>
      </c>
      <c r="N475" s="169">
        <v>0</v>
      </c>
      <c r="O475" s="169">
        <v>0</v>
      </c>
      <c r="P475" s="169">
        <v>0</v>
      </c>
      <c r="Q475" s="169">
        <v>0</v>
      </c>
      <c r="R475" s="169">
        <v>0</v>
      </c>
      <c r="S475" s="169">
        <v>0</v>
      </c>
      <c r="T475" s="169">
        <v>0</v>
      </c>
      <c r="U475" s="169">
        <v>0</v>
      </c>
      <c r="V475" s="169">
        <v>0</v>
      </c>
      <c r="W475" s="169">
        <v>0</v>
      </c>
      <c r="X475" s="169">
        <v>0</v>
      </c>
      <c r="Y475" s="169">
        <v>0</v>
      </c>
      <c r="Z475" s="169">
        <v>0</v>
      </c>
      <c r="AA475" s="169">
        <v>0</v>
      </c>
      <c r="AB475" s="169">
        <v>0</v>
      </c>
      <c r="AC475" s="169">
        <v>0</v>
      </c>
      <c r="AD475" s="169">
        <v>0</v>
      </c>
      <c r="AE475" s="169">
        <v>0</v>
      </c>
      <c r="AF475" s="169">
        <v>0</v>
      </c>
      <c r="AG475" s="169">
        <v>0</v>
      </c>
      <c r="AH475" s="169">
        <v>0</v>
      </c>
      <c r="AI475" s="169">
        <v>0</v>
      </c>
      <c r="AJ475" s="169">
        <v>0</v>
      </c>
      <c r="AK475" s="169">
        <v>0</v>
      </c>
      <c r="AL475" s="169">
        <v>0</v>
      </c>
      <c r="AM475" s="169">
        <v>0</v>
      </c>
      <c r="AN475" s="170">
        <v>0</v>
      </c>
      <c r="AO475" s="169">
        <v>0</v>
      </c>
      <c r="AP475" s="169">
        <v>0</v>
      </c>
      <c r="AQ475" s="169">
        <v>0</v>
      </c>
      <c r="AR475" s="169">
        <v>0</v>
      </c>
      <c r="AS475" s="169">
        <v>0</v>
      </c>
      <c r="AT475" s="170">
        <v>0</v>
      </c>
      <c r="AU475" s="169">
        <v>0</v>
      </c>
      <c r="AV475" s="169">
        <v>0</v>
      </c>
      <c r="AW475" s="169">
        <v>0</v>
      </c>
      <c r="AX475" s="169">
        <v>0</v>
      </c>
      <c r="AY475" s="169">
        <v>0</v>
      </c>
      <c r="AZ475" s="169">
        <v>0</v>
      </c>
      <c r="BA475" s="169">
        <v>0</v>
      </c>
      <c r="BB475" s="169">
        <v>0</v>
      </c>
      <c r="BC475" s="169">
        <v>0</v>
      </c>
      <c r="BD475" s="169">
        <v>0</v>
      </c>
      <c r="BE475" s="169">
        <v>0</v>
      </c>
      <c r="BF475" s="169">
        <v>0</v>
      </c>
      <c r="BG475" s="169">
        <v>0</v>
      </c>
      <c r="BH475" s="169">
        <v>0</v>
      </c>
      <c r="BI475" s="138">
        <v>0</v>
      </c>
    </row>
    <row r="476" spans="1:61">
      <c r="A476" s="172" t="s">
        <v>136</v>
      </c>
      <c r="B476" s="169">
        <v>471</v>
      </c>
      <c r="C476" s="169">
        <v>9</v>
      </c>
      <c r="D476" s="138">
        <f>SUM(H476:BI476)</f>
        <v>0</v>
      </c>
      <c r="E476" s="172">
        <f>SUMIF($H$1:$BI$1,1,$H476:$BI476)</f>
        <v>0</v>
      </c>
      <c r="F476" s="169">
        <f>SUMIF($H$1:$BI$1,2,$H476:$BI476)</f>
        <v>0</v>
      </c>
      <c r="G476" s="138">
        <f>SUMIF($H$1:$BI$1,3,$H476:$BI476)</f>
        <v>0</v>
      </c>
      <c r="H476" s="171">
        <v>0</v>
      </c>
      <c r="I476" s="169">
        <v>0</v>
      </c>
      <c r="J476" s="169">
        <v>0</v>
      </c>
      <c r="K476" s="169">
        <v>0</v>
      </c>
      <c r="L476" s="169">
        <v>0</v>
      </c>
      <c r="M476" s="169">
        <v>0</v>
      </c>
      <c r="N476" s="169">
        <v>0</v>
      </c>
      <c r="O476" s="169">
        <v>0</v>
      </c>
      <c r="P476" s="169">
        <v>0</v>
      </c>
      <c r="Q476" s="169">
        <v>0</v>
      </c>
      <c r="R476" s="169">
        <v>0</v>
      </c>
      <c r="S476" s="169">
        <v>0</v>
      </c>
      <c r="T476" s="169">
        <v>0</v>
      </c>
      <c r="U476" s="169">
        <v>0</v>
      </c>
      <c r="V476" s="169">
        <v>0</v>
      </c>
      <c r="W476" s="169">
        <v>0</v>
      </c>
      <c r="X476" s="169">
        <v>0</v>
      </c>
      <c r="Y476" s="169">
        <v>0</v>
      </c>
      <c r="Z476" s="169">
        <v>0</v>
      </c>
      <c r="AA476" s="169">
        <v>0</v>
      </c>
      <c r="AB476" s="169">
        <v>0</v>
      </c>
      <c r="AC476" s="169">
        <v>0</v>
      </c>
      <c r="AD476" s="169">
        <v>0</v>
      </c>
      <c r="AE476" s="169">
        <v>0</v>
      </c>
      <c r="AF476" s="169">
        <v>0</v>
      </c>
      <c r="AG476" s="169">
        <v>0</v>
      </c>
      <c r="AH476" s="169">
        <v>0</v>
      </c>
      <c r="AI476" s="169">
        <v>0</v>
      </c>
      <c r="AJ476" s="169">
        <v>0</v>
      </c>
      <c r="AK476" s="169">
        <v>0</v>
      </c>
      <c r="AL476" s="169">
        <v>0</v>
      </c>
      <c r="AM476" s="169">
        <v>0</v>
      </c>
      <c r="AN476" s="170">
        <v>0</v>
      </c>
      <c r="AO476" s="169">
        <v>0</v>
      </c>
      <c r="AP476" s="169">
        <v>0</v>
      </c>
      <c r="AQ476" s="169">
        <v>0</v>
      </c>
      <c r="AR476" s="169">
        <v>0</v>
      </c>
      <c r="AS476" s="169">
        <v>0</v>
      </c>
      <c r="AT476" s="170">
        <v>0</v>
      </c>
      <c r="AU476" s="169">
        <v>0</v>
      </c>
      <c r="AV476" s="169">
        <v>0</v>
      </c>
      <c r="AW476" s="169">
        <v>0</v>
      </c>
      <c r="AX476" s="169">
        <v>0</v>
      </c>
      <c r="AY476" s="169">
        <v>0</v>
      </c>
      <c r="AZ476" s="169">
        <v>0</v>
      </c>
      <c r="BA476" s="169">
        <v>0</v>
      </c>
      <c r="BB476" s="169">
        <v>0</v>
      </c>
      <c r="BC476" s="169">
        <v>0</v>
      </c>
      <c r="BD476" s="169">
        <v>0</v>
      </c>
      <c r="BE476" s="169">
        <v>0</v>
      </c>
      <c r="BF476" s="169">
        <v>0</v>
      </c>
      <c r="BG476" s="169">
        <v>0</v>
      </c>
      <c r="BH476" s="169">
        <v>0</v>
      </c>
      <c r="BI476" s="138">
        <v>0</v>
      </c>
    </row>
    <row r="477" spans="1:61">
      <c r="A477" s="172" t="s">
        <v>135</v>
      </c>
      <c r="B477" s="169">
        <v>472</v>
      </c>
      <c r="C477" s="169">
        <v>1955</v>
      </c>
      <c r="D477" s="138">
        <f>SUM(H477:BI477)</f>
        <v>269</v>
      </c>
      <c r="E477" s="172">
        <f>SUMIF($H$1:$BI$1,1,$H477:$BI477)</f>
        <v>0</v>
      </c>
      <c r="F477" s="169">
        <f>SUMIF($H$1:$BI$1,2,$H477:$BI477)</f>
        <v>0</v>
      </c>
      <c r="G477" s="138">
        <f>SUMIF($H$1:$BI$1,3,$H477:$BI477)</f>
        <v>269</v>
      </c>
      <c r="H477" s="171">
        <v>0</v>
      </c>
      <c r="I477" s="169">
        <v>0</v>
      </c>
      <c r="J477" s="169">
        <v>0</v>
      </c>
      <c r="K477" s="169">
        <v>0</v>
      </c>
      <c r="L477" s="169">
        <v>0</v>
      </c>
      <c r="M477" s="169">
        <v>0</v>
      </c>
      <c r="N477" s="169">
        <v>0</v>
      </c>
      <c r="O477" s="169">
        <v>0</v>
      </c>
      <c r="P477" s="169">
        <v>247</v>
      </c>
      <c r="Q477" s="169">
        <v>20</v>
      </c>
      <c r="R477" s="169">
        <v>0</v>
      </c>
      <c r="S477" s="169">
        <v>2</v>
      </c>
      <c r="T477" s="169">
        <v>0</v>
      </c>
      <c r="U477" s="169">
        <v>0</v>
      </c>
      <c r="V477" s="169">
        <v>0</v>
      </c>
      <c r="W477" s="169">
        <v>0</v>
      </c>
      <c r="X477" s="169">
        <v>0</v>
      </c>
      <c r="Y477" s="169">
        <v>0</v>
      </c>
      <c r="Z477" s="169">
        <v>0</v>
      </c>
      <c r="AA477" s="169">
        <v>0</v>
      </c>
      <c r="AB477" s="169">
        <v>0</v>
      </c>
      <c r="AC477" s="169">
        <v>0</v>
      </c>
      <c r="AD477" s="169">
        <v>0</v>
      </c>
      <c r="AE477" s="169">
        <v>0</v>
      </c>
      <c r="AF477" s="169">
        <v>0</v>
      </c>
      <c r="AG477" s="169">
        <v>0</v>
      </c>
      <c r="AH477" s="169">
        <v>0</v>
      </c>
      <c r="AI477" s="169">
        <v>0</v>
      </c>
      <c r="AJ477" s="169">
        <v>0</v>
      </c>
      <c r="AK477" s="169">
        <v>0</v>
      </c>
      <c r="AL477" s="169">
        <v>0</v>
      </c>
      <c r="AM477" s="169">
        <v>0</v>
      </c>
      <c r="AN477" s="170">
        <v>0</v>
      </c>
      <c r="AO477" s="169">
        <v>0</v>
      </c>
      <c r="AP477" s="169">
        <v>0</v>
      </c>
      <c r="AQ477" s="169">
        <v>0</v>
      </c>
      <c r="AR477" s="169">
        <v>0</v>
      </c>
      <c r="AS477" s="169">
        <v>0</v>
      </c>
      <c r="AT477" s="170">
        <v>0</v>
      </c>
      <c r="AU477" s="169">
        <v>0</v>
      </c>
      <c r="AV477" s="169">
        <v>0</v>
      </c>
      <c r="AW477" s="169">
        <v>0</v>
      </c>
      <c r="AX477" s="169">
        <v>0</v>
      </c>
      <c r="AY477" s="169">
        <v>0</v>
      </c>
      <c r="AZ477" s="169">
        <v>0</v>
      </c>
      <c r="BA477" s="169">
        <v>0</v>
      </c>
      <c r="BB477" s="169">
        <v>0</v>
      </c>
      <c r="BC477" s="169">
        <v>0</v>
      </c>
      <c r="BD477" s="169">
        <v>0</v>
      </c>
      <c r="BE477" s="169">
        <v>0</v>
      </c>
      <c r="BF477" s="169">
        <v>0</v>
      </c>
      <c r="BG477" s="169">
        <v>0</v>
      </c>
      <c r="BH477" s="169">
        <v>0</v>
      </c>
      <c r="BI477" s="138">
        <v>0</v>
      </c>
    </row>
    <row r="478" spans="1:61">
      <c r="A478" s="172" t="s">
        <v>133</v>
      </c>
      <c r="B478" s="169">
        <v>473</v>
      </c>
      <c r="C478" s="169">
        <v>2118</v>
      </c>
      <c r="D478" s="138">
        <f>SUM(H478:BI478)</f>
        <v>76</v>
      </c>
      <c r="E478" s="172">
        <f>SUMIF($H$1:$BI$1,1,$H478:$BI478)</f>
        <v>38</v>
      </c>
      <c r="F478" s="169">
        <f>SUMIF($H$1:$BI$1,2,$H478:$BI478)</f>
        <v>4</v>
      </c>
      <c r="G478" s="138">
        <f>SUMIF($H$1:$BI$1,3,$H478:$BI478)</f>
        <v>34</v>
      </c>
      <c r="H478" s="171">
        <v>0</v>
      </c>
      <c r="I478" s="169">
        <v>0</v>
      </c>
      <c r="J478" s="169">
        <v>0</v>
      </c>
      <c r="K478" s="169">
        <v>0</v>
      </c>
      <c r="L478" s="169">
        <v>0</v>
      </c>
      <c r="M478" s="169">
        <v>0</v>
      </c>
      <c r="N478" s="169">
        <v>0</v>
      </c>
      <c r="O478" s="169">
        <v>0</v>
      </c>
      <c r="P478" s="169">
        <v>34</v>
      </c>
      <c r="Q478" s="169">
        <v>0</v>
      </c>
      <c r="R478" s="169">
        <v>0</v>
      </c>
      <c r="S478" s="169">
        <v>0</v>
      </c>
      <c r="T478" s="169">
        <v>0</v>
      </c>
      <c r="U478" s="169">
        <v>0</v>
      </c>
      <c r="V478" s="169">
        <v>0</v>
      </c>
      <c r="W478" s="169">
        <v>0</v>
      </c>
      <c r="X478" s="169">
        <v>33</v>
      </c>
      <c r="Y478" s="169">
        <v>0</v>
      </c>
      <c r="Z478" s="169">
        <v>0</v>
      </c>
      <c r="AA478" s="169">
        <v>0</v>
      </c>
      <c r="AB478" s="169">
        <v>0</v>
      </c>
      <c r="AC478" s="169">
        <v>0</v>
      </c>
      <c r="AD478" s="169">
        <v>0</v>
      </c>
      <c r="AE478" s="169">
        <v>0</v>
      </c>
      <c r="AF478" s="169">
        <v>0</v>
      </c>
      <c r="AG478" s="169">
        <v>0</v>
      </c>
      <c r="AH478" s="169">
        <v>0</v>
      </c>
      <c r="AI478" s="169">
        <v>0</v>
      </c>
      <c r="AJ478" s="169">
        <v>5</v>
      </c>
      <c r="AK478" s="169">
        <v>0</v>
      </c>
      <c r="AL478" s="169">
        <v>0</v>
      </c>
      <c r="AM478" s="169">
        <v>0</v>
      </c>
      <c r="AN478" s="170">
        <v>0</v>
      </c>
      <c r="AO478" s="169">
        <v>0</v>
      </c>
      <c r="AP478" s="169">
        <v>0</v>
      </c>
      <c r="AQ478" s="169">
        <v>0</v>
      </c>
      <c r="AR478" s="169">
        <v>0</v>
      </c>
      <c r="AS478" s="169">
        <v>0</v>
      </c>
      <c r="AT478" s="170">
        <v>0</v>
      </c>
      <c r="AU478" s="169">
        <v>0</v>
      </c>
      <c r="AV478" s="169">
        <v>0</v>
      </c>
      <c r="AW478" s="169">
        <v>0</v>
      </c>
      <c r="AX478" s="169">
        <v>0</v>
      </c>
      <c r="AY478" s="169">
        <v>0</v>
      </c>
      <c r="AZ478" s="169">
        <v>0</v>
      </c>
      <c r="BA478" s="169">
        <v>0</v>
      </c>
      <c r="BB478" s="169">
        <v>0</v>
      </c>
      <c r="BC478" s="169">
        <v>0</v>
      </c>
      <c r="BD478" s="169">
        <v>0</v>
      </c>
      <c r="BE478" s="169">
        <v>4</v>
      </c>
      <c r="BF478" s="169">
        <v>0</v>
      </c>
      <c r="BG478" s="169">
        <v>0</v>
      </c>
      <c r="BH478" s="169">
        <v>0</v>
      </c>
      <c r="BI478" s="138">
        <v>0</v>
      </c>
    </row>
    <row r="479" spans="1:61">
      <c r="A479" s="172" t="s">
        <v>131</v>
      </c>
      <c r="B479" s="169">
        <v>474</v>
      </c>
      <c r="C479" s="169">
        <v>9425</v>
      </c>
      <c r="D479" s="138">
        <f>SUM(H479:BI479)</f>
        <v>731</v>
      </c>
      <c r="E479" s="172">
        <f>SUMIF($H$1:$BI$1,1,$H479:$BI479)</f>
        <v>271</v>
      </c>
      <c r="F479" s="169">
        <f>SUMIF($H$1:$BI$1,2,$H479:$BI479)</f>
        <v>94</v>
      </c>
      <c r="G479" s="138">
        <f>SUMIF($H$1:$BI$1,3,$H479:$BI479)</f>
        <v>366</v>
      </c>
      <c r="H479" s="171">
        <v>0</v>
      </c>
      <c r="I479" s="169">
        <v>0</v>
      </c>
      <c r="J479" s="169">
        <v>0</v>
      </c>
      <c r="K479" s="169">
        <v>0</v>
      </c>
      <c r="L479" s="169">
        <v>0</v>
      </c>
      <c r="M479" s="169">
        <v>7</v>
      </c>
      <c r="N479" s="169">
        <v>0</v>
      </c>
      <c r="O479" s="169">
        <v>0</v>
      </c>
      <c r="P479" s="169">
        <v>342</v>
      </c>
      <c r="Q479" s="169">
        <v>0</v>
      </c>
      <c r="R479" s="169">
        <v>0</v>
      </c>
      <c r="S479" s="169">
        <v>0</v>
      </c>
      <c r="T479" s="169">
        <v>0</v>
      </c>
      <c r="U479" s="169">
        <v>0</v>
      </c>
      <c r="V479" s="169">
        <v>0</v>
      </c>
      <c r="W479" s="169">
        <v>0</v>
      </c>
      <c r="X479" s="169">
        <v>227</v>
      </c>
      <c r="Y479" s="169">
        <v>0</v>
      </c>
      <c r="Z479" s="169">
        <v>6</v>
      </c>
      <c r="AA479" s="169">
        <v>0</v>
      </c>
      <c r="AB479" s="169">
        <v>0</v>
      </c>
      <c r="AC479" s="169">
        <v>0</v>
      </c>
      <c r="AD479" s="169">
        <v>0</v>
      </c>
      <c r="AE479" s="169">
        <v>0</v>
      </c>
      <c r="AF479" s="169">
        <v>0</v>
      </c>
      <c r="AG479" s="169">
        <v>56</v>
      </c>
      <c r="AH479" s="169">
        <v>0</v>
      </c>
      <c r="AI479" s="169">
        <v>0</v>
      </c>
      <c r="AJ479" s="169">
        <v>8</v>
      </c>
      <c r="AK479" s="169">
        <v>0</v>
      </c>
      <c r="AL479" s="169">
        <v>0</v>
      </c>
      <c r="AM479" s="169">
        <v>1</v>
      </c>
      <c r="AN479" s="170">
        <v>0</v>
      </c>
      <c r="AO479" s="169">
        <v>0</v>
      </c>
      <c r="AP479" s="169">
        <v>0</v>
      </c>
      <c r="AQ479" s="169">
        <v>30</v>
      </c>
      <c r="AR479" s="169">
        <v>0</v>
      </c>
      <c r="AS479" s="169">
        <v>0</v>
      </c>
      <c r="AT479" s="170">
        <v>1</v>
      </c>
      <c r="AU479" s="169">
        <v>0</v>
      </c>
      <c r="AV479" s="169">
        <v>0</v>
      </c>
      <c r="AW479" s="169">
        <v>0</v>
      </c>
      <c r="AX479" s="169">
        <v>0</v>
      </c>
      <c r="AY479" s="169">
        <v>36</v>
      </c>
      <c r="AZ479" s="169">
        <v>0</v>
      </c>
      <c r="BA479" s="169">
        <v>0</v>
      </c>
      <c r="BB479" s="169">
        <v>0</v>
      </c>
      <c r="BC479" s="169">
        <v>0</v>
      </c>
      <c r="BD479" s="169">
        <v>5</v>
      </c>
      <c r="BE479" s="169">
        <v>2</v>
      </c>
      <c r="BF479" s="169">
        <v>0</v>
      </c>
      <c r="BG479" s="169">
        <v>0</v>
      </c>
      <c r="BH479" s="169">
        <v>10</v>
      </c>
      <c r="BI479" s="138">
        <v>0</v>
      </c>
    </row>
    <row r="480" spans="1:61">
      <c r="A480" s="172" t="s">
        <v>129</v>
      </c>
      <c r="B480" s="169">
        <v>475</v>
      </c>
      <c r="C480" s="169">
        <v>13037</v>
      </c>
      <c r="D480" s="138">
        <f>SUM(H480:BI480)</f>
        <v>1700</v>
      </c>
      <c r="E480" s="172">
        <f>SUMIF($H$1:$BI$1,1,$H480:$BI480)</f>
        <v>576</v>
      </c>
      <c r="F480" s="169">
        <f>SUMIF($H$1:$BI$1,2,$H480:$BI480)</f>
        <v>478</v>
      </c>
      <c r="G480" s="138">
        <f>SUMIF($H$1:$BI$1,3,$H480:$BI480)</f>
        <v>646</v>
      </c>
      <c r="H480" s="171">
        <v>15</v>
      </c>
      <c r="I480" s="169">
        <v>26</v>
      </c>
      <c r="J480" s="169">
        <v>11</v>
      </c>
      <c r="K480" s="169">
        <v>0</v>
      </c>
      <c r="L480" s="169">
        <v>0</v>
      </c>
      <c r="M480" s="169">
        <v>27</v>
      </c>
      <c r="N480" s="169">
        <v>17</v>
      </c>
      <c r="O480" s="169">
        <v>0</v>
      </c>
      <c r="P480" s="169">
        <v>513</v>
      </c>
      <c r="Q480" s="169">
        <v>0</v>
      </c>
      <c r="R480" s="169">
        <v>0</v>
      </c>
      <c r="S480" s="169">
        <v>0</v>
      </c>
      <c r="T480" s="169">
        <v>0</v>
      </c>
      <c r="U480" s="169">
        <v>0</v>
      </c>
      <c r="V480" s="169">
        <v>0</v>
      </c>
      <c r="W480" s="169">
        <v>0</v>
      </c>
      <c r="X480" s="169">
        <v>369</v>
      </c>
      <c r="Y480" s="169">
        <v>18</v>
      </c>
      <c r="Z480" s="169">
        <v>0</v>
      </c>
      <c r="AA480" s="169">
        <v>0</v>
      </c>
      <c r="AB480" s="169">
        <v>0</v>
      </c>
      <c r="AC480" s="169">
        <v>18</v>
      </c>
      <c r="AD480" s="169">
        <v>0</v>
      </c>
      <c r="AE480" s="169">
        <v>22</v>
      </c>
      <c r="AF480" s="169">
        <v>0</v>
      </c>
      <c r="AG480" s="169">
        <v>168</v>
      </c>
      <c r="AH480" s="169">
        <v>0</v>
      </c>
      <c r="AI480" s="169">
        <v>1</v>
      </c>
      <c r="AJ480" s="169">
        <v>78</v>
      </c>
      <c r="AK480" s="169">
        <v>0</v>
      </c>
      <c r="AL480" s="169">
        <v>1</v>
      </c>
      <c r="AM480" s="169">
        <v>0</v>
      </c>
      <c r="AN480" s="170">
        <v>0</v>
      </c>
      <c r="AO480" s="169">
        <v>0</v>
      </c>
      <c r="AP480" s="169">
        <v>0</v>
      </c>
      <c r="AQ480" s="169">
        <v>35</v>
      </c>
      <c r="AR480" s="169">
        <v>0</v>
      </c>
      <c r="AS480" s="169">
        <v>0</v>
      </c>
      <c r="AT480" s="170">
        <v>0</v>
      </c>
      <c r="AU480" s="169">
        <v>0</v>
      </c>
      <c r="AV480" s="169">
        <v>50</v>
      </c>
      <c r="AW480" s="169">
        <v>0</v>
      </c>
      <c r="AX480" s="169">
        <v>0</v>
      </c>
      <c r="AY480" s="169">
        <v>10</v>
      </c>
      <c r="AZ480" s="169">
        <v>0</v>
      </c>
      <c r="BA480" s="169">
        <v>67</v>
      </c>
      <c r="BB480" s="169">
        <v>0</v>
      </c>
      <c r="BC480" s="169">
        <v>0</v>
      </c>
      <c r="BD480" s="169">
        <v>10</v>
      </c>
      <c r="BE480" s="169">
        <v>181</v>
      </c>
      <c r="BF480" s="169">
        <v>0</v>
      </c>
      <c r="BG480" s="169">
        <v>0</v>
      </c>
      <c r="BH480" s="169">
        <v>63</v>
      </c>
      <c r="BI480" s="138">
        <v>0</v>
      </c>
    </row>
    <row r="481" spans="1:61">
      <c r="A481" s="172" t="s">
        <v>127</v>
      </c>
      <c r="B481" s="169">
        <v>476</v>
      </c>
      <c r="C481" s="169">
        <v>6725</v>
      </c>
      <c r="D481" s="138">
        <f>SUM(H481:BI481)</f>
        <v>764</v>
      </c>
      <c r="E481" s="172">
        <f>SUMIF($H$1:$BI$1,1,$H481:$BI481)</f>
        <v>390</v>
      </c>
      <c r="F481" s="169">
        <f>SUMIF($H$1:$BI$1,2,$H481:$BI481)</f>
        <v>77</v>
      </c>
      <c r="G481" s="138">
        <f>SUMIF($H$1:$BI$1,3,$H481:$BI481)</f>
        <v>297</v>
      </c>
      <c r="H481" s="171">
        <v>0</v>
      </c>
      <c r="I481" s="169">
        <v>0</v>
      </c>
      <c r="J481" s="169">
        <v>0</v>
      </c>
      <c r="K481" s="169">
        <v>27</v>
      </c>
      <c r="L481" s="169">
        <v>0</v>
      </c>
      <c r="M481" s="169">
        <v>0</v>
      </c>
      <c r="N481" s="169">
        <v>0</v>
      </c>
      <c r="O481" s="169">
        <v>0</v>
      </c>
      <c r="P481" s="169">
        <v>270</v>
      </c>
      <c r="Q481" s="169">
        <v>0</v>
      </c>
      <c r="R481" s="169">
        <v>0</v>
      </c>
      <c r="S481" s="169">
        <v>0</v>
      </c>
      <c r="T481" s="169">
        <v>0</v>
      </c>
      <c r="U481" s="169">
        <v>0</v>
      </c>
      <c r="V481" s="169">
        <v>20</v>
      </c>
      <c r="W481" s="169">
        <v>0</v>
      </c>
      <c r="X481" s="169">
        <v>390</v>
      </c>
      <c r="Y481" s="169">
        <v>57</v>
      </c>
      <c r="Z481" s="169">
        <v>0</v>
      </c>
      <c r="AA481" s="169">
        <v>0</v>
      </c>
      <c r="AB481" s="169">
        <v>0</v>
      </c>
      <c r="AC481" s="169">
        <v>0</v>
      </c>
      <c r="AD481" s="169">
        <v>0</v>
      </c>
      <c r="AE481" s="169">
        <v>0</v>
      </c>
      <c r="AF481" s="169">
        <v>0</v>
      </c>
      <c r="AG481" s="169">
        <v>0</v>
      </c>
      <c r="AH481" s="169">
        <v>0</v>
      </c>
      <c r="AI481" s="169">
        <v>0</v>
      </c>
      <c r="AJ481" s="169">
        <v>0</v>
      </c>
      <c r="AK481" s="169">
        <v>0</v>
      </c>
      <c r="AL481" s="169">
        <v>0</v>
      </c>
      <c r="AM481" s="169">
        <v>0</v>
      </c>
      <c r="AN481" s="170">
        <v>0</v>
      </c>
      <c r="AO481" s="169">
        <v>0</v>
      </c>
      <c r="AP481" s="169">
        <v>0</v>
      </c>
      <c r="AQ481" s="169">
        <v>0</v>
      </c>
      <c r="AR481" s="169">
        <v>0</v>
      </c>
      <c r="AS481" s="169">
        <v>0</v>
      </c>
      <c r="AT481" s="170">
        <v>0</v>
      </c>
      <c r="AU481" s="169">
        <v>0</v>
      </c>
      <c r="AV481" s="169">
        <v>0</v>
      </c>
      <c r="AW481" s="169">
        <v>0</v>
      </c>
      <c r="AX481" s="169">
        <v>0</v>
      </c>
      <c r="AY481" s="169">
        <v>0</v>
      </c>
      <c r="AZ481" s="169">
        <v>0</v>
      </c>
      <c r="BA481" s="169">
        <v>0</v>
      </c>
      <c r="BB481" s="169">
        <v>0</v>
      </c>
      <c r="BC481" s="169">
        <v>0</v>
      </c>
      <c r="BD481" s="169">
        <v>0</v>
      </c>
      <c r="BE481" s="169">
        <v>0</v>
      </c>
      <c r="BF481" s="169">
        <v>0</v>
      </c>
      <c r="BG481" s="169">
        <v>0</v>
      </c>
      <c r="BH481" s="169">
        <v>0</v>
      </c>
      <c r="BI481" s="138">
        <v>0</v>
      </c>
    </row>
    <row r="482" spans="1:61">
      <c r="A482" s="172" t="s">
        <v>125</v>
      </c>
      <c r="B482" s="169">
        <v>477</v>
      </c>
      <c r="C482" s="169">
        <v>28210</v>
      </c>
      <c r="D482" s="138">
        <f>SUM(H482:BI482)</f>
        <v>3188</v>
      </c>
      <c r="E482" s="172">
        <f>SUMIF($H$1:$BI$1,1,$H482:$BI482)</f>
        <v>1082</v>
      </c>
      <c r="F482" s="169">
        <f>SUMIF($H$1:$BI$1,2,$H482:$BI482)</f>
        <v>613</v>
      </c>
      <c r="G482" s="138">
        <f>SUMIF($H$1:$BI$1,3,$H482:$BI482)</f>
        <v>1493</v>
      </c>
      <c r="H482" s="171">
        <v>0</v>
      </c>
      <c r="I482" s="169">
        <v>0</v>
      </c>
      <c r="J482" s="169">
        <v>0</v>
      </c>
      <c r="K482" s="169">
        <v>0</v>
      </c>
      <c r="L482" s="169">
        <v>0</v>
      </c>
      <c r="M482" s="169">
        <v>25</v>
      </c>
      <c r="N482" s="169">
        <v>0</v>
      </c>
      <c r="O482" s="169">
        <v>0</v>
      </c>
      <c r="P482" s="169">
        <v>1468</v>
      </c>
      <c r="Q482" s="169">
        <v>0</v>
      </c>
      <c r="R482" s="169">
        <v>0</v>
      </c>
      <c r="S482" s="169">
        <v>0</v>
      </c>
      <c r="T482" s="169">
        <v>0</v>
      </c>
      <c r="U482" s="169">
        <v>0</v>
      </c>
      <c r="V482" s="169">
        <v>0</v>
      </c>
      <c r="W482" s="169">
        <v>0</v>
      </c>
      <c r="X482" s="169">
        <v>932</v>
      </c>
      <c r="Y482" s="169">
        <v>116</v>
      </c>
      <c r="Z482" s="169">
        <v>0</v>
      </c>
      <c r="AA482" s="169">
        <v>0</v>
      </c>
      <c r="AB482" s="169">
        <v>0</v>
      </c>
      <c r="AC482" s="169">
        <v>0</v>
      </c>
      <c r="AD482" s="169">
        <v>0</v>
      </c>
      <c r="AE482" s="169">
        <v>0</v>
      </c>
      <c r="AF482" s="169">
        <v>0</v>
      </c>
      <c r="AG482" s="169">
        <v>0</v>
      </c>
      <c r="AH482" s="169">
        <v>0</v>
      </c>
      <c r="AI482" s="169">
        <v>0</v>
      </c>
      <c r="AJ482" s="169">
        <v>66</v>
      </c>
      <c r="AK482" s="169">
        <v>0</v>
      </c>
      <c r="AL482" s="169">
        <v>0</v>
      </c>
      <c r="AM482" s="169">
        <v>0</v>
      </c>
      <c r="AN482" s="170">
        <v>0</v>
      </c>
      <c r="AO482" s="169">
        <v>0</v>
      </c>
      <c r="AP482" s="169">
        <v>0</v>
      </c>
      <c r="AQ482" s="169">
        <v>0</v>
      </c>
      <c r="AR482" s="169">
        <v>0</v>
      </c>
      <c r="AS482" s="169">
        <v>0</v>
      </c>
      <c r="AT482" s="170">
        <v>0</v>
      </c>
      <c r="AU482" s="169">
        <v>0</v>
      </c>
      <c r="AV482" s="169">
        <v>0</v>
      </c>
      <c r="AW482" s="169">
        <v>0</v>
      </c>
      <c r="AX482" s="169">
        <v>0</v>
      </c>
      <c r="AY482" s="169">
        <v>0</v>
      </c>
      <c r="AZ482" s="169">
        <v>0</v>
      </c>
      <c r="BA482" s="169">
        <v>84</v>
      </c>
      <c r="BB482" s="169">
        <v>0</v>
      </c>
      <c r="BC482" s="169">
        <v>0</v>
      </c>
      <c r="BD482" s="169">
        <v>0</v>
      </c>
      <c r="BE482" s="169">
        <v>497</v>
      </c>
      <c r="BF482" s="169">
        <v>0</v>
      </c>
      <c r="BG482" s="169">
        <v>0</v>
      </c>
      <c r="BH482" s="169">
        <v>0</v>
      </c>
      <c r="BI482" s="138">
        <v>0</v>
      </c>
    </row>
    <row r="483" spans="1:61">
      <c r="A483" s="172" t="s">
        <v>123</v>
      </c>
      <c r="B483" s="169">
        <v>478</v>
      </c>
      <c r="C483" s="169">
        <v>26639</v>
      </c>
      <c r="D483" s="138">
        <f>SUM(H483:BI483)</f>
        <v>2812</v>
      </c>
      <c r="E483" s="172">
        <f>SUMIF($H$1:$BI$1,1,$H483:$BI483)</f>
        <v>714</v>
      </c>
      <c r="F483" s="169">
        <f>SUMIF($H$1:$BI$1,2,$H483:$BI483)</f>
        <v>664</v>
      </c>
      <c r="G483" s="138">
        <f>SUMIF($H$1:$BI$1,3,$H483:$BI483)</f>
        <v>1434</v>
      </c>
      <c r="H483" s="171">
        <v>0</v>
      </c>
      <c r="I483" s="169">
        <v>0</v>
      </c>
      <c r="J483" s="169">
        <v>0</v>
      </c>
      <c r="K483" s="169">
        <v>0</v>
      </c>
      <c r="L483" s="169">
        <v>0</v>
      </c>
      <c r="M483" s="169">
        <v>0</v>
      </c>
      <c r="N483" s="169">
        <v>0</v>
      </c>
      <c r="O483" s="169">
        <v>0</v>
      </c>
      <c r="P483" s="169">
        <v>1434</v>
      </c>
      <c r="Q483" s="169">
        <v>0</v>
      </c>
      <c r="R483" s="169">
        <v>0</v>
      </c>
      <c r="S483" s="169">
        <v>0</v>
      </c>
      <c r="T483" s="169">
        <v>0</v>
      </c>
      <c r="U483" s="169">
        <v>0</v>
      </c>
      <c r="V483" s="169">
        <v>0</v>
      </c>
      <c r="W483" s="169">
        <v>0</v>
      </c>
      <c r="X483" s="169">
        <v>459</v>
      </c>
      <c r="Y483" s="169">
        <v>0</v>
      </c>
      <c r="Z483" s="169">
        <v>0</v>
      </c>
      <c r="AA483" s="169">
        <v>0</v>
      </c>
      <c r="AB483" s="169">
        <v>0</v>
      </c>
      <c r="AC483" s="169">
        <v>0</v>
      </c>
      <c r="AD483" s="169">
        <v>0</v>
      </c>
      <c r="AE483" s="169">
        <v>0</v>
      </c>
      <c r="AF483" s="169">
        <v>0</v>
      </c>
      <c r="AG483" s="169">
        <v>279</v>
      </c>
      <c r="AH483" s="169">
        <v>0</v>
      </c>
      <c r="AI483" s="169">
        <v>0</v>
      </c>
      <c r="AJ483" s="169">
        <v>255</v>
      </c>
      <c r="AK483" s="169">
        <v>0</v>
      </c>
      <c r="AL483" s="169">
        <v>0</v>
      </c>
      <c r="AM483" s="169">
        <v>0</v>
      </c>
      <c r="AN483" s="170">
        <v>0</v>
      </c>
      <c r="AO483" s="169">
        <v>0</v>
      </c>
      <c r="AP483" s="169">
        <v>0</v>
      </c>
      <c r="AQ483" s="169">
        <v>29</v>
      </c>
      <c r="AR483" s="169">
        <v>0</v>
      </c>
      <c r="AS483" s="169">
        <v>0</v>
      </c>
      <c r="AT483" s="170">
        <v>0</v>
      </c>
      <c r="AU483" s="169">
        <v>0</v>
      </c>
      <c r="AV483" s="169">
        <v>0</v>
      </c>
      <c r="AW483" s="169">
        <v>0</v>
      </c>
      <c r="AX483" s="169">
        <v>0</v>
      </c>
      <c r="AY483" s="169">
        <v>0</v>
      </c>
      <c r="AZ483" s="169">
        <v>0</v>
      </c>
      <c r="BA483" s="169">
        <v>0</v>
      </c>
      <c r="BB483" s="169">
        <v>0</v>
      </c>
      <c r="BC483" s="169">
        <v>0</v>
      </c>
      <c r="BD483" s="169">
        <v>0</v>
      </c>
      <c r="BE483" s="169">
        <v>356</v>
      </c>
      <c r="BF483" s="169">
        <v>0</v>
      </c>
      <c r="BG483" s="169">
        <v>0</v>
      </c>
      <c r="BH483" s="169">
        <v>0</v>
      </c>
      <c r="BI483" s="138">
        <v>0</v>
      </c>
    </row>
    <row r="484" spans="1:61">
      <c r="A484" s="172" t="s">
        <v>121</v>
      </c>
      <c r="B484" s="169">
        <v>479</v>
      </c>
      <c r="C484" s="169">
        <v>568</v>
      </c>
      <c r="D484" s="138">
        <f>SUM(H484:BI484)</f>
        <v>48</v>
      </c>
      <c r="E484" s="172">
        <f>SUMIF($H$1:$BI$1,1,$H484:$BI484)</f>
        <v>44</v>
      </c>
      <c r="F484" s="169">
        <f>SUMIF($H$1:$BI$1,2,$H484:$BI484)</f>
        <v>4</v>
      </c>
      <c r="G484" s="138">
        <f>SUMIF($H$1:$BI$1,3,$H484:$BI484)</f>
        <v>0</v>
      </c>
      <c r="H484" s="171">
        <v>0</v>
      </c>
      <c r="I484" s="169">
        <v>0</v>
      </c>
      <c r="J484" s="169">
        <v>0</v>
      </c>
      <c r="K484" s="169">
        <v>0</v>
      </c>
      <c r="L484" s="169">
        <v>0</v>
      </c>
      <c r="M484" s="169">
        <v>0</v>
      </c>
      <c r="N484" s="169">
        <v>0</v>
      </c>
      <c r="O484" s="169">
        <v>0</v>
      </c>
      <c r="P484" s="169">
        <v>0</v>
      </c>
      <c r="Q484" s="169">
        <v>0</v>
      </c>
      <c r="R484" s="169">
        <v>0</v>
      </c>
      <c r="S484" s="169">
        <v>0</v>
      </c>
      <c r="T484" s="169">
        <v>0</v>
      </c>
      <c r="U484" s="169">
        <v>0</v>
      </c>
      <c r="V484" s="169">
        <v>0</v>
      </c>
      <c r="W484" s="169">
        <v>0</v>
      </c>
      <c r="X484" s="169">
        <v>0</v>
      </c>
      <c r="Y484" s="169">
        <v>0</v>
      </c>
      <c r="Z484" s="169">
        <v>0</v>
      </c>
      <c r="AA484" s="169">
        <v>0</v>
      </c>
      <c r="AB484" s="169">
        <v>0</v>
      </c>
      <c r="AC484" s="169">
        <v>0</v>
      </c>
      <c r="AD484" s="169">
        <v>0</v>
      </c>
      <c r="AE484" s="169">
        <v>0</v>
      </c>
      <c r="AF484" s="169">
        <v>0</v>
      </c>
      <c r="AG484" s="169">
        <v>0</v>
      </c>
      <c r="AH484" s="169">
        <v>0</v>
      </c>
      <c r="AI484" s="169">
        <v>0</v>
      </c>
      <c r="AJ484" s="169">
        <v>0</v>
      </c>
      <c r="AK484" s="169">
        <v>0</v>
      </c>
      <c r="AL484" s="169">
        <v>0</v>
      </c>
      <c r="AM484" s="169">
        <v>0</v>
      </c>
      <c r="AN484" s="170">
        <v>0</v>
      </c>
      <c r="AO484" s="169">
        <v>0</v>
      </c>
      <c r="AP484" s="169">
        <v>0</v>
      </c>
      <c r="AQ484" s="169">
        <v>0</v>
      </c>
      <c r="AR484" s="169">
        <v>0</v>
      </c>
      <c r="AS484" s="169">
        <v>0</v>
      </c>
      <c r="AT484" s="170">
        <v>0</v>
      </c>
      <c r="AU484" s="169">
        <v>0</v>
      </c>
      <c r="AV484" s="169">
        <v>0</v>
      </c>
      <c r="AW484" s="169">
        <v>0</v>
      </c>
      <c r="AX484" s="169">
        <v>0</v>
      </c>
      <c r="AY484" s="169">
        <v>0</v>
      </c>
      <c r="AZ484" s="169">
        <v>0</v>
      </c>
      <c r="BA484" s="169">
        <v>44</v>
      </c>
      <c r="BB484" s="169">
        <v>0</v>
      </c>
      <c r="BC484" s="169">
        <v>0</v>
      </c>
      <c r="BD484" s="169">
        <v>0</v>
      </c>
      <c r="BE484" s="169">
        <v>4</v>
      </c>
      <c r="BF484" s="169">
        <v>0</v>
      </c>
      <c r="BG484" s="169">
        <v>0</v>
      </c>
      <c r="BH484" s="169">
        <v>0</v>
      </c>
      <c r="BI484" s="138">
        <v>0</v>
      </c>
    </row>
    <row r="485" spans="1:61">
      <c r="A485" s="172" t="s">
        <v>119</v>
      </c>
      <c r="B485" s="169">
        <v>480</v>
      </c>
      <c r="C485" s="169">
        <v>1641</v>
      </c>
      <c r="D485" s="138">
        <f>SUM(H485:BI485)</f>
        <v>67</v>
      </c>
      <c r="E485" s="172">
        <f>SUMIF($H$1:$BI$1,1,$H485:$BI485)</f>
        <v>41</v>
      </c>
      <c r="F485" s="169">
        <f>SUMIF($H$1:$BI$1,2,$H485:$BI485)</f>
        <v>0</v>
      </c>
      <c r="G485" s="138">
        <f>SUMIF($H$1:$BI$1,3,$H485:$BI485)</f>
        <v>26</v>
      </c>
      <c r="H485" s="171">
        <v>0</v>
      </c>
      <c r="I485" s="169">
        <v>0</v>
      </c>
      <c r="J485" s="169">
        <v>0</v>
      </c>
      <c r="K485" s="169">
        <v>0</v>
      </c>
      <c r="L485" s="169">
        <v>0</v>
      </c>
      <c r="M485" s="169">
        <v>0</v>
      </c>
      <c r="N485" s="169">
        <v>0</v>
      </c>
      <c r="O485" s="169">
        <v>0</v>
      </c>
      <c r="P485" s="169">
        <v>25</v>
      </c>
      <c r="Q485" s="169">
        <v>0</v>
      </c>
      <c r="R485" s="169">
        <v>0</v>
      </c>
      <c r="S485" s="169">
        <v>0</v>
      </c>
      <c r="T485" s="169">
        <v>0</v>
      </c>
      <c r="U485" s="169">
        <v>0</v>
      </c>
      <c r="V485" s="169">
        <v>0</v>
      </c>
      <c r="W485" s="169">
        <v>0</v>
      </c>
      <c r="X485" s="169">
        <v>41</v>
      </c>
      <c r="Y485" s="169">
        <v>0</v>
      </c>
      <c r="Z485" s="169">
        <v>0</v>
      </c>
      <c r="AA485" s="169">
        <v>0</v>
      </c>
      <c r="AB485" s="169">
        <v>0</v>
      </c>
      <c r="AC485" s="169">
        <v>0</v>
      </c>
      <c r="AD485" s="169">
        <v>0</v>
      </c>
      <c r="AE485" s="169">
        <v>0</v>
      </c>
      <c r="AF485" s="169">
        <v>0</v>
      </c>
      <c r="AG485" s="169">
        <v>0</v>
      </c>
      <c r="AH485" s="169">
        <v>0</v>
      </c>
      <c r="AI485" s="169">
        <v>0</v>
      </c>
      <c r="AJ485" s="169">
        <v>0</v>
      </c>
      <c r="AK485" s="169">
        <v>0</v>
      </c>
      <c r="AL485" s="169">
        <v>0</v>
      </c>
      <c r="AM485" s="169">
        <v>0</v>
      </c>
      <c r="AN485" s="170">
        <v>0</v>
      </c>
      <c r="AO485" s="169">
        <v>0</v>
      </c>
      <c r="AP485" s="169">
        <v>0</v>
      </c>
      <c r="AQ485" s="169">
        <v>0</v>
      </c>
      <c r="AR485" s="169">
        <v>0</v>
      </c>
      <c r="AS485" s="169">
        <v>0</v>
      </c>
      <c r="AT485" s="170">
        <v>1</v>
      </c>
      <c r="AU485" s="169">
        <v>0</v>
      </c>
      <c r="AV485" s="169">
        <v>0</v>
      </c>
      <c r="AW485" s="169">
        <v>0</v>
      </c>
      <c r="AX485" s="169">
        <v>0</v>
      </c>
      <c r="AY485" s="169">
        <v>0</v>
      </c>
      <c r="AZ485" s="169">
        <v>0</v>
      </c>
      <c r="BA485" s="169">
        <v>0</v>
      </c>
      <c r="BB485" s="169">
        <v>0</v>
      </c>
      <c r="BC485" s="169">
        <v>0</v>
      </c>
      <c r="BD485" s="169">
        <v>0</v>
      </c>
      <c r="BE485" s="169">
        <v>0</v>
      </c>
      <c r="BF485" s="169">
        <v>0</v>
      </c>
      <c r="BG485" s="169">
        <v>0</v>
      </c>
      <c r="BH485" s="169">
        <v>0</v>
      </c>
      <c r="BI485" s="138">
        <v>0</v>
      </c>
    </row>
    <row r="486" spans="1:61">
      <c r="A486" s="172" t="s">
        <v>117</v>
      </c>
      <c r="B486" s="169">
        <v>481</v>
      </c>
      <c r="C486" s="169">
        <v>211</v>
      </c>
      <c r="D486" s="138">
        <f>SUM(H486:BI486)</f>
        <v>0</v>
      </c>
      <c r="E486" s="172">
        <f>SUMIF($H$1:$BI$1,1,$H486:$BI486)</f>
        <v>0</v>
      </c>
      <c r="F486" s="169">
        <f>SUMIF($H$1:$BI$1,2,$H486:$BI486)</f>
        <v>0</v>
      </c>
      <c r="G486" s="138">
        <f>SUMIF($H$1:$BI$1,3,$H486:$BI486)</f>
        <v>0</v>
      </c>
      <c r="H486" s="171">
        <v>0</v>
      </c>
      <c r="I486" s="169">
        <v>0</v>
      </c>
      <c r="J486" s="169">
        <v>0</v>
      </c>
      <c r="K486" s="169">
        <v>0</v>
      </c>
      <c r="L486" s="169">
        <v>0</v>
      </c>
      <c r="M486" s="169">
        <v>0</v>
      </c>
      <c r="N486" s="169">
        <v>0</v>
      </c>
      <c r="O486" s="169">
        <v>0</v>
      </c>
      <c r="P486" s="169">
        <v>0</v>
      </c>
      <c r="Q486" s="169">
        <v>0</v>
      </c>
      <c r="R486" s="169">
        <v>0</v>
      </c>
      <c r="S486" s="169">
        <v>0</v>
      </c>
      <c r="T486" s="169">
        <v>0</v>
      </c>
      <c r="U486" s="169">
        <v>0</v>
      </c>
      <c r="V486" s="169">
        <v>0</v>
      </c>
      <c r="W486" s="169">
        <v>0</v>
      </c>
      <c r="X486" s="169">
        <v>0</v>
      </c>
      <c r="Y486" s="169">
        <v>0</v>
      </c>
      <c r="Z486" s="169">
        <v>0</v>
      </c>
      <c r="AA486" s="169">
        <v>0</v>
      </c>
      <c r="AB486" s="169">
        <v>0</v>
      </c>
      <c r="AC486" s="169">
        <v>0</v>
      </c>
      <c r="AD486" s="169">
        <v>0</v>
      </c>
      <c r="AE486" s="169">
        <v>0</v>
      </c>
      <c r="AF486" s="169">
        <v>0</v>
      </c>
      <c r="AG486" s="169">
        <v>0</v>
      </c>
      <c r="AH486" s="169">
        <v>0</v>
      </c>
      <c r="AI486" s="169">
        <v>0</v>
      </c>
      <c r="AJ486" s="169">
        <v>0</v>
      </c>
      <c r="AK486" s="169">
        <v>0</v>
      </c>
      <c r="AL486" s="169">
        <v>0</v>
      </c>
      <c r="AM486" s="169">
        <v>0</v>
      </c>
      <c r="AN486" s="170">
        <v>0</v>
      </c>
      <c r="AO486" s="169">
        <v>0</v>
      </c>
      <c r="AP486" s="169">
        <v>0</v>
      </c>
      <c r="AQ486" s="169">
        <v>0</v>
      </c>
      <c r="AR486" s="169">
        <v>0</v>
      </c>
      <c r="AS486" s="169">
        <v>0</v>
      </c>
      <c r="AT486" s="170">
        <v>0</v>
      </c>
      <c r="AU486" s="169">
        <v>0</v>
      </c>
      <c r="AV486" s="169">
        <v>0</v>
      </c>
      <c r="AW486" s="169">
        <v>0</v>
      </c>
      <c r="AX486" s="169">
        <v>0</v>
      </c>
      <c r="AY486" s="169">
        <v>0</v>
      </c>
      <c r="AZ486" s="169">
        <v>0</v>
      </c>
      <c r="BA486" s="169">
        <v>0</v>
      </c>
      <c r="BB486" s="169">
        <v>0</v>
      </c>
      <c r="BC486" s="169">
        <v>0</v>
      </c>
      <c r="BD486" s="169">
        <v>0</v>
      </c>
      <c r="BE486" s="169">
        <v>0</v>
      </c>
      <c r="BF486" s="169">
        <v>0</v>
      </c>
      <c r="BG486" s="169">
        <v>0</v>
      </c>
      <c r="BH486" s="169">
        <v>0</v>
      </c>
      <c r="BI486" s="138">
        <v>0</v>
      </c>
    </row>
    <row r="487" spans="1:61">
      <c r="A487" s="172" t="s">
        <v>116</v>
      </c>
      <c r="B487" s="169">
        <v>482</v>
      </c>
      <c r="C487" s="169">
        <v>21094</v>
      </c>
      <c r="D487" s="138">
        <f>SUM(H487:BI487)</f>
        <v>3099</v>
      </c>
      <c r="E487" s="172">
        <f>SUMIF($H$1:$BI$1,1,$H487:$BI487)</f>
        <v>1758</v>
      </c>
      <c r="F487" s="169">
        <f>SUMIF($H$1:$BI$1,2,$H487:$BI487)</f>
        <v>629</v>
      </c>
      <c r="G487" s="138">
        <f>SUMIF($H$1:$BI$1,3,$H487:$BI487)</f>
        <v>712</v>
      </c>
      <c r="H487" s="171">
        <v>0</v>
      </c>
      <c r="I487" s="169">
        <v>103</v>
      </c>
      <c r="J487" s="169">
        <v>6</v>
      </c>
      <c r="K487" s="169">
        <v>1</v>
      </c>
      <c r="L487" s="169">
        <v>0</v>
      </c>
      <c r="M487" s="169">
        <v>4</v>
      </c>
      <c r="N487" s="169">
        <v>0</v>
      </c>
      <c r="O487" s="169">
        <v>24</v>
      </c>
      <c r="P487" s="169">
        <v>577</v>
      </c>
      <c r="Q487" s="169">
        <v>15</v>
      </c>
      <c r="R487" s="169">
        <v>15</v>
      </c>
      <c r="S487" s="169">
        <v>17</v>
      </c>
      <c r="T487" s="169">
        <v>0</v>
      </c>
      <c r="U487" s="169">
        <v>1</v>
      </c>
      <c r="V487" s="169">
        <v>0</v>
      </c>
      <c r="W487" s="169">
        <v>5</v>
      </c>
      <c r="X487" s="169">
        <v>1543</v>
      </c>
      <c r="Y487" s="169">
        <v>14</v>
      </c>
      <c r="Z487" s="169">
        <v>2</v>
      </c>
      <c r="AA487" s="169">
        <v>0</v>
      </c>
      <c r="AB487" s="169">
        <v>0</v>
      </c>
      <c r="AC487" s="169">
        <v>0</v>
      </c>
      <c r="AD487" s="169">
        <v>5</v>
      </c>
      <c r="AE487" s="169">
        <v>9</v>
      </c>
      <c r="AF487" s="169">
        <v>0</v>
      </c>
      <c r="AG487" s="169">
        <v>93</v>
      </c>
      <c r="AH487" s="169">
        <v>0</v>
      </c>
      <c r="AI487" s="169">
        <v>17</v>
      </c>
      <c r="AJ487" s="169">
        <v>85</v>
      </c>
      <c r="AK487" s="169">
        <v>3</v>
      </c>
      <c r="AL487" s="169">
        <v>23</v>
      </c>
      <c r="AM487" s="169">
        <v>9</v>
      </c>
      <c r="AN487" s="170">
        <v>3</v>
      </c>
      <c r="AO487" s="169">
        <v>5</v>
      </c>
      <c r="AP487" s="169">
        <v>0</v>
      </c>
      <c r="AQ487" s="169">
        <v>66</v>
      </c>
      <c r="AR487" s="169">
        <v>6</v>
      </c>
      <c r="AS487" s="169">
        <v>1</v>
      </c>
      <c r="AT487" s="170">
        <v>27</v>
      </c>
      <c r="AU487" s="169">
        <v>0</v>
      </c>
      <c r="AV487" s="169">
        <v>39</v>
      </c>
      <c r="AW487" s="169">
        <v>0</v>
      </c>
      <c r="AX487" s="169">
        <v>4</v>
      </c>
      <c r="AY487" s="169">
        <v>21</v>
      </c>
      <c r="AZ487" s="169">
        <v>0</v>
      </c>
      <c r="BA487" s="169">
        <v>25</v>
      </c>
      <c r="BB487" s="169">
        <v>0</v>
      </c>
      <c r="BC487" s="169">
        <v>0</v>
      </c>
      <c r="BD487" s="169">
        <v>9</v>
      </c>
      <c r="BE487" s="169">
        <v>297</v>
      </c>
      <c r="BF487" s="169">
        <v>3</v>
      </c>
      <c r="BG487" s="169">
        <v>0</v>
      </c>
      <c r="BH487" s="169">
        <v>14</v>
      </c>
      <c r="BI487" s="138">
        <v>8</v>
      </c>
    </row>
    <row r="488" spans="1:61">
      <c r="A488" s="172" t="s">
        <v>113</v>
      </c>
      <c r="B488" s="169">
        <v>483</v>
      </c>
      <c r="C488" s="169">
        <v>43470</v>
      </c>
      <c r="D488" s="138">
        <f>SUM(H488:BI488)</f>
        <v>4915</v>
      </c>
      <c r="E488" s="172">
        <f>SUMIF($H$1:$BI$1,1,$H488:$BI488)</f>
        <v>2110</v>
      </c>
      <c r="F488" s="169">
        <f>SUMIF($H$1:$BI$1,2,$H488:$BI488)</f>
        <v>806</v>
      </c>
      <c r="G488" s="138">
        <f>SUMIF($H$1:$BI$1,3,$H488:$BI488)</f>
        <v>1999</v>
      </c>
      <c r="H488" s="171">
        <v>0</v>
      </c>
      <c r="I488" s="169">
        <v>40</v>
      </c>
      <c r="J488" s="169">
        <v>0</v>
      </c>
      <c r="K488" s="169">
        <v>0</v>
      </c>
      <c r="L488" s="169">
        <v>0</v>
      </c>
      <c r="M488" s="169">
        <v>15</v>
      </c>
      <c r="N488" s="169">
        <v>0</v>
      </c>
      <c r="O488" s="169">
        <v>23</v>
      </c>
      <c r="P488" s="169">
        <v>1812</v>
      </c>
      <c r="Q488" s="169">
        <v>14</v>
      </c>
      <c r="R488" s="169">
        <v>0</v>
      </c>
      <c r="S488" s="169">
        <v>30</v>
      </c>
      <c r="T488" s="169">
        <v>0</v>
      </c>
      <c r="U488" s="169">
        <v>0</v>
      </c>
      <c r="V488" s="169">
        <v>8</v>
      </c>
      <c r="W488" s="169">
        <v>8</v>
      </c>
      <c r="X488" s="169">
        <v>1760</v>
      </c>
      <c r="Y488" s="169">
        <v>36</v>
      </c>
      <c r="Z488" s="169">
        <v>19</v>
      </c>
      <c r="AA488" s="169">
        <v>0</v>
      </c>
      <c r="AB488" s="169">
        <v>0</v>
      </c>
      <c r="AC488" s="169">
        <v>0</v>
      </c>
      <c r="AD488" s="169">
        <v>0</v>
      </c>
      <c r="AE488" s="169">
        <v>6</v>
      </c>
      <c r="AF488" s="169">
        <v>0</v>
      </c>
      <c r="AG488" s="169">
        <v>369</v>
      </c>
      <c r="AH488" s="169">
        <v>0</v>
      </c>
      <c r="AI488" s="169">
        <v>28</v>
      </c>
      <c r="AJ488" s="169">
        <v>204</v>
      </c>
      <c r="AK488" s="169">
        <v>0</v>
      </c>
      <c r="AL488" s="169">
        <v>23</v>
      </c>
      <c r="AM488" s="169">
        <v>11</v>
      </c>
      <c r="AN488" s="170">
        <v>0</v>
      </c>
      <c r="AO488" s="169">
        <v>19</v>
      </c>
      <c r="AP488" s="169">
        <v>0</v>
      </c>
      <c r="AQ488" s="169">
        <v>37</v>
      </c>
      <c r="AR488" s="169">
        <v>11</v>
      </c>
      <c r="AS488" s="169">
        <v>3</v>
      </c>
      <c r="AT488" s="170">
        <v>10</v>
      </c>
      <c r="AU488" s="169">
        <v>0</v>
      </c>
      <c r="AV488" s="169">
        <v>47</v>
      </c>
      <c r="AW488" s="169">
        <v>0</v>
      </c>
      <c r="AX488" s="169">
        <v>0</v>
      </c>
      <c r="AY488" s="169">
        <v>42</v>
      </c>
      <c r="AZ488" s="169">
        <v>6</v>
      </c>
      <c r="BA488" s="169">
        <v>6</v>
      </c>
      <c r="BB488" s="169">
        <v>4</v>
      </c>
      <c r="BC488" s="169">
        <v>0</v>
      </c>
      <c r="BD488" s="169">
        <v>15</v>
      </c>
      <c r="BE488" s="169">
        <v>230</v>
      </c>
      <c r="BF488" s="169">
        <v>0</v>
      </c>
      <c r="BG488" s="169">
        <v>2</v>
      </c>
      <c r="BH488" s="169">
        <v>76</v>
      </c>
      <c r="BI488" s="138">
        <v>1</v>
      </c>
    </row>
    <row r="489" spans="1:61">
      <c r="A489" s="172" t="s">
        <v>111</v>
      </c>
      <c r="B489" s="169">
        <v>484</v>
      </c>
      <c r="C489" s="169">
        <v>7535</v>
      </c>
      <c r="D489" s="138">
        <f>SUM(H489:BI489)</f>
        <v>563</v>
      </c>
      <c r="E489" s="172">
        <f>SUMIF($H$1:$BI$1,1,$H489:$BI489)</f>
        <v>169</v>
      </c>
      <c r="F489" s="169">
        <f>SUMIF($H$1:$BI$1,2,$H489:$BI489)</f>
        <v>15</v>
      </c>
      <c r="G489" s="138">
        <f>SUMIF($H$1:$BI$1,3,$H489:$BI489)</f>
        <v>379</v>
      </c>
      <c r="H489" s="171">
        <v>0</v>
      </c>
      <c r="I489" s="169">
        <v>0</v>
      </c>
      <c r="J489" s="169">
        <v>0</v>
      </c>
      <c r="K489" s="169">
        <v>0</v>
      </c>
      <c r="L489" s="169">
        <v>0</v>
      </c>
      <c r="M489" s="169">
        <v>0</v>
      </c>
      <c r="N489" s="169">
        <v>0</v>
      </c>
      <c r="O489" s="169">
        <v>0</v>
      </c>
      <c r="P489" s="169">
        <v>337</v>
      </c>
      <c r="Q489" s="169">
        <v>0</v>
      </c>
      <c r="R489" s="169">
        <v>27</v>
      </c>
      <c r="S489" s="169">
        <v>1</v>
      </c>
      <c r="T489" s="169">
        <v>0</v>
      </c>
      <c r="U489" s="169">
        <v>0</v>
      </c>
      <c r="V489" s="169">
        <v>0</v>
      </c>
      <c r="W489" s="169">
        <v>0</v>
      </c>
      <c r="X489" s="169">
        <v>144</v>
      </c>
      <c r="Y489" s="169">
        <v>0</v>
      </c>
      <c r="Z489" s="169">
        <v>14</v>
      </c>
      <c r="AA489" s="169">
        <v>0</v>
      </c>
      <c r="AB489" s="169">
        <v>0</v>
      </c>
      <c r="AC489" s="169">
        <v>0</v>
      </c>
      <c r="AD489" s="169">
        <v>0</v>
      </c>
      <c r="AE489" s="169">
        <v>0</v>
      </c>
      <c r="AF489" s="169">
        <v>0</v>
      </c>
      <c r="AG489" s="169">
        <v>1</v>
      </c>
      <c r="AH489" s="169">
        <v>11</v>
      </c>
      <c r="AI489" s="169">
        <v>1</v>
      </c>
      <c r="AJ489" s="169">
        <v>24</v>
      </c>
      <c r="AK489" s="169">
        <v>0</v>
      </c>
      <c r="AL489" s="169">
        <v>0</v>
      </c>
      <c r="AM489" s="169">
        <v>0</v>
      </c>
      <c r="AN489" s="170">
        <v>0</v>
      </c>
      <c r="AO489" s="169">
        <v>0</v>
      </c>
      <c r="AP489" s="169">
        <v>0</v>
      </c>
      <c r="AQ489" s="169">
        <v>0</v>
      </c>
      <c r="AR489" s="169">
        <v>0</v>
      </c>
      <c r="AS489" s="169">
        <v>0</v>
      </c>
      <c r="AT489" s="170">
        <v>0</v>
      </c>
      <c r="AU489" s="169">
        <v>0</v>
      </c>
      <c r="AV489" s="169">
        <v>0</v>
      </c>
      <c r="AW489" s="169">
        <v>0</v>
      </c>
      <c r="AX489" s="169">
        <v>0</v>
      </c>
      <c r="AY489" s="169">
        <v>0</v>
      </c>
      <c r="AZ489" s="169">
        <v>0</v>
      </c>
      <c r="BA489" s="169">
        <v>0</v>
      </c>
      <c r="BB489" s="169">
        <v>0</v>
      </c>
      <c r="BC489" s="169">
        <v>0</v>
      </c>
      <c r="BD489" s="169">
        <v>0</v>
      </c>
      <c r="BE489" s="169">
        <v>3</v>
      </c>
      <c r="BF489" s="169">
        <v>0</v>
      </c>
      <c r="BG489" s="169">
        <v>0</v>
      </c>
      <c r="BH489" s="169">
        <v>0</v>
      </c>
      <c r="BI489" s="138">
        <v>0</v>
      </c>
    </row>
    <row r="490" spans="1:61">
      <c r="A490" s="172" t="s">
        <v>109</v>
      </c>
      <c r="B490" s="169">
        <v>485</v>
      </c>
      <c r="C490" s="169">
        <v>15344</v>
      </c>
      <c r="D490" s="138">
        <f>SUM(H490:BI490)</f>
        <v>1744</v>
      </c>
      <c r="E490" s="172">
        <f>SUMIF($H$1:$BI$1,1,$H490:$BI490)</f>
        <v>555</v>
      </c>
      <c r="F490" s="169">
        <f>SUMIF($H$1:$BI$1,2,$H490:$BI490)</f>
        <v>444</v>
      </c>
      <c r="G490" s="138">
        <f>SUMIF($H$1:$BI$1,3,$H490:$BI490)</f>
        <v>745</v>
      </c>
      <c r="H490" s="171">
        <v>0</v>
      </c>
      <c r="I490" s="169">
        <v>24</v>
      </c>
      <c r="J490" s="169">
        <v>0</v>
      </c>
      <c r="K490" s="169">
        <v>1</v>
      </c>
      <c r="L490" s="169">
        <v>1</v>
      </c>
      <c r="M490" s="169">
        <v>6</v>
      </c>
      <c r="N490" s="169">
        <v>0</v>
      </c>
      <c r="O490" s="169">
        <v>0</v>
      </c>
      <c r="P490" s="169">
        <v>676</v>
      </c>
      <c r="Q490" s="169">
        <v>0</v>
      </c>
      <c r="R490" s="169">
        <v>3</v>
      </c>
      <c r="S490" s="169">
        <v>11</v>
      </c>
      <c r="T490" s="169">
        <v>0</v>
      </c>
      <c r="U490" s="169">
        <v>0</v>
      </c>
      <c r="V490" s="169">
        <v>3</v>
      </c>
      <c r="W490" s="169">
        <v>1</v>
      </c>
      <c r="X490" s="169">
        <v>403</v>
      </c>
      <c r="Y490" s="169">
        <v>21</v>
      </c>
      <c r="Z490" s="169">
        <v>6</v>
      </c>
      <c r="AA490" s="169">
        <v>1</v>
      </c>
      <c r="AB490" s="169">
        <v>0</v>
      </c>
      <c r="AC490" s="169">
        <v>0</v>
      </c>
      <c r="AD490" s="169">
        <v>3</v>
      </c>
      <c r="AE490" s="169">
        <v>4</v>
      </c>
      <c r="AF490" s="169">
        <v>1</v>
      </c>
      <c r="AG490" s="169">
        <v>88</v>
      </c>
      <c r="AH490" s="169">
        <v>1</v>
      </c>
      <c r="AI490" s="169">
        <v>5</v>
      </c>
      <c r="AJ490" s="169">
        <v>89</v>
      </c>
      <c r="AK490" s="169">
        <v>1</v>
      </c>
      <c r="AL490" s="169">
        <v>1</v>
      </c>
      <c r="AM490" s="169">
        <v>3</v>
      </c>
      <c r="AN490" s="170">
        <v>2</v>
      </c>
      <c r="AO490" s="169">
        <v>6</v>
      </c>
      <c r="AP490" s="169">
        <v>2</v>
      </c>
      <c r="AQ490" s="169">
        <v>38</v>
      </c>
      <c r="AR490" s="169">
        <v>3</v>
      </c>
      <c r="AS490" s="169">
        <v>1</v>
      </c>
      <c r="AT490" s="170">
        <v>12</v>
      </c>
      <c r="AU490" s="169">
        <v>0</v>
      </c>
      <c r="AV490" s="169">
        <v>23</v>
      </c>
      <c r="AW490" s="169">
        <v>0</v>
      </c>
      <c r="AX490" s="169">
        <v>1</v>
      </c>
      <c r="AY490" s="169">
        <v>5</v>
      </c>
      <c r="AZ490" s="169">
        <v>2</v>
      </c>
      <c r="BA490" s="169">
        <v>22</v>
      </c>
      <c r="BB490" s="169">
        <v>1</v>
      </c>
      <c r="BC490" s="169">
        <v>4</v>
      </c>
      <c r="BD490" s="169">
        <v>5</v>
      </c>
      <c r="BE490" s="169">
        <v>233</v>
      </c>
      <c r="BF490" s="169">
        <v>1</v>
      </c>
      <c r="BG490" s="169">
        <v>3</v>
      </c>
      <c r="BH490" s="169">
        <v>24</v>
      </c>
      <c r="BI490" s="138">
        <v>3</v>
      </c>
    </row>
    <row r="491" spans="1:61">
      <c r="A491" s="172" t="s">
        <v>107</v>
      </c>
      <c r="B491" s="169">
        <v>486</v>
      </c>
      <c r="C491" s="169">
        <v>9171</v>
      </c>
      <c r="D491" s="138">
        <f>SUM(H491:BI491)</f>
        <v>1511</v>
      </c>
      <c r="E491" s="172">
        <f>SUMIF($H$1:$BI$1,1,$H491:$BI491)</f>
        <v>289</v>
      </c>
      <c r="F491" s="169">
        <f>SUMIF($H$1:$BI$1,2,$H491:$BI491)</f>
        <v>222</v>
      </c>
      <c r="G491" s="138">
        <f>SUMIF($H$1:$BI$1,3,$H491:$BI491)</f>
        <v>1000</v>
      </c>
      <c r="H491" s="171">
        <v>0</v>
      </c>
      <c r="I491" s="169">
        <v>8</v>
      </c>
      <c r="J491" s="169">
        <v>0</v>
      </c>
      <c r="K491" s="169">
        <v>0</v>
      </c>
      <c r="L491" s="169">
        <v>0</v>
      </c>
      <c r="M491" s="169">
        <v>0</v>
      </c>
      <c r="N491" s="169">
        <v>0</v>
      </c>
      <c r="O491" s="169">
        <v>10</v>
      </c>
      <c r="P491" s="169">
        <v>953</v>
      </c>
      <c r="Q491" s="169">
        <v>1</v>
      </c>
      <c r="R491" s="169">
        <v>2</v>
      </c>
      <c r="S491" s="169">
        <v>2</v>
      </c>
      <c r="T491" s="169">
        <v>0</v>
      </c>
      <c r="U491" s="169">
        <v>1</v>
      </c>
      <c r="V491" s="169">
        <v>1</v>
      </c>
      <c r="W491" s="169">
        <v>0</v>
      </c>
      <c r="X491" s="169">
        <v>232</v>
      </c>
      <c r="Y491" s="169">
        <v>10</v>
      </c>
      <c r="Z491" s="169">
        <v>4</v>
      </c>
      <c r="AA491" s="169">
        <v>0</v>
      </c>
      <c r="AB491" s="169">
        <v>1</v>
      </c>
      <c r="AC491" s="169">
        <v>0</v>
      </c>
      <c r="AD491" s="169">
        <v>1</v>
      </c>
      <c r="AE491" s="169">
        <v>0</v>
      </c>
      <c r="AF491" s="169">
        <v>1</v>
      </c>
      <c r="AG491" s="169">
        <v>24</v>
      </c>
      <c r="AH491" s="169">
        <v>1</v>
      </c>
      <c r="AI491" s="169">
        <v>3</v>
      </c>
      <c r="AJ491" s="169">
        <v>26</v>
      </c>
      <c r="AK491" s="169">
        <v>2</v>
      </c>
      <c r="AL491" s="169">
        <v>3</v>
      </c>
      <c r="AM491" s="169">
        <v>0</v>
      </c>
      <c r="AN491" s="170">
        <v>0</v>
      </c>
      <c r="AO491" s="169">
        <v>2</v>
      </c>
      <c r="AP491" s="169">
        <v>0</v>
      </c>
      <c r="AQ491" s="169">
        <v>24</v>
      </c>
      <c r="AR491" s="169">
        <v>0</v>
      </c>
      <c r="AS491" s="169">
        <v>0</v>
      </c>
      <c r="AT491" s="170">
        <v>10</v>
      </c>
      <c r="AU491" s="169">
        <v>0</v>
      </c>
      <c r="AV491" s="169">
        <v>6</v>
      </c>
      <c r="AW491" s="169">
        <v>1</v>
      </c>
      <c r="AX491" s="169">
        <v>0</v>
      </c>
      <c r="AY491" s="169">
        <v>10</v>
      </c>
      <c r="AZ491" s="169">
        <v>2</v>
      </c>
      <c r="BA491" s="169">
        <v>5</v>
      </c>
      <c r="BB491" s="169">
        <v>0</v>
      </c>
      <c r="BC491" s="169">
        <v>3</v>
      </c>
      <c r="BD491" s="169">
        <v>5</v>
      </c>
      <c r="BE491" s="169">
        <v>141</v>
      </c>
      <c r="BF491" s="169">
        <v>2</v>
      </c>
      <c r="BG491" s="169">
        <v>1</v>
      </c>
      <c r="BH491" s="169">
        <v>13</v>
      </c>
      <c r="BI491" s="138">
        <v>0</v>
      </c>
    </row>
    <row r="492" spans="1:61">
      <c r="A492" s="172" t="s">
        <v>105</v>
      </c>
      <c r="B492" s="169">
        <v>487</v>
      </c>
      <c r="C492" s="169">
        <v>14439</v>
      </c>
      <c r="D492" s="138">
        <f>SUM(H492:BI492)</f>
        <v>320</v>
      </c>
      <c r="E492" s="172">
        <f>SUMIF($H$1:$BI$1,1,$H492:$BI492)</f>
        <v>56</v>
      </c>
      <c r="F492" s="169">
        <f>SUMIF($H$1:$BI$1,2,$H492:$BI492)</f>
        <v>90</v>
      </c>
      <c r="G492" s="138">
        <f>SUMIF($H$1:$BI$1,3,$H492:$BI492)</f>
        <v>174</v>
      </c>
      <c r="H492" s="171">
        <v>0</v>
      </c>
      <c r="I492" s="169">
        <v>0</v>
      </c>
      <c r="J492" s="169">
        <v>0</v>
      </c>
      <c r="K492" s="169">
        <v>0</v>
      </c>
      <c r="L492" s="169">
        <v>0</v>
      </c>
      <c r="M492" s="169">
        <v>2</v>
      </c>
      <c r="N492" s="169">
        <v>0</v>
      </c>
      <c r="O492" s="169">
        <v>26</v>
      </c>
      <c r="P492" s="169">
        <v>135</v>
      </c>
      <c r="Q492" s="169">
        <v>1</v>
      </c>
      <c r="R492" s="169">
        <v>0</v>
      </c>
      <c r="S492" s="169">
        <v>1</v>
      </c>
      <c r="T492" s="169">
        <v>0</v>
      </c>
      <c r="U492" s="169">
        <v>0</v>
      </c>
      <c r="V492" s="169">
        <v>0</v>
      </c>
      <c r="W492" s="169">
        <v>1</v>
      </c>
      <c r="X492" s="169">
        <v>48</v>
      </c>
      <c r="Y492" s="169">
        <v>7</v>
      </c>
      <c r="Z492" s="169">
        <v>0</v>
      </c>
      <c r="AA492" s="169">
        <v>0</v>
      </c>
      <c r="AB492" s="169">
        <v>0</v>
      </c>
      <c r="AC492" s="169">
        <v>0</v>
      </c>
      <c r="AD492" s="169">
        <v>0</v>
      </c>
      <c r="AE492" s="169">
        <v>0</v>
      </c>
      <c r="AF492" s="169">
        <v>0</v>
      </c>
      <c r="AG492" s="169">
        <v>11</v>
      </c>
      <c r="AH492" s="169">
        <v>0</v>
      </c>
      <c r="AI492" s="169">
        <v>1</v>
      </c>
      <c r="AJ492" s="169">
        <v>4</v>
      </c>
      <c r="AK492" s="169">
        <v>1</v>
      </c>
      <c r="AL492" s="169">
        <v>1</v>
      </c>
      <c r="AM492" s="169">
        <v>0</v>
      </c>
      <c r="AN492" s="170">
        <v>0</v>
      </c>
      <c r="AO492" s="169">
        <v>0</v>
      </c>
      <c r="AP492" s="169">
        <v>0</v>
      </c>
      <c r="AQ492" s="169">
        <v>13</v>
      </c>
      <c r="AR492" s="169">
        <v>1</v>
      </c>
      <c r="AS492" s="169">
        <v>0</v>
      </c>
      <c r="AT492" s="170">
        <v>7</v>
      </c>
      <c r="AU492" s="169">
        <v>0</v>
      </c>
      <c r="AV492" s="169">
        <v>2</v>
      </c>
      <c r="AW492" s="169">
        <v>0</v>
      </c>
      <c r="AX492" s="169">
        <v>0</v>
      </c>
      <c r="AY492" s="169">
        <v>0</v>
      </c>
      <c r="AZ492" s="169">
        <v>0</v>
      </c>
      <c r="BA492" s="169">
        <v>0</v>
      </c>
      <c r="BB492" s="169">
        <v>1</v>
      </c>
      <c r="BC492" s="169">
        <v>0</v>
      </c>
      <c r="BD492" s="169">
        <v>0</v>
      </c>
      <c r="BE492" s="169">
        <v>55</v>
      </c>
      <c r="BF492" s="169">
        <v>1</v>
      </c>
      <c r="BG492" s="169">
        <v>0</v>
      </c>
      <c r="BH492" s="169">
        <v>1</v>
      </c>
      <c r="BI492" s="138">
        <v>0</v>
      </c>
    </row>
    <row r="493" spans="1:61">
      <c r="A493" s="172" t="s">
        <v>103</v>
      </c>
      <c r="B493" s="169">
        <v>488</v>
      </c>
      <c r="C493" s="169">
        <v>3447</v>
      </c>
      <c r="D493" s="138">
        <f>SUM(H493:BI493)</f>
        <v>291</v>
      </c>
      <c r="E493" s="172">
        <f>SUMIF($H$1:$BI$1,1,$H493:$BI493)</f>
        <v>47</v>
      </c>
      <c r="F493" s="169">
        <f>SUMIF($H$1:$BI$1,2,$H493:$BI493)</f>
        <v>110</v>
      </c>
      <c r="G493" s="138">
        <f>SUMIF($H$1:$BI$1,3,$H493:$BI493)</f>
        <v>134</v>
      </c>
      <c r="H493" s="171">
        <v>0</v>
      </c>
      <c r="I493" s="169">
        <v>0</v>
      </c>
      <c r="J493" s="169">
        <v>0</v>
      </c>
      <c r="K493" s="169">
        <v>0</v>
      </c>
      <c r="L493" s="169">
        <v>0</v>
      </c>
      <c r="M493" s="169">
        <v>0</v>
      </c>
      <c r="N493" s="169">
        <v>0</v>
      </c>
      <c r="O493" s="169">
        <v>1</v>
      </c>
      <c r="P493" s="169">
        <v>116</v>
      </c>
      <c r="Q493" s="169">
        <v>16</v>
      </c>
      <c r="R493" s="169">
        <v>0</v>
      </c>
      <c r="S493" s="169">
        <v>0</v>
      </c>
      <c r="T493" s="169">
        <v>0</v>
      </c>
      <c r="U493" s="169">
        <v>0</v>
      </c>
      <c r="V493" s="169">
        <v>0</v>
      </c>
      <c r="W493" s="169">
        <v>0</v>
      </c>
      <c r="X493" s="169">
        <v>41</v>
      </c>
      <c r="Y493" s="169">
        <v>5</v>
      </c>
      <c r="Z493" s="169">
        <v>1</v>
      </c>
      <c r="AA493" s="169">
        <v>0</v>
      </c>
      <c r="AB493" s="169">
        <v>0</v>
      </c>
      <c r="AC493" s="169">
        <v>0</v>
      </c>
      <c r="AD493" s="169">
        <v>0</v>
      </c>
      <c r="AE493" s="169">
        <v>0</v>
      </c>
      <c r="AF493" s="169">
        <v>0</v>
      </c>
      <c r="AG493" s="169">
        <v>0</v>
      </c>
      <c r="AH493" s="169">
        <v>0</v>
      </c>
      <c r="AI493" s="169">
        <v>3</v>
      </c>
      <c r="AJ493" s="169">
        <v>3</v>
      </c>
      <c r="AK493" s="169">
        <v>0</v>
      </c>
      <c r="AL493" s="169">
        <v>0</v>
      </c>
      <c r="AM493" s="169">
        <v>0</v>
      </c>
      <c r="AN493" s="170">
        <v>0</v>
      </c>
      <c r="AO493" s="169">
        <v>0</v>
      </c>
      <c r="AP493" s="169">
        <v>0</v>
      </c>
      <c r="AQ493" s="169">
        <v>5</v>
      </c>
      <c r="AR493" s="169">
        <v>0</v>
      </c>
      <c r="AS493" s="169">
        <v>0</v>
      </c>
      <c r="AT493" s="170">
        <v>0</v>
      </c>
      <c r="AU493" s="169">
        <v>0</v>
      </c>
      <c r="AV493" s="169">
        <v>0</v>
      </c>
      <c r="AW493" s="169">
        <v>0</v>
      </c>
      <c r="AX493" s="169">
        <v>0</v>
      </c>
      <c r="AY493" s="169">
        <v>0</v>
      </c>
      <c r="AZ493" s="169">
        <v>0</v>
      </c>
      <c r="BA493" s="169">
        <v>0</v>
      </c>
      <c r="BB493" s="169">
        <v>0</v>
      </c>
      <c r="BC493" s="169">
        <v>0</v>
      </c>
      <c r="BD493" s="169">
        <v>0</v>
      </c>
      <c r="BE493" s="169">
        <v>99</v>
      </c>
      <c r="BF493" s="169">
        <v>0</v>
      </c>
      <c r="BG493" s="169">
        <v>0</v>
      </c>
      <c r="BH493" s="169">
        <v>0</v>
      </c>
      <c r="BI493" s="138">
        <v>1</v>
      </c>
    </row>
    <row r="494" spans="1:61">
      <c r="A494" s="172" t="s">
        <v>99</v>
      </c>
      <c r="B494" s="169">
        <v>489</v>
      </c>
      <c r="C494" s="169">
        <v>338</v>
      </c>
      <c r="D494" s="138">
        <f>SUM(H494:BI494)</f>
        <v>83</v>
      </c>
      <c r="E494" s="172">
        <f>SUMIF($H$1:$BI$1,1,$H494:$BI494)</f>
        <v>9</v>
      </c>
      <c r="F494" s="169">
        <f>SUMIF($H$1:$BI$1,2,$H494:$BI494)</f>
        <v>1</v>
      </c>
      <c r="G494" s="138">
        <f>SUMIF($H$1:$BI$1,3,$H494:$BI494)</f>
        <v>73</v>
      </c>
      <c r="H494" s="171">
        <v>0</v>
      </c>
      <c r="I494" s="169">
        <v>0</v>
      </c>
      <c r="J494" s="169">
        <v>0</v>
      </c>
      <c r="K494" s="169">
        <v>0</v>
      </c>
      <c r="L494" s="169">
        <v>0</v>
      </c>
      <c r="M494" s="169">
        <v>0</v>
      </c>
      <c r="N494" s="169">
        <v>0</v>
      </c>
      <c r="O494" s="169">
        <v>0</v>
      </c>
      <c r="P494" s="169">
        <v>73</v>
      </c>
      <c r="Q494" s="169">
        <v>0</v>
      </c>
      <c r="R494" s="169">
        <v>0</v>
      </c>
      <c r="S494" s="169">
        <v>0</v>
      </c>
      <c r="T494" s="169">
        <v>0</v>
      </c>
      <c r="U494" s="169">
        <v>0</v>
      </c>
      <c r="V494" s="169">
        <v>0</v>
      </c>
      <c r="W494" s="169">
        <v>0</v>
      </c>
      <c r="X494" s="169">
        <v>9</v>
      </c>
      <c r="Y494" s="169">
        <v>0</v>
      </c>
      <c r="Z494" s="169">
        <v>0</v>
      </c>
      <c r="AA494" s="169">
        <v>0</v>
      </c>
      <c r="AB494" s="169">
        <v>0</v>
      </c>
      <c r="AC494" s="169">
        <v>0</v>
      </c>
      <c r="AD494" s="169">
        <v>0</v>
      </c>
      <c r="AE494" s="169">
        <v>0</v>
      </c>
      <c r="AF494" s="169">
        <v>0</v>
      </c>
      <c r="AG494" s="169">
        <v>0</v>
      </c>
      <c r="AH494" s="169">
        <v>0</v>
      </c>
      <c r="AI494" s="169">
        <v>0</v>
      </c>
      <c r="AJ494" s="169">
        <v>0</v>
      </c>
      <c r="AK494" s="169">
        <v>0</v>
      </c>
      <c r="AL494" s="169">
        <v>0</v>
      </c>
      <c r="AM494" s="169">
        <v>0</v>
      </c>
      <c r="AN494" s="170">
        <v>0</v>
      </c>
      <c r="AO494" s="169">
        <v>0</v>
      </c>
      <c r="AP494" s="169">
        <v>0</v>
      </c>
      <c r="AQ494" s="169">
        <v>0</v>
      </c>
      <c r="AR494" s="169">
        <v>0</v>
      </c>
      <c r="AS494" s="169">
        <v>0</v>
      </c>
      <c r="AT494" s="170">
        <v>0</v>
      </c>
      <c r="AU494" s="169">
        <v>0</v>
      </c>
      <c r="AV494" s="169">
        <v>0</v>
      </c>
      <c r="AW494" s="169">
        <v>0</v>
      </c>
      <c r="AX494" s="169">
        <v>0</v>
      </c>
      <c r="AY494" s="169">
        <v>0</v>
      </c>
      <c r="AZ494" s="169">
        <v>0</v>
      </c>
      <c r="BA494" s="169">
        <v>0</v>
      </c>
      <c r="BB494" s="169">
        <v>0</v>
      </c>
      <c r="BC494" s="169">
        <v>0</v>
      </c>
      <c r="BD494" s="169">
        <v>0</v>
      </c>
      <c r="BE494" s="169">
        <v>1</v>
      </c>
      <c r="BF494" s="169">
        <v>0</v>
      </c>
      <c r="BG494" s="169">
        <v>0</v>
      </c>
      <c r="BH494" s="169">
        <v>0</v>
      </c>
      <c r="BI494" s="138">
        <v>0</v>
      </c>
    </row>
    <row r="495" spans="1:61">
      <c r="A495" s="172" t="s">
        <v>94</v>
      </c>
      <c r="B495" s="169">
        <v>490</v>
      </c>
      <c r="C495" s="169">
        <v>4705</v>
      </c>
      <c r="D495" s="138">
        <f>SUM(H495:BI495)</f>
        <v>236</v>
      </c>
      <c r="E495" s="172">
        <f>SUMIF($H$1:$BI$1,1,$H495:$BI495)</f>
        <v>89</v>
      </c>
      <c r="F495" s="169">
        <f>SUMIF($H$1:$BI$1,2,$H495:$BI495)</f>
        <v>72</v>
      </c>
      <c r="G495" s="138">
        <f>SUMIF($H$1:$BI$1,3,$H495:$BI495)</f>
        <v>75</v>
      </c>
      <c r="H495" s="171">
        <v>0</v>
      </c>
      <c r="I495" s="169">
        <v>1</v>
      </c>
      <c r="J495" s="169">
        <v>0</v>
      </c>
      <c r="K495" s="169">
        <v>0</v>
      </c>
      <c r="L495" s="169">
        <v>0</v>
      </c>
      <c r="M495" s="169">
        <v>0</v>
      </c>
      <c r="N495" s="169">
        <v>0</v>
      </c>
      <c r="O495" s="169">
        <v>0</v>
      </c>
      <c r="P495" s="169">
        <v>56</v>
      </c>
      <c r="Q495" s="169">
        <v>0</v>
      </c>
      <c r="R495" s="169">
        <v>0</v>
      </c>
      <c r="S495" s="169">
        <v>0</v>
      </c>
      <c r="T495" s="169">
        <v>0</v>
      </c>
      <c r="U495" s="169">
        <v>0</v>
      </c>
      <c r="V495" s="169">
        <v>0</v>
      </c>
      <c r="W495" s="169">
        <v>0</v>
      </c>
      <c r="X495" s="169">
        <v>54</v>
      </c>
      <c r="Y495" s="169">
        <v>19</v>
      </c>
      <c r="Z495" s="169">
        <v>4</v>
      </c>
      <c r="AA495" s="169">
        <v>0</v>
      </c>
      <c r="AB495" s="169">
        <v>0</v>
      </c>
      <c r="AC495" s="169">
        <v>0</v>
      </c>
      <c r="AD495" s="169">
        <v>0</v>
      </c>
      <c r="AE495" s="169">
        <v>0</v>
      </c>
      <c r="AF495" s="169">
        <v>0</v>
      </c>
      <c r="AG495" s="169">
        <v>3</v>
      </c>
      <c r="AH495" s="169">
        <v>0</v>
      </c>
      <c r="AI495" s="169">
        <v>0</v>
      </c>
      <c r="AJ495" s="169">
        <v>20</v>
      </c>
      <c r="AK495" s="169">
        <v>0</v>
      </c>
      <c r="AL495" s="169">
        <v>0</v>
      </c>
      <c r="AM495" s="169">
        <v>0</v>
      </c>
      <c r="AN495" s="170">
        <v>0</v>
      </c>
      <c r="AO495" s="169">
        <v>23</v>
      </c>
      <c r="AP495" s="169">
        <v>0</v>
      </c>
      <c r="AQ495" s="169">
        <v>11</v>
      </c>
      <c r="AR495" s="169">
        <v>0</v>
      </c>
      <c r="AS495" s="169">
        <v>0</v>
      </c>
      <c r="AT495" s="170">
        <v>0</v>
      </c>
      <c r="AU495" s="169">
        <v>0</v>
      </c>
      <c r="AV495" s="169">
        <v>0</v>
      </c>
      <c r="AW495" s="169">
        <v>0</v>
      </c>
      <c r="AX495" s="169">
        <v>0</v>
      </c>
      <c r="AY495" s="169">
        <v>4</v>
      </c>
      <c r="AZ495" s="169">
        <v>0</v>
      </c>
      <c r="BA495" s="169">
        <v>11</v>
      </c>
      <c r="BB495" s="169">
        <v>0</v>
      </c>
      <c r="BC495" s="169">
        <v>0</v>
      </c>
      <c r="BD495" s="169">
        <v>0</v>
      </c>
      <c r="BE495" s="169">
        <v>15</v>
      </c>
      <c r="BF495" s="169">
        <v>0</v>
      </c>
      <c r="BG495" s="169">
        <v>0</v>
      </c>
      <c r="BH495" s="169">
        <v>15</v>
      </c>
      <c r="BI495" s="138">
        <v>0</v>
      </c>
    </row>
    <row r="496" spans="1:61">
      <c r="A496" s="172" t="s">
        <v>92</v>
      </c>
      <c r="B496" s="169">
        <v>491</v>
      </c>
      <c r="C496" s="169">
        <v>5727</v>
      </c>
      <c r="D496" s="138">
        <f>SUM(H496:BI496)</f>
        <v>497</v>
      </c>
      <c r="E496" s="172">
        <f>SUMIF($H$1:$BI$1,1,$H496:$BI496)</f>
        <v>151</v>
      </c>
      <c r="F496" s="169">
        <f>SUMIF($H$1:$BI$1,2,$H496:$BI496)</f>
        <v>227</v>
      </c>
      <c r="G496" s="138">
        <f>SUMIF($H$1:$BI$1,3,$H496:$BI496)</f>
        <v>119</v>
      </c>
      <c r="H496" s="171">
        <v>0</v>
      </c>
      <c r="I496" s="169">
        <v>11</v>
      </c>
      <c r="J496" s="169">
        <v>0</v>
      </c>
      <c r="K496" s="169">
        <v>0</v>
      </c>
      <c r="L496" s="169">
        <v>0</v>
      </c>
      <c r="M496" s="169">
        <v>0</v>
      </c>
      <c r="N496" s="169">
        <v>0</v>
      </c>
      <c r="O496" s="169">
        <v>2</v>
      </c>
      <c r="P496" s="169">
        <v>117</v>
      </c>
      <c r="Q496" s="169">
        <v>0</v>
      </c>
      <c r="R496" s="169">
        <v>0</v>
      </c>
      <c r="S496" s="169">
        <v>0</v>
      </c>
      <c r="T496" s="169">
        <v>0</v>
      </c>
      <c r="U496" s="169">
        <v>0</v>
      </c>
      <c r="V496" s="169">
        <v>0</v>
      </c>
      <c r="W496" s="169">
        <v>0</v>
      </c>
      <c r="X496" s="169">
        <v>146</v>
      </c>
      <c r="Y496" s="169">
        <v>0</v>
      </c>
      <c r="Z496" s="169">
        <v>0</v>
      </c>
      <c r="AA496" s="169">
        <v>0</v>
      </c>
      <c r="AB496" s="169">
        <v>0</v>
      </c>
      <c r="AC496" s="169">
        <v>0</v>
      </c>
      <c r="AD496" s="169">
        <v>0</v>
      </c>
      <c r="AE496" s="169">
        <v>0</v>
      </c>
      <c r="AF496" s="169">
        <v>0</v>
      </c>
      <c r="AG496" s="169">
        <v>94</v>
      </c>
      <c r="AH496" s="169">
        <v>0</v>
      </c>
      <c r="AI496" s="169">
        <v>0</v>
      </c>
      <c r="AJ496" s="169">
        <v>0</v>
      </c>
      <c r="AK496" s="169">
        <v>0</v>
      </c>
      <c r="AL496" s="169">
        <v>0</v>
      </c>
      <c r="AM496" s="169">
        <v>44</v>
      </c>
      <c r="AN496" s="170">
        <v>0</v>
      </c>
      <c r="AO496" s="169">
        <v>0</v>
      </c>
      <c r="AP496" s="169">
        <v>0</v>
      </c>
      <c r="AQ496" s="169">
        <v>50</v>
      </c>
      <c r="AR496" s="169">
        <v>0</v>
      </c>
      <c r="AS496" s="169">
        <v>0</v>
      </c>
      <c r="AT496" s="170">
        <v>0</v>
      </c>
      <c r="AU496" s="169">
        <v>0</v>
      </c>
      <c r="AV496" s="169">
        <v>1</v>
      </c>
      <c r="AW496" s="169">
        <v>0</v>
      </c>
      <c r="AX496" s="169">
        <v>0</v>
      </c>
      <c r="AY496" s="169">
        <v>0</v>
      </c>
      <c r="AZ496" s="169">
        <v>0</v>
      </c>
      <c r="BA496" s="169">
        <v>4</v>
      </c>
      <c r="BB496" s="169">
        <v>0</v>
      </c>
      <c r="BC496" s="169">
        <v>0</v>
      </c>
      <c r="BD496" s="169">
        <v>0</v>
      </c>
      <c r="BE496" s="169">
        <v>28</v>
      </c>
      <c r="BF496" s="169">
        <v>0</v>
      </c>
      <c r="BG496" s="169">
        <v>0</v>
      </c>
      <c r="BH496" s="169">
        <v>0</v>
      </c>
      <c r="BI496" s="138">
        <v>0</v>
      </c>
    </row>
    <row r="497" spans="1:61">
      <c r="A497" s="172" t="s">
        <v>89</v>
      </c>
      <c r="B497" s="169">
        <v>492</v>
      </c>
      <c r="C497" s="169">
        <v>8227</v>
      </c>
      <c r="D497" s="138">
        <f>SUM(H497:BI497)</f>
        <v>992</v>
      </c>
      <c r="E497" s="172">
        <f>SUMIF($H$1:$BI$1,1,$H497:$BI497)</f>
        <v>464</v>
      </c>
      <c r="F497" s="169">
        <f>SUMIF($H$1:$BI$1,2,$H497:$BI497)</f>
        <v>138</v>
      </c>
      <c r="G497" s="138">
        <f>SUMIF($H$1:$BI$1,3,$H497:$BI497)</f>
        <v>390</v>
      </c>
      <c r="H497" s="171">
        <v>0</v>
      </c>
      <c r="I497" s="169">
        <v>3</v>
      </c>
      <c r="J497" s="169">
        <v>0</v>
      </c>
      <c r="K497" s="169">
        <v>0</v>
      </c>
      <c r="L497" s="169">
        <v>0</v>
      </c>
      <c r="M497" s="169">
        <v>0</v>
      </c>
      <c r="N497" s="169">
        <v>0</v>
      </c>
      <c r="O497" s="169">
        <v>0</v>
      </c>
      <c r="P497" s="169">
        <v>389</v>
      </c>
      <c r="Q497" s="169">
        <v>0</v>
      </c>
      <c r="R497" s="169">
        <v>1</v>
      </c>
      <c r="S497" s="169">
        <v>0</v>
      </c>
      <c r="T497" s="169">
        <v>0</v>
      </c>
      <c r="U497" s="169">
        <v>0</v>
      </c>
      <c r="V497" s="169">
        <v>0</v>
      </c>
      <c r="W497" s="169">
        <v>0</v>
      </c>
      <c r="X497" s="169">
        <v>246</v>
      </c>
      <c r="Y497" s="169">
        <v>0</v>
      </c>
      <c r="Z497" s="169">
        <v>0</v>
      </c>
      <c r="AA497" s="169">
        <v>0</v>
      </c>
      <c r="AB497" s="169">
        <v>0</v>
      </c>
      <c r="AC497" s="169">
        <v>0</v>
      </c>
      <c r="AD497" s="169">
        <v>2</v>
      </c>
      <c r="AE497" s="169">
        <v>0</v>
      </c>
      <c r="AF497" s="169">
        <v>0</v>
      </c>
      <c r="AG497" s="169">
        <v>10</v>
      </c>
      <c r="AH497" s="169">
        <v>4</v>
      </c>
      <c r="AI497" s="169">
        <v>0</v>
      </c>
      <c r="AJ497" s="169">
        <v>0</v>
      </c>
      <c r="AK497" s="169">
        <v>0</v>
      </c>
      <c r="AL497" s="169">
        <v>0</v>
      </c>
      <c r="AM497" s="169">
        <v>0</v>
      </c>
      <c r="AN497" s="170">
        <v>0</v>
      </c>
      <c r="AO497" s="169">
        <v>0</v>
      </c>
      <c r="AP497" s="169">
        <v>0</v>
      </c>
      <c r="AQ497" s="169">
        <v>15</v>
      </c>
      <c r="AR497" s="169">
        <v>15</v>
      </c>
      <c r="AS497" s="169">
        <v>8</v>
      </c>
      <c r="AT497" s="170">
        <v>0</v>
      </c>
      <c r="AU497" s="169">
        <v>0</v>
      </c>
      <c r="AV497" s="169">
        <v>0</v>
      </c>
      <c r="AW497" s="169">
        <v>0</v>
      </c>
      <c r="AX497" s="169">
        <v>0</v>
      </c>
      <c r="AY497" s="169">
        <v>216</v>
      </c>
      <c r="AZ497" s="169">
        <v>0</v>
      </c>
      <c r="BA497" s="169">
        <v>0</v>
      </c>
      <c r="BB497" s="169">
        <v>0</v>
      </c>
      <c r="BC497" s="169">
        <v>0</v>
      </c>
      <c r="BD497" s="169">
        <v>13</v>
      </c>
      <c r="BE497" s="169">
        <v>70</v>
      </c>
      <c r="BF497" s="169">
        <v>0</v>
      </c>
      <c r="BG497" s="169">
        <v>0</v>
      </c>
      <c r="BH497" s="169">
        <v>0</v>
      </c>
      <c r="BI497" s="138">
        <v>0</v>
      </c>
    </row>
    <row r="498" spans="1:61">
      <c r="A498" s="172" t="s">
        <v>85</v>
      </c>
      <c r="B498" s="169">
        <v>493</v>
      </c>
      <c r="C498" s="169">
        <v>2220</v>
      </c>
      <c r="D498" s="138">
        <f>SUM(H498:BI498)</f>
        <v>392</v>
      </c>
      <c r="E498" s="172">
        <f>SUMIF($H$1:$BI$1,1,$H498:$BI498)</f>
        <v>86</v>
      </c>
      <c r="F498" s="169">
        <f>SUMIF($H$1:$BI$1,2,$H498:$BI498)</f>
        <v>205</v>
      </c>
      <c r="G498" s="138">
        <f>SUMIF($H$1:$BI$1,3,$H498:$BI498)</f>
        <v>101</v>
      </c>
      <c r="H498" s="171">
        <v>0</v>
      </c>
      <c r="I498" s="169">
        <v>16</v>
      </c>
      <c r="J498" s="169">
        <v>0</v>
      </c>
      <c r="K498" s="169">
        <v>1</v>
      </c>
      <c r="L498" s="169">
        <v>0</v>
      </c>
      <c r="M498" s="169">
        <v>0</v>
      </c>
      <c r="N498" s="169">
        <v>0</v>
      </c>
      <c r="O498" s="169">
        <v>0</v>
      </c>
      <c r="P498" s="169">
        <v>81</v>
      </c>
      <c r="Q498" s="169">
        <v>3</v>
      </c>
      <c r="R498" s="169">
        <v>4</v>
      </c>
      <c r="S498" s="169">
        <v>0</v>
      </c>
      <c r="T498" s="169">
        <v>0</v>
      </c>
      <c r="U498" s="169">
        <v>0</v>
      </c>
      <c r="V498" s="169">
        <v>1</v>
      </c>
      <c r="W498" s="169">
        <v>1</v>
      </c>
      <c r="X498" s="169">
        <v>34</v>
      </c>
      <c r="Y498" s="169">
        <v>5</v>
      </c>
      <c r="Z498" s="169">
        <v>2</v>
      </c>
      <c r="AA498" s="169">
        <v>0</v>
      </c>
      <c r="AB498" s="169">
        <v>0</v>
      </c>
      <c r="AC498" s="169">
        <v>0</v>
      </c>
      <c r="AD498" s="169">
        <v>3</v>
      </c>
      <c r="AE498" s="169">
        <v>0</v>
      </c>
      <c r="AF498" s="169">
        <v>0</v>
      </c>
      <c r="AG498" s="169">
        <v>20</v>
      </c>
      <c r="AH498" s="169">
        <v>0</v>
      </c>
      <c r="AI498" s="169">
        <v>8</v>
      </c>
      <c r="AJ498" s="169">
        <v>19</v>
      </c>
      <c r="AK498" s="169">
        <v>1</v>
      </c>
      <c r="AL498" s="169">
        <v>2</v>
      </c>
      <c r="AM498" s="169">
        <v>3</v>
      </c>
      <c r="AN498" s="170">
        <v>0</v>
      </c>
      <c r="AO498" s="169">
        <v>3</v>
      </c>
      <c r="AP498" s="169">
        <v>1</v>
      </c>
      <c r="AQ498" s="169">
        <v>12</v>
      </c>
      <c r="AR498" s="169">
        <v>2</v>
      </c>
      <c r="AS498" s="169">
        <v>8</v>
      </c>
      <c r="AT498" s="170">
        <v>7</v>
      </c>
      <c r="AU498" s="169">
        <v>0</v>
      </c>
      <c r="AV498" s="169">
        <v>8</v>
      </c>
      <c r="AW498" s="169">
        <v>0</v>
      </c>
      <c r="AX498" s="169">
        <v>0</v>
      </c>
      <c r="AY498" s="169">
        <v>3</v>
      </c>
      <c r="AZ498" s="169">
        <v>0</v>
      </c>
      <c r="BA498" s="169">
        <v>9</v>
      </c>
      <c r="BB498" s="169">
        <v>0</v>
      </c>
      <c r="BC498" s="169">
        <v>0</v>
      </c>
      <c r="BD498" s="169">
        <v>0</v>
      </c>
      <c r="BE498" s="169">
        <v>126</v>
      </c>
      <c r="BF498" s="169">
        <v>1</v>
      </c>
      <c r="BG498" s="169">
        <v>0</v>
      </c>
      <c r="BH498" s="169">
        <v>2</v>
      </c>
      <c r="BI498" s="138">
        <v>6</v>
      </c>
    </row>
    <row r="499" spans="1:61">
      <c r="A499" s="172" t="s">
        <v>83</v>
      </c>
      <c r="B499" s="169">
        <v>494</v>
      </c>
      <c r="C499" s="169">
        <v>3381</v>
      </c>
      <c r="D499" s="138">
        <f>SUM(H499:BI499)</f>
        <v>60</v>
      </c>
      <c r="E499" s="172">
        <f>SUMIF($H$1:$BI$1,1,$H499:$BI499)</f>
        <v>16</v>
      </c>
      <c r="F499" s="169">
        <f>SUMIF($H$1:$BI$1,2,$H499:$BI499)</f>
        <v>13</v>
      </c>
      <c r="G499" s="138">
        <f>SUMIF($H$1:$BI$1,3,$H499:$BI499)</f>
        <v>31</v>
      </c>
      <c r="H499" s="171">
        <v>0</v>
      </c>
      <c r="I499" s="169">
        <v>4</v>
      </c>
      <c r="J499" s="169">
        <v>0</v>
      </c>
      <c r="K499" s="169">
        <v>0</v>
      </c>
      <c r="L499" s="169">
        <v>0</v>
      </c>
      <c r="M499" s="169">
        <v>0</v>
      </c>
      <c r="N499" s="169">
        <v>0</v>
      </c>
      <c r="O499" s="169">
        <v>0</v>
      </c>
      <c r="P499" s="169">
        <v>31</v>
      </c>
      <c r="Q499" s="169">
        <v>0</v>
      </c>
      <c r="R499" s="169">
        <v>0</v>
      </c>
      <c r="S499" s="169">
        <v>0</v>
      </c>
      <c r="T499" s="169">
        <v>0</v>
      </c>
      <c r="U499" s="169">
        <v>0</v>
      </c>
      <c r="V499" s="169">
        <v>0</v>
      </c>
      <c r="W499" s="169">
        <v>0</v>
      </c>
      <c r="X499" s="169">
        <v>12</v>
      </c>
      <c r="Y499" s="169">
        <v>0</v>
      </c>
      <c r="Z499" s="169">
        <v>0</v>
      </c>
      <c r="AA499" s="169">
        <v>0</v>
      </c>
      <c r="AB499" s="169">
        <v>0</v>
      </c>
      <c r="AC499" s="169">
        <v>0</v>
      </c>
      <c r="AD499" s="169">
        <v>0</v>
      </c>
      <c r="AE499" s="169">
        <v>0</v>
      </c>
      <c r="AF499" s="169">
        <v>0</v>
      </c>
      <c r="AG499" s="169">
        <v>2</v>
      </c>
      <c r="AH499" s="169">
        <v>1</v>
      </c>
      <c r="AI499" s="169">
        <v>0</v>
      </c>
      <c r="AJ499" s="169">
        <v>4</v>
      </c>
      <c r="AK499" s="169">
        <v>0</v>
      </c>
      <c r="AL499" s="169">
        <v>0</v>
      </c>
      <c r="AM499" s="169">
        <v>0</v>
      </c>
      <c r="AN499" s="170">
        <v>0</v>
      </c>
      <c r="AO499" s="169">
        <v>0</v>
      </c>
      <c r="AP499" s="169">
        <v>0</v>
      </c>
      <c r="AQ499" s="169">
        <v>2</v>
      </c>
      <c r="AR499" s="169">
        <v>0</v>
      </c>
      <c r="AS499" s="169">
        <v>0</v>
      </c>
      <c r="AT499" s="170">
        <v>0</v>
      </c>
      <c r="AU499" s="169">
        <v>0</v>
      </c>
      <c r="AV499" s="169">
        <v>0</v>
      </c>
      <c r="AW499" s="169">
        <v>0</v>
      </c>
      <c r="AX499" s="169">
        <v>0</v>
      </c>
      <c r="AY499" s="169">
        <v>0</v>
      </c>
      <c r="AZ499" s="169">
        <v>0</v>
      </c>
      <c r="BA499" s="169">
        <v>0</v>
      </c>
      <c r="BB499" s="169">
        <v>0</v>
      </c>
      <c r="BC499" s="169">
        <v>0</v>
      </c>
      <c r="BD499" s="169">
        <v>0</v>
      </c>
      <c r="BE499" s="169">
        <v>4</v>
      </c>
      <c r="BF499" s="169">
        <v>0</v>
      </c>
      <c r="BG499" s="169">
        <v>0</v>
      </c>
      <c r="BH499" s="169">
        <v>0</v>
      </c>
      <c r="BI499" s="138">
        <v>0</v>
      </c>
    </row>
    <row r="500" spans="1:61">
      <c r="A500" s="172" t="s">
        <v>81</v>
      </c>
      <c r="B500" s="169">
        <v>495</v>
      </c>
      <c r="C500" s="169">
        <v>17197</v>
      </c>
      <c r="D500" s="138">
        <f>SUM(H500:BI500)</f>
        <v>4307</v>
      </c>
      <c r="E500" s="172">
        <f>SUMIF($H$1:$BI$1,1,$H500:$BI500)</f>
        <v>116</v>
      </c>
      <c r="F500" s="169">
        <f>SUMIF($H$1:$BI$1,2,$H500:$BI500)</f>
        <v>2271</v>
      </c>
      <c r="G500" s="138">
        <f>SUMIF($H$1:$BI$1,3,$H500:$BI500)</f>
        <v>1920</v>
      </c>
      <c r="H500" s="171">
        <v>0</v>
      </c>
      <c r="I500" s="169">
        <v>464</v>
      </c>
      <c r="J500" s="169">
        <v>0</v>
      </c>
      <c r="K500" s="169">
        <v>3</v>
      </c>
      <c r="L500" s="169">
        <v>0</v>
      </c>
      <c r="M500" s="169">
        <v>1451</v>
      </c>
      <c r="N500" s="169">
        <v>0</v>
      </c>
      <c r="O500" s="169">
        <v>1</v>
      </c>
      <c r="P500" s="169">
        <v>134</v>
      </c>
      <c r="Q500" s="169">
        <v>2</v>
      </c>
      <c r="R500" s="169">
        <v>1</v>
      </c>
      <c r="S500" s="169">
        <v>5</v>
      </c>
      <c r="T500" s="169">
        <v>0</v>
      </c>
      <c r="U500" s="169">
        <v>0</v>
      </c>
      <c r="V500" s="169">
        <v>0</v>
      </c>
      <c r="W500" s="169">
        <v>2</v>
      </c>
      <c r="X500" s="169">
        <v>88</v>
      </c>
      <c r="Y500" s="169">
        <v>124</v>
      </c>
      <c r="Z500" s="169">
        <v>1</v>
      </c>
      <c r="AA500" s="169">
        <v>0</v>
      </c>
      <c r="AB500" s="169">
        <v>1</v>
      </c>
      <c r="AC500" s="169">
        <v>0</v>
      </c>
      <c r="AD500" s="169">
        <v>0</v>
      </c>
      <c r="AE500" s="169">
        <v>4</v>
      </c>
      <c r="AF500" s="169">
        <v>0</v>
      </c>
      <c r="AG500" s="169">
        <v>190</v>
      </c>
      <c r="AH500" s="169">
        <v>3</v>
      </c>
      <c r="AI500" s="169">
        <v>2</v>
      </c>
      <c r="AJ500" s="169">
        <v>13</v>
      </c>
      <c r="AK500" s="169">
        <v>0</v>
      </c>
      <c r="AL500" s="169">
        <v>1</v>
      </c>
      <c r="AM500" s="169">
        <v>2</v>
      </c>
      <c r="AN500" s="170">
        <v>0</v>
      </c>
      <c r="AO500" s="169">
        <v>7</v>
      </c>
      <c r="AP500" s="169">
        <v>0</v>
      </c>
      <c r="AQ500" s="169">
        <v>12</v>
      </c>
      <c r="AR500" s="169">
        <v>0</v>
      </c>
      <c r="AS500" s="169">
        <v>0</v>
      </c>
      <c r="AT500" s="170">
        <v>5</v>
      </c>
      <c r="AU500" s="169">
        <v>0</v>
      </c>
      <c r="AV500" s="169">
        <v>2</v>
      </c>
      <c r="AW500" s="169">
        <v>0</v>
      </c>
      <c r="AX500" s="169">
        <v>0</v>
      </c>
      <c r="AY500" s="169">
        <v>2</v>
      </c>
      <c r="AZ500" s="169">
        <v>0</v>
      </c>
      <c r="BA500" s="169">
        <v>8</v>
      </c>
      <c r="BB500" s="169">
        <v>0</v>
      </c>
      <c r="BC500" s="169">
        <v>0</v>
      </c>
      <c r="BD500" s="169">
        <v>2</v>
      </c>
      <c r="BE500" s="169">
        <v>1458</v>
      </c>
      <c r="BF500" s="169">
        <v>4</v>
      </c>
      <c r="BG500" s="169">
        <v>1</v>
      </c>
      <c r="BH500" s="169">
        <v>312</v>
      </c>
      <c r="BI500" s="138">
        <v>2</v>
      </c>
    </row>
    <row r="501" spans="1:61">
      <c r="A501" s="172" t="s">
        <v>79</v>
      </c>
      <c r="B501" s="169">
        <v>496</v>
      </c>
      <c r="C501" s="169">
        <v>12250</v>
      </c>
      <c r="D501" s="138">
        <f>SUM(H501:BI501)</f>
        <v>1080</v>
      </c>
      <c r="E501" s="172">
        <f>SUMIF($H$1:$BI$1,1,$H501:$BI501)</f>
        <v>303</v>
      </c>
      <c r="F501" s="169">
        <f>SUMIF($H$1:$BI$1,2,$H501:$BI501)</f>
        <v>475</v>
      </c>
      <c r="G501" s="138">
        <f>SUMIF($H$1:$BI$1,3,$H501:$BI501)</f>
        <v>302</v>
      </c>
      <c r="H501" s="171">
        <v>3</v>
      </c>
      <c r="I501" s="169">
        <v>20</v>
      </c>
      <c r="J501" s="169">
        <v>0</v>
      </c>
      <c r="K501" s="169">
        <v>0</v>
      </c>
      <c r="L501" s="169">
        <v>3</v>
      </c>
      <c r="M501" s="169">
        <v>0</v>
      </c>
      <c r="N501" s="169">
        <v>0</v>
      </c>
      <c r="O501" s="169">
        <v>0</v>
      </c>
      <c r="P501" s="169">
        <v>271</v>
      </c>
      <c r="Q501" s="169">
        <v>0</v>
      </c>
      <c r="R501" s="169">
        <v>9</v>
      </c>
      <c r="S501" s="169">
        <v>2</v>
      </c>
      <c r="T501" s="169">
        <v>0</v>
      </c>
      <c r="U501" s="169">
        <v>2</v>
      </c>
      <c r="V501" s="169">
        <v>3</v>
      </c>
      <c r="W501" s="169">
        <v>6</v>
      </c>
      <c r="X501" s="169">
        <v>222</v>
      </c>
      <c r="Y501" s="169">
        <v>11</v>
      </c>
      <c r="Z501" s="169">
        <v>0</v>
      </c>
      <c r="AA501" s="169">
        <v>0</v>
      </c>
      <c r="AB501" s="169">
        <v>0</v>
      </c>
      <c r="AC501" s="169">
        <v>0</v>
      </c>
      <c r="AD501" s="169">
        <v>0</v>
      </c>
      <c r="AE501" s="169">
        <v>8</v>
      </c>
      <c r="AF501" s="169">
        <v>0</v>
      </c>
      <c r="AG501" s="169">
        <v>39</v>
      </c>
      <c r="AH501" s="169">
        <v>7</v>
      </c>
      <c r="AI501" s="169">
        <v>23</v>
      </c>
      <c r="AJ501" s="169">
        <v>25</v>
      </c>
      <c r="AK501" s="169">
        <v>6</v>
      </c>
      <c r="AL501" s="169">
        <v>10</v>
      </c>
      <c r="AM501" s="169">
        <v>10</v>
      </c>
      <c r="AN501" s="170">
        <v>4</v>
      </c>
      <c r="AO501" s="169">
        <v>11</v>
      </c>
      <c r="AP501" s="169">
        <v>5</v>
      </c>
      <c r="AQ501" s="169">
        <v>11</v>
      </c>
      <c r="AR501" s="169">
        <v>2</v>
      </c>
      <c r="AS501" s="169">
        <v>9</v>
      </c>
      <c r="AT501" s="170">
        <v>4</v>
      </c>
      <c r="AU501" s="169">
        <v>3</v>
      </c>
      <c r="AV501" s="169">
        <v>0</v>
      </c>
      <c r="AW501" s="169">
        <v>0</v>
      </c>
      <c r="AX501" s="169">
        <v>0</v>
      </c>
      <c r="AY501" s="169">
        <v>11</v>
      </c>
      <c r="AZ501" s="169">
        <v>2</v>
      </c>
      <c r="BA501" s="169">
        <v>6</v>
      </c>
      <c r="BB501" s="169">
        <v>3</v>
      </c>
      <c r="BC501" s="169">
        <v>3</v>
      </c>
      <c r="BD501" s="169">
        <v>9</v>
      </c>
      <c r="BE501" s="169">
        <v>303</v>
      </c>
      <c r="BF501" s="169">
        <v>0</v>
      </c>
      <c r="BG501" s="169">
        <v>5</v>
      </c>
      <c r="BH501" s="169">
        <v>9</v>
      </c>
      <c r="BI501" s="138">
        <v>0</v>
      </c>
    </row>
    <row r="502" spans="1:61">
      <c r="A502" s="172" t="s">
        <v>77</v>
      </c>
      <c r="B502" s="169">
        <v>497</v>
      </c>
      <c r="C502" s="169">
        <v>69</v>
      </c>
      <c r="D502" s="138">
        <f>SUM(H502:BI502)</f>
        <v>12</v>
      </c>
      <c r="E502" s="172">
        <f>SUMIF($H$1:$BI$1,1,$H502:$BI502)</f>
        <v>1</v>
      </c>
      <c r="F502" s="169">
        <f>SUMIF($H$1:$BI$1,2,$H502:$BI502)</f>
        <v>0</v>
      </c>
      <c r="G502" s="138">
        <f>SUMIF($H$1:$BI$1,3,$H502:$BI502)</f>
        <v>11</v>
      </c>
      <c r="H502" s="171">
        <v>0</v>
      </c>
      <c r="I502" s="169">
        <v>0</v>
      </c>
      <c r="J502" s="169">
        <v>0</v>
      </c>
      <c r="K502" s="169">
        <v>0</v>
      </c>
      <c r="L502" s="169">
        <v>0</v>
      </c>
      <c r="M502" s="169">
        <v>0</v>
      </c>
      <c r="N502" s="169">
        <v>0</v>
      </c>
      <c r="O502" s="169">
        <v>0</v>
      </c>
      <c r="P502" s="169">
        <v>11</v>
      </c>
      <c r="Q502" s="169">
        <v>0</v>
      </c>
      <c r="R502" s="169">
        <v>0</v>
      </c>
      <c r="S502" s="169">
        <v>0</v>
      </c>
      <c r="T502" s="169">
        <v>0</v>
      </c>
      <c r="U502" s="169">
        <v>0</v>
      </c>
      <c r="V502" s="169">
        <v>0</v>
      </c>
      <c r="W502" s="169">
        <v>0</v>
      </c>
      <c r="X502" s="169">
        <v>1</v>
      </c>
      <c r="Y502" s="169">
        <v>0</v>
      </c>
      <c r="Z502" s="169">
        <v>0</v>
      </c>
      <c r="AA502" s="169">
        <v>0</v>
      </c>
      <c r="AB502" s="169">
        <v>0</v>
      </c>
      <c r="AC502" s="169">
        <v>0</v>
      </c>
      <c r="AD502" s="169">
        <v>0</v>
      </c>
      <c r="AE502" s="169">
        <v>0</v>
      </c>
      <c r="AF502" s="169">
        <v>0</v>
      </c>
      <c r="AG502" s="169">
        <v>0</v>
      </c>
      <c r="AH502" s="169">
        <v>0</v>
      </c>
      <c r="AI502" s="169">
        <v>0</v>
      </c>
      <c r="AJ502" s="169">
        <v>0</v>
      </c>
      <c r="AK502" s="169">
        <v>0</v>
      </c>
      <c r="AL502" s="169">
        <v>0</v>
      </c>
      <c r="AM502" s="169">
        <v>0</v>
      </c>
      <c r="AN502" s="170">
        <v>0</v>
      </c>
      <c r="AO502" s="169">
        <v>0</v>
      </c>
      <c r="AP502" s="169">
        <v>0</v>
      </c>
      <c r="AQ502" s="169">
        <v>0</v>
      </c>
      <c r="AR502" s="169">
        <v>0</v>
      </c>
      <c r="AS502" s="169">
        <v>0</v>
      </c>
      <c r="AT502" s="170">
        <v>0</v>
      </c>
      <c r="AU502" s="169">
        <v>0</v>
      </c>
      <c r="AV502" s="169">
        <v>0</v>
      </c>
      <c r="AW502" s="169">
        <v>0</v>
      </c>
      <c r="AX502" s="169">
        <v>0</v>
      </c>
      <c r="AY502" s="169">
        <v>0</v>
      </c>
      <c r="AZ502" s="169">
        <v>0</v>
      </c>
      <c r="BA502" s="169">
        <v>0</v>
      </c>
      <c r="BB502" s="169">
        <v>0</v>
      </c>
      <c r="BC502" s="169">
        <v>0</v>
      </c>
      <c r="BD502" s="169">
        <v>0</v>
      </c>
      <c r="BE502" s="169">
        <v>0</v>
      </c>
      <c r="BF502" s="169">
        <v>0</v>
      </c>
      <c r="BG502" s="169">
        <v>0</v>
      </c>
      <c r="BH502" s="169">
        <v>0</v>
      </c>
      <c r="BI502" s="138">
        <v>0</v>
      </c>
    </row>
    <row r="503" spans="1:61">
      <c r="A503" s="172" t="s">
        <v>75</v>
      </c>
      <c r="B503" s="169">
        <v>498</v>
      </c>
      <c r="C503" s="169">
        <v>35636</v>
      </c>
      <c r="D503" s="138">
        <f>SUM(H503:BI503)</f>
        <v>2952</v>
      </c>
      <c r="E503" s="172">
        <f>SUMIF($H$1:$BI$1,1,$H503:$BI503)</f>
        <v>801</v>
      </c>
      <c r="F503" s="169">
        <f>SUMIF($H$1:$BI$1,2,$H503:$BI503)</f>
        <v>982</v>
      </c>
      <c r="G503" s="138">
        <f>SUMIF($H$1:$BI$1,3,$H503:$BI503)</f>
        <v>1169</v>
      </c>
      <c r="H503" s="171">
        <v>1</v>
      </c>
      <c r="I503" s="169">
        <v>37</v>
      </c>
      <c r="J503" s="169">
        <v>5</v>
      </c>
      <c r="K503" s="169">
        <v>21</v>
      </c>
      <c r="L503" s="169">
        <v>5</v>
      </c>
      <c r="M503" s="169">
        <v>49</v>
      </c>
      <c r="N503" s="169">
        <v>2</v>
      </c>
      <c r="O503" s="169">
        <v>29</v>
      </c>
      <c r="P503" s="169">
        <v>625</v>
      </c>
      <c r="Q503" s="169">
        <v>7</v>
      </c>
      <c r="R503" s="169">
        <v>58</v>
      </c>
      <c r="S503" s="169">
        <v>103</v>
      </c>
      <c r="T503" s="169">
        <v>2</v>
      </c>
      <c r="U503" s="169">
        <v>0</v>
      </c>
      <c r="V503" s="169">
        <v>1</v>
      </c>
      <c r="W503" s="169">
        <v>19</v>
      </c>
      <c r="X503" s="169">
        <v>405</v>
      </c>
      <c r="Y503" s="169">
        <v>39</v>
      </c>
      <c r="Z503" s="169">
        <v>37</v>
      </c>
      <c r="AA503" s="169">
        <v>49</v>
      </c>
      <c r="AB503" s="169">
        <v>3</v>
      </c>
      <c r="AC503" s="169">
        <v>4</v>
      </c>
      <c r="AD503" s="169">
        <v>1</v>
      </c>
      <c r="AE503" s="169">
        <v>9</v>
      </c>
      <c r="AF503" s="169">
        <v>19</v>
      </c>
      <c r="AG503" s="169">
        <v>141</v>
      </c>
      <c r="AH503" s="169">
        <v>8</v>
      </c>
      <c r="AI503" s="169">
        <v>73</v>
      </c>
      <c r="AJ503" s="169">
        <v>229</v>
      </c>
      <c r="AK503" s="169">
        <v>1</v>
      </c>
      <c r="AL503" s="169">
        <v>0</v>
      </c>
      <c r="AM503" s="169">
        <v>4</v>
      </c>
      <c r="AN503" s="170">
        <v>6</v>
      </c>
      <c r="AO503" s="169">
        <v>9</v>
      </c>
      <c r="AP503" s="169">
        <v>0</v>
      </c>
      <c r="AQ503" s="169">
        <v>102</v>
      </c>
      <c r="AR503" s="169">
        <v>0</v>
      </c>
      <c r="AS503" s="169">
        <v>0</v>
      </c>
      <c r="AT503" s="170">
        <v>49</v>
      </c>
      <c r="AU503" s="169">
        <v>0</v>
      </c>
      <c r="AV503" s="169">
        <v>19</v>
      </c>
      <c r="AW503" s="169">
        <v>3</v>
      </c>
      <c r="AX503" s="169">
        <v>17</v>
      </c>
      <c r="AY503" s="169">
        <v>9</v>
      </c>
      <c r="AZ503" s="169">
        <v>0</v>
      </c>
      <c r="BA503" s="169">
        <v>64</v>
      </c>
      <c r="BB503" s="169">
        <v>16</v>
      </c>
      <c r="BC503" s="169">
        <v>1</v>
      </c>
      <c r="BD503" s="169">
        <v>10</v>
      </c>
      <c r="BE503" s="169">
        <v>523</v>
      </c>
      <c r="BF503" s="169">
        <v>19</v>
      </c>
      <c r="BG503" s="169">
        <v>20</v>
      </c>
      <c r="BH503" s="169">
        <v>65</v>
      </c>
      <c r="BI503" s="138">
        <v>34</v>
      </c>
    </row>
    <row r="504" spans="1:61">
      <c r="A504" s="172" t="s">
        <v>72</v>
      </c>
      <c r="B504" s="169">
        <v>499</v>
      </c>
      <c r="C504" s="169">
        <v>823</v>
      </c>
      <c r="D504" s="138">
        <f>SUM(H504:BI504)</f>
        <v>109</v>
      </c>
      <c r="E504" s="172">
        <f>SUMIF($H$1:$BI$1,1,$H504:$BI504)</f>
        <v>52</v>
      </c>
      <c r="F504" s="169">
        <f>SUMIF($H$1:$BI$1,2,$H504:$BI504)</f>
        <v>21</v>
      </c>
      <c r="G504" s="138">
        <f>SUMIF($H$1:$BI$1,3,$H504:$BI504)</f>
        <v>36</v>
      </c>
      <c r="H504" s="171">
        <v>0</v>
      </c>
      <c r="I504" s="169">
        <v>0</v>
      </c>
      <c r="J504" s="169">
        <v>0</v>
      </c>
      <c r="K504" s="169">
        <v>0</v>
      </c>
      <c r="L504" s="169">
        <v>0</v>
      </c>
      <c r="M504" s="169">
        <v>0</v>
      </c>
      <c r="N504" s="169">
        <v>0</v>
      </c>
      <c r="O504" s="169">
        <v>4</v>
      </c>
      <c r="P504" s="169">
        <v>25</v>
      </c>
      <c r="Q504" s="169">
        <v>0</v>
      </c>
      <c r="R504" s="169">
        <v>0</v>
      </c>
      <c r="S504" s="169">
        <v>0</v>
      </c>
      <c r="T504" s="169">
        <v>0</v>
      </c>
      <c r="U504" s="169">
        <v>0</v>
      </c>
      <c r="V504" s="169">
        <v>0</v>
      </c>
      <c r="W504" s="169">
        <v>0</v>
      </c>
      <c r="X504" s="169">
        <v>26</v>
      </c>
      <c r="Y504" s="169">
        <v>0</v>
      </c>
      <c r="Z504" s="169">
        <v>0</v>
      </c>
      <c r="AA504" s="169">
        <v>0</v>
      </c>
      <c r="AB504" s="169">
        <v>0</v>
      </c>
      <c r="AC504" s="169">
        <v>0</v>
      </c>
      <c r="AD504" s="169">
        <v>0</v>
      </c>
      <c r="AE504" s="169">
        <v>2</v>
      </c>
      <c r="AF504" s="169">
        <v>0</v>
      </c>
      <c r="AG504" s="169">
        <v>4</v>
      </c>
      <c r="AH504" s="169">
        <v>0</v>
      </c>
      <c r="AI504" s="169">
        <v>0</v>
      </c>
      <c r="AJ504" s="169">
        <v>10</v>
      </c>
      <c r="AK504" s="169">
        <v>0</v>
      </c>
      <c r="AL504" s="169">
        <v>0</v>
      </c>
      <c r="AM504" s="169">
        <v>3</v>
      </c>
      <c r="AN504" s="170">
        <v>0</v>
      </c>
      <c r="AO504" s="169">
        <v>0</v>
      </c>
      <c r="AP504" s="169">
        <v>0</v>
      </c>
      <c r="AQ504" s="169">
        <v>12</v>
      </c>
      <c r="AR504" s="169">
        <v>0</v>
      </c>
      <c r="AS504" s="169">
        <v>0</v>
      </c>
      <c r="AT504" s="170">
        <v>7</v>
      </c>
      <c r="AU504" s="169">
        <v>0</v>
      </c>
      <c r="AV504" s="169">
        <v>14</v>
      </c>
      <c r="AW504" s="169">
        <v>0</v>
      </c>
      <c r="AX504" s="169">
        <v>0</v>
      </c>
      <c r="AY504" s="169">
        <v>0</v>
      </c>
      <c r="AZ504" s="169">
        <v>0</v>
      </c>
      <c r="BA504" s="169">
        <v>2</v>
      </c>
      <c r="BB504" s="169">
        <v>0</v>
      </c>
      <c r="BC504" s="169">
        <v>0</v>
      </c>
      <c r="BD504" s="169">
        <v>0</v>
      </c>
      <c r="BE504" s="169">
        <v>0</v>
      </c>
      <c r="BF504" s="169">
        <v>0</v>
      </c>
      <c r="BG504" s="169">
        <v>0</v>
      </c>
      <c r="BH504" s="169">
        <v>0</v>
      </c>
      <c r="BI504" s="138">
        <v>0</v>
      </c>
    </row>
    <row r="505" spans="1:61">
      <c r="A505" s="172" t="s">
        <v>67</v>
      </c>
      <c r="B505" s="169">
        <v>500</v>
      </c>
      <c r="C505" s="169">
        <v>20</v>
      </c>
      <c r="D505" s="138">
        <f>SUM(H505:BI505)</f>
        <v>0</v>
      </c>
      <c r="E505" s="172">
        <f>SUMIF($H$1:$BI$1,1,$H505:$BI505)</f>
        <v>0</v>
      </c>
      <c r="F505" s="169">
        <f>SUMIF($H$1:$BI$1,2,$H505:$BI505)</f>
        <v>0</v>
      </c>
      <c r="G505" s="138">
        <f>SUMIF($H$1:$BI$1,3,$H505:$BI505)</f>
        <v>0</v>
      </c>
      <c r="H505" s="171">
        <v>0</v>
      </c>
      <c r="I505" s="169">
        <v>0</v>
      </c>
      <c r="J505" s="169">
        <v>0</v>
      </c>
      <c r="K505" s="169">
        <v>0</v>
      </c>
      <c r="L505" s="169">
        <v>0</v>
      </c>
      <c r="M505" s="169">
        <v>0</v>
      </c>
      <c r="N505" s="169">
        <v>0</v>
      </c>
      <c r="O505" s="169">
        <v>0</v>
      </c>
      <c r="P505" s="169">
        <v>0</v>
      </c>
      <c r="Q505" s="169">
        <v>0</v>
      </c>
      <c r="R505" s="169">
        <v>0</v>
      </c>
      <c r="S505" s="169">
        <v>0</v>
      </c>
      <c r="T505" s="169">
        <v>0</v>
      </c>
      <c r="U505" s="169">
        <v>0</v>
      </c>
      <c r="V505" s="169">
        <v>0</v>
      </c>
      <c r="W505" s="169">
        <v>0</v>
      </c>
      <c r="X505" s="169">
        <v>0</v>
      </c>
      <c r="Y505" s="169">
        <v>0</v>
      </c>
      <c r="Z505" s="169">
        <v>0</v>
      </c>
      <c r="AA505" s="169">
        <v>0</v>
      </c>
      <c r="AB505" s="169">
        <v>0</v>
      </c>
      <c r="AC505" s="169">
        <v>0</v>
      </c>
      <c r="AD505" s="169">
        <v>0</v>
      </c>
      <c r="AE505" s="169">
        <v>0</v>
      </c>
      <c r="AF505" s="169">
        <v>0</v>
      </c>
      <c r="AG505" s="169">
        <v>0</v>
      </c>
      <c r="AH505" s="169">
        <v>0</v>
      </c>
      <c r="AI505" s="169">
        <v>0</v>
      </c>
      <c r="AJ505" s="169">
        <v>0</v>
      </c>
      <c r="AK505" s="169">
        <v>0</v>
      </c>
      <c r="AL505" s="169">
        <v>0</v>
      </c>
      <c r="AM505" s="169">
        <v>0</v>
      </c>
      <c r="AN505" s="170">
        <v>0</v>
      </c>
      <c r="AO505" s="169">
        <v>0</v>
      </c>
      <c r="AP505" s="169">
        <v>0</v>
      </c>
      <c r="AQ505" s="169">
        <v>0</v>
      </c>
      <c r="AR505" s="169">
        <v>0</v>
      </c>
      <c r="AS505" s="169">
        <v>0</v>
      </c>
      <c r="AT505" s="170">
        <v>0</v>
      </c>
      <c r="AU505" s="169">
        <v>0</v>
      </c>
      <c r="AV505" s="169">
        <v>0</v>
      </c>
      <c r="AW505" s="169">
        <v>0</v>
      </c>
      <c r="AX505" s="169">
        <v>0</v>
      </c>
      <c r="AY505" s="169">
        <v>0</v>
      </c>
      <c r="AZ505" s="169">
        <v>0</v>
      </c>
      <c r="BA505" s="169">
        <v>0</v>
      </c>
      <c r="BB505" s="169">
        <v>0</v>
      </c>
      <c r="BC505" s="169">
        <v>0</v>
      </c>
      <c r="BD505" s="169">
        <v>0</v>
      </c>
      <c r="BE505" s="169">
        <v>0</v>
      </c>
      <c r="BF505" s="169">
        <v>0</v>
      </c>
      <c r="BG505" s="169">
        <v>0</v>
      </c>
      <c r="BH505" s="169">
        <v>0</v>
      </c>
      <c r="BI505" s="138">
        <v>0</v>
      </c>
    </row>
    <row r="506" spans="1:61">
      <c r="A506" s="172" t="s">
        <v>66</v>
      </c>
      <c r="B506" s="169">
        <v>501</v>
      </c>
      <c r="C506" s="169">
        <v>562</v>
      </c>
      <c r="D506" s="138">
        <f>SUM(H506:BI506)</f>
        <v>37</v>
      </c>
      <c r="E506" s="172">
        <f>SUMIF($H$1:$BI$1,1,$H506:$BI506)</f>
        <v>24</v>
      </c>
      <c r="F506" s="169">
        <f>SUMIF($H$1:$BI$1,2,$H506:$BI506)</f>
        <v>3</v>
      </c>
      <c r="G506" s="138">
        <f>SUMIF($H$1:$BI$1,3,$H506:$BI506)</f>
        <v>10</v>
      </c>
      <c r="H506" s="171">
        <v>0</v>
      </c>
      <c r="I506" s="169">
        <v>0</v>
      </c>
      <c r="J506" s="169">
        <v>0</v>
      </c>
      <c r="K506" s="169">
        <v>0</v>
      </c>
      <c r="L506" s="169">
        <v>0</v>
      </c>
      <c r="M506" s="169">
        <v>0</v>
      </c>
      <c r="N506" s="169">
        <v>0</v>
      </c>
      <c r="O506" s="169">
        <v>0</v>
      </c>
      <c r="P506" s="169">
        <v>10</v>
      </c>
      <c r="Q506" s="169">
        <v>0</v>
      </c>
      <c r="R506" s="169">
        <v>0</v>
      </c>
      <c r="S506" s="169">
        <v>0</v>
      </c>
      <c r="T506" s="169">
        <v>0</v>
      </c>
      <c r="U506" s="169">
        <v>0</v>
      </c>
      <c r="V506" s="169">
        <v>0</v>
      </c>
      <c r="W506" s="169">
        <v>0</v>
      </c>
      <c r="X506" s="169">
        <v>24</v>
      </c>
      <c r="Y506" s="169">
        <v>0</v>
      </c>
      <c r="Z506" s="169">
        <v>0</v>
      </c>
      <c r="AA506" s="169">
        <v>0</v>
      </c>
      <c r="AB506" s="169">
        <v>0</v>
      </c>
      <c r="AC506" s="169">
        <v>0</v>
      </c>
      <c r="AD506" s="169">
        <v>0</v>
      </c>
      <c r="AE506" s="169">
        <v>0</v>
      </c>
      <c r="AF506" s="169">
        <v>0</v>
      </c>
      <c r="AG506" s="169">
        <v>0</v>
      </c>
      <c r="AH506" s="169">
        <v>0</v>
      </c>
      <c r="AI506" s="169">
        <v>0</v>
      </c>
      <c r="AJ506" s="169">
        <v>0</v>
      </c>
      <c r="AK506" s="169">
        <v>0</v>
      </c>
      <c r="AL506" s="169">
        <v>0</v>
      </c>
      <c r="AM506" s="169">
        <v>0</v>
      </c>
      <c r="AN506" s="170">
        <v>0</v>
      </c>
      <c r="AO506" s="169">
        <v>0</v>
      </c>
      <c r="AP506" s="169">
        <v>0</v>
      </c>
      <c r="AQ506" s="169">
        <v>0</v>
      </c>
      <c r="AR506" s="169">
        <v>0</v>
      </c>
      <c r="AS506" s="169">
        <v>0</v>
      </c>
      <c r="AT506" s="170">
        <v>0</v>
      </c>
      <c r="AU506" s="169">
        <v>0</v>
      </c>
      <c r="AV506" s="169">
        <v>0</v>
      </c>
      <c r="AW506" s="169">
        <v>0</v>
      </c>
      <c r="AX506" s="169">
        <v>0</v>
      </c>
      <c r="AY506" s="169">
        <v>0</v>
      </c>
      <c r="AZ506" s="169">
        <v>0</v>
      </c>
      <c r="BA506" s="169">
        <v>0</v>
      </c>
      <c r="BB506" s="169">
        <v>0</v>
      </c>
      <c r="BC506" s="169">
        <v>0</v>
      </c>
      <c r="BD506" s="169">
        <v>0</v>
      </c>
      <c r="BE506" s="169">
        <v>3</v>
      </c>
      <c r="BF506" s="169">
        <v>0</v>
      </c>
      <c r="BG506" s="169">
        <v>0</v>
      </c>
      <c r="BH506" s="169">
        <v>0</v>
      </c>
      <c r="BI506" s="138">
        <v>0</v>
      </c>
    </row>
    <row r="507" spans="1:61">
      <c r="A507" s="172" t="s">
        <v>63</v>
      </c>
      <c r="B507" s="169">
        <v>502</v>
      </c>
      <c r="C507" s="169">
        <v>2988</v>
      </c>
      <c r="D507" s="138">
        <f>SUM(H507:BI507)</f>
        <v>465</v>
      </c>
      <c r="E507" s="172">
        <f>SUMIF($H$1:$BI$1,1,$H507:$BI507)</f>
        <v>105</v>
      </c>
      <c r="F507" s="169">
        <f>SUMIF($H$1:$BI$1,2,$H507:$BI507)</f>
        <v>183</v>
      </c>
      <c r="G507" s="138">
        <f>SUMIF($H$1:$BI$1,3,$H507:$BI507)</f>
        <v>177</v>
      </c>
      <c r="H507" s="171">
        <v>0</v>
      </c>
      <c r="I507" s="169">
        <v>25</v>
      </c>
      <c r="J507" s="169">
        <v>5</v>
      </c>
      <c r="K507" s="169">
        <v>0</v>
      </c>
      <c r="L507" s="169">
        <v>15</v>
      </c>
      <c r="M507" s="169">
        <v>10</v>
      </c>
      <c r="N507" s="169">
        <v>0</v>
      </c>
      <c r="O507" s="169">
        <v>0</v>
      </c>
      <c r="P507" s="169">
        <v>129</v>
      </c>
      <c r="Q507" s="169">
        <v>0</v>
      </c>
      <c r="R507" s="169">
        <v>2</v>
      </c>
      <c r="S507" s="169">
        <v>12</v>
      </c>
      <c r="T507" s="169">
        <v>0</v>
      </c>
      <c r="U507" s="169">
        <v>0</v>
      </c>
      <c r="V507" s="169">
        <v>0</v>
      </c>
      <c r="W507" s="169">
        <v>10</v>
      </c>
      <c r="X507" s="169">
        <v>59</v>
      </c>
      <c r="Y507" s="169">
        <v>14</v>
      </c>
      <c r="Z507" s="169">
        <v>7</v>
      </c>
      <c r="AA507" s="169">
        <v>0</v>
      </c>
      <c r="AB507" s="169">
        <v>0</v>
      </c>
      <c r="AC507" s="169">
        <v>0</v>
      </c>
      <c r="AD507" s="169">
        <v>0</v>
      </c>
      <c r="AE507" s="169">
        <v>12</v>
      </c>
      <c r="AF507" s="169">
        <v>0</v>
      </c>
      <c r="AG507" s="169">
        <v>57</v>
      </c>
      <c r="AH507" s="169">
        <v>0</v>
      </c>
      <c r="AI507" s="169">
        <v>13</v>
      </c>
      <c r="AJ507" s="169">
        <v>14</v>
      </c>
      <c r="AK507" s="169">
        <v>0</v>
      </c>
      <c r="AL507" s="169">
        <v>0</v>
      </c>
      <c r="AM507" s="169">
        <v>0</v>
      </c>
      <c r="AN507" s="170">
        <v>0</v>
      </c>
      <c r="AO507" s="169">
        <v>0</v>
      </c>
      <c r="AP507" s="169">
        <v>0</v>
      </c>
      <c r="AQ507" s="169">
        <v>18</v>
      </c>
      <c r="AR507" s="169">
        <v>0</v>
      </c>
      <c r="AS507" s="169">
        <v>0</v>
      </c>
      <c r="AT507" s="170">
        <v>0</v>
      </c>
      <c r="AU507" s="169">
        <v>0</v>
      </c>
      <c r="AV507" s="169">
        <v>0</v>
      </c>
      <c r="AW507" s="169">
        <v>0</v>
      </c>
      <c r="AX507" s="169">
        <v>5</v>
      </c>
      <c r="AY507" s="169">
        <v>0</v>
      </c>
      <c r="AZ507" s="169">
        <v>0</v>
      </c>
      <c r="BA507" s="169">
        <v>19</v>
      </c>
      <c r="BB507" s="169">
        <v>0</v>
      </c>
      <c r="BC507" s="169">
        <v>0</v>
      </c>
      <c r="BD507" s="169">
        <v>0</v>
      </c>
      <c r="BE507" s="169">
        <v>32</v>
      </c>
      <c r="BF507" s="169">
        <v>0</v>
      </c>
      <c r="BG507" s="169">
        <v>0</v>
      </c>
      <c r="BH507" s="169">
        <v>7</v>
      </c>
      <c r="BI507" s="138">
        <v>0</v>
      </c>
    </row>
    <row r="508" spans="1:61">
      <c r="A508" s="172" t="s">
        <v>61</v>
      </c>
      <c r="B508" s="169">
        <v>503</v>
      </c>
      <c r="C508" s="169">
        <v>2519</v>
      </c>
      <c r="D508" s="138">
        <f>SUM(H508:BI508)</f>
        <v>463</v>
      </c>
      <c r="E508" s="172">
        <f>SUMIF($H$1:$BI$1,1,$H508:$BI508)</f>
        <v>178</v>
      </c>
      <c r="F508" s="169">
        <f>SUMIF($H$1:$BI$1,2,$H508:$BI508)</f>
        <v>58</v>
      </c>
      <c r="G508" s="138">
        <f>SUMIF($H$1:$BI$1,3,$H508:$BI508)</f>
        <v>227</v>
      </c>
      <c r="H508" s="171">
        <v>0</v>
      </c>
      <c r="I508" s="169">
        <v>0</v>
      </c>
      <c r="J508" s="169">
        <v>0</v>
      </c>
      <c r="K508" s="169">
        <v>0</v>
      </c>
      <c r="L508" s="169">
        <v>0</v>
      </c>
      <c r="M508" s="169">
        <v>0</v>
      </c>
      <c r="N508" s="169">
        <v>0</v>
      </c>
      <c r="O508" s="169">
        <v>0</v>
      </c>
      <c r="P508" s="169">
        <v>225</v>
      </c>
      <c r="Q508" s="169">
        <v>0</v>
      </c>
      <c r="R508" s="169">
        <v>0</v>
      </c>
      <c r="S508" s="169">
        <v>0</v>
      </c>
      <c r="T508" s="169">
        <v>0</v>
      </c>
      <c r="U508" s="169">
        <v>0</v>
      </c>
      <c r="V508" s="169">
        <v>0</v>
      </c>
      <c r="W508" s="169">
        <v>0</v>
      </c>
      <c r="X508" s="169">
        <v>178</v>
      </c>
      <c r="Y508" s="169">
        <v>0</v>
      </c>
      <c r="Z508" s="169">
        <v>0</v>
      </c>
      <c r="AA508" s="169">
        <v>0</v>
      </c>
      <c r="AB508" s="169">
        <v>0</v>
      </c>
      <c r="AC508" s="169">
        <v>0</v>
      </c>
      <c r="AD508" s="169">
        <v>0</v>
      </c>
      <c r="AE508" s="169">
        <v>0</v>
      </c>
      <c r="AF508" s="169">
        <v>0</v>
      </c>
      <c r="AG508" s="169">
        <v>0</v>
      </c>
      <c r="AH508" s="169">
        <v>0</v>
      </c>
      <c r="AI508" s="169">
        <v>0</v>
      </c>
      <c r="AJ508" s="169">
        <v>0</v>
      </c>
      <c r="AK508" s="169">
        <v>0</v>
      </c>
      <c r="AL508" s="169">
        <v>0</v>
      </c>
      <c r="AM508" s="169">
        <v>0</v>
      </c>
      <c r="AN508" s="170">
        <v>0</v>
      </c>
      <c r="AO508" s="169">
        <v>0</v>
      </c>
      <c r="AP508" s="169">
        <v>0</v>
      </c>
      <c r="AQ508" s="169">
        <v>0</v>
      </c>
      <c r="AR508" s="169">
        <v>0</v>
      </c>
      <c r="AS508" s="169">
        <v>0</v>
      </c>
      <c r="AT508" s="170">
        <v>0</v>
      </c>
      <c r="AU508" s="169">
        <v>0</v>
      </c>
      <c r="AV508" s="169">
        <v>0</v>
      </c>
      <c r="AW508" s="169">
        <v>0</v>
      </c>
      <c r="AX508" s="169">
        <v>0</v>
      </c>
      <c r="AY508" s="169">
        <v>0</v>
      </c>
      <c r="AZ508" s="169">
        <v>0</v>
      </c>
      <c r="BA508" s="169">
        <v>0</v>
      </c>
      <c r="BB508" s="169">
        <v>0</v>
      </c>
      <c r="BC508" s="169">
        <v>0</v>
      </c>
      <c r="BD508" s="169">
        <v>0</v>
      </c>
      <c r="BE508" s="169">
        <v>58</v>
      </c>
      <c r="BF508" s="169">
        <v>0</v>
      </c>
      <c r="BG508" s="169">
        <v>0</v>
      </c>
      <c r="BH508" s="169">
        <v>2</v>
      </c>
      <c r="BI508" s="138">
        <v>0</v>
      </c>
    </row>
    <row r="509" spans="1:61">
      <c r="A509" s="172" t="s">
        <v>59</v>
      </c>
      <c r="B509" s="169">
        <v>504</v>
      </c>
      <c r="C509" s="169">
        <v>117</v>
      </c>
      <c r="D509" s="138">
        <f>SUM(H509:BI509)</f>
        <v>19</v>
      </c>
      <c r="E509" s="172">
        <f>SUMIF($H$1:$BI$1,1,$H509:$BI509)</f>
        <v>11</v>
      </c>
      <c r="F509" s="169">
        <f>SUMIF($H$1:$BI$1,2,$H509:$BI509)</f>
        <v>2</v>
      </c>
      <c r="G509" s="138">
        <f>SUMIF($H$1:$BI$1,3,$H509:$BI509)</f>
        <v>6</v>
      </c>
      <c r="H509" s="171">
        <v>0</v>
      </c>
      <c r="I509" s="169">
        <v>0</v>
      </c>
      <c r="J509" s="169">
        <v>0</v>
      </c>
      <c r="K509" s="169">
        <v>0</v>
      </c>
      <c r="L509" s="169">
        <v>0</v>
      </c>
      <c r="M509" s="169">
        <v>0</v>
      </c>
      <c r="N509" s="169">
        <v>0</v>
      </c>
      <c r="O509" s="169">
        <v>0</v>
      </c>
      <c r="P509" s="169">
        <v>0</v>
      </c>
      <c r="Q509" s="169">
        <v>0</v>
      </c>
      <c r="R509" s="169">
        <v>6</v>
      </c>
      <c r="S509" s="169">
        <v>0</v>
      </c>
      <c r="T509" s="169">
        <v>0</v>
      </c>
      <c r="U509" s="169">
        <v>0</v>
      </c>
      <c r="V509" s="169">
        <v>0</v>
      </c>
      <c r="W509" s="169">
        <v>0</v>
      </c>
      <c r="X509" s="169">
        <v>2</v>
      </c>
      <c r="Y509" s="169">
        <v>0</v>
      </c>
      <c r="Z509" s="169">
        <v>0</v>
      </c>
      <c r="AA509" s="169">
        <v>0</v>
      </c>
      <c r="AB509" s="169">
        <v>0</v>
      </c>
      <c r="AC509" s="169">
        <v>0</v>
      </c>
      <c r="AD509" s="169">
        <v>0</v>
      </c>
      <c r="AE509" s="169">
        <v>0</v>
      </c>
      <c r="AF509" s="169">
        <v>0</v>
      </c>
      <c r="AG509" s="169">
        <v>1</v>
      </c>
      <c r="AH509" s="169">
        <v>0</v>
      </c>
      <c r="AI509" s="169">
        <v>1</v>
      </c>
      <c r="AJ509" s="169">
        <v>0</v>
      </c>
      <c r="AK509" s="169">
        <v>0</v>
      </c>
      <c r="AL509" s="169">
        <v>0</v>
      </c>
      <c r="AM509" s="169">
        <v>0</v>
      </c>
      <c r="AN509" s="170">
        <v>0</v>
      </c>
      <c r="AO509" s="169">
        <v>0</v>
      </c>
      <c r="AP509" s="169">
        <v>0</v>
      </c>
      <c r="AQ509" s="169">
        <v>0</v>
      </c>
      <c r="AR509" s="169">
        <v>0</v>
      </c>
      <c r="AS509" s="169">
        <v>0</v>
      </c>
      <c r="AT509" s="170">
        <v>0</v>
      </c>
      <c r="AU509" s="169">
        <v>0</v>
      </c>
      <c r="AV509" s="169">
        <v>0</v>
      </c>
      <c r="AW509" s="169">
        <v>0</v>
      </c>
      <c r="AX509" s="169">
        <v>0</v>
      </c>
      <c r="AY509" s="169">
        <v>4</v>
      </c>
      <c r="AZ509" s="169">
        <v>0</v>
      </c>
      <c r="BA509" s="169">
        <v>4</v>
      </c>
      <c r="BB509" s="169">
        <v>0</v>
      </c>
      <c r="BC509" s="169">
        <v>0</v>
      </c>
      <c r="BD509" s="169">
        <v>0</v>
      </c>
      <c r="BE509" s="169">
        <v>1</v>
      </c>
      <c r="BF509" s="169">
        <v>0</v>
      </c>
      <c r="BG509" s="169">
        <v>0</v>
      </c>
      <c r="BH509" s="169">
        <v>0</v>
      </c>
      <c r="BI509" s="138">
        <v>0</v>
      </c>
    </row>
    <row r="510" spans="1:61">
      <c r="A510" s="172" t="s">
        <v>56</v>
      </c>
      <c r="B510" s="169">
        <v>505</v>
      </c>
      <c r="C510" s="169">
        <v>184</v>
      </c>
      <c r="D510" s="138">
        <f>SUM(H510:BI510)</f>
        <v>36</v>
      </c>
      <c r="E510" s="172">
        <f>SUMIF($H$1:$BI$1,1,$H510:$BI510)</f>
        <v>27</v>
      </c>
      <c r="F510" s="169">
        <f>SUMIF($H$1:$BI$1,2,$H510:$BI510)</f>
        <v>5</v>
      </c>
      <c r="G510" s="138">
        <f>SUMIF($H$1:$BI$1,3,$H510:$BI510)</f>
        <v>4</v>
      </c>
      <c r="H510" s="171">
        <v>0</v>
      </c>
      <c r="I510" s="169">
        <v>0</v>
      </c>
      <c r="J510" s="169">
        <v>0</v>
      </c>
      <c r="K510" s="169">
        <v>0</v>
      </c>
      <c r="L510" s="169">
        <v>0</v>
      </c>
      <c r="M510" s="169">
        <v>0</v>
      </c>
      <c r="N510" s="169">
        <v>0</v>
      </c>
      <c r="O510" s="169">
        <v>0</v>
      </c>
      <c r="P510" s="169">
        <v>4</v>
      </c>
      <c r="Q510" s="169">
        <v>0</v>
      </c>
      <c r="R510" s="169">
        <v>0</v>
      </c>
      <c r="S510" s="169">
        <v>0</v>
      </c>
      <c r="T510" s="169">
        <v>0</v>
      </c>
      <c r="U510" s="169">
        <v>0</v>
      </c>
      <c r="V510" s="169">
        <v>0</v>
      </c>
      <c r="W510" s="169">
        <v>0</v>
      </c>
      <c r="X510" s="169">
        <v>27</v>
      </c>
      <c r="Y510" s="169">
        <v>0</v>
      </c>
      <c r="Z510" s="169">
        <v>0</v>
      </c>
      <c r="AA510" s="169">
        <v>0</v>
      </c>
      <c r="AB510" s="169">
        <v>0</v>
      </c>
      <c r="AC510" s="169">
        <v>0</v>
      </c>
      <c r="AD510" s="169">
        <v>0</v>
      </c>
      <c r="AE510" s="169">
        <v>0</v>
      </c>
      <c r="AF510" s="169">
        <v>0</v>
      </c>
      <c r="AG510" s="169">
        <v>3</v>
      </c>
      <c r="AH510" s="169">
        <v>0</v>
      </c>
      <c r="AI510" s="169">
        <v>0</v>
      </c>
      <c r="AJ510" s="169">
        <v>0</v>
      </c>
      <c r="AK510" s="169">
        <v>0</v>
      </c>
      <c r="AL510" s="169">
        <v>0</v>
      </c>
      <c r="AM510" s="169">
        <v>0</v>
      </c>
      <c r="AN510" s="170">
        <v>0</v>
      </c>
      <c r="AO510" s="169">
        <v>0</v>
      </c>
      <c r="AP510" s="169">
        <v>0</v>
      </c>
      <c r="AQ510" s="169">
        <v>0</v>
      </c>
      <c r="AR510" s="169">
        <v>0</v>
      </c>
      <c r="AS510" s="169">
        <v>0</v>
      </c>
      <c r="AT510" s="170">
        <v>0</v>
      </c>
      <c r="AU510" s="169">
        <v>0</v>
      </c>
      <c r="AV510" s="169">
        <v>0</v>
      </c>
      <c r="AW510" s="169">
        <v>0</v>
      </c>
      <c r="AX510" s="169">
        <v>0</v>
      </c>
      <c r="AY510" s="169">
        <v>0</v>
      </c>
      <c r="AZ510" s="169">
        <v>0</v>
      </c>
      <c r="BA510" s="169">
        <v>0</v>
      </c>
      <c r="BB510" s="169">
        <v>0</v>
      </c>
      <c r="BC510" s="169">
        <v>0</v>
      </c>
      <c r="BD510" s="169">
        <v>0</v>
      </c>
      <c r="BE510" s="169">
        <v>2</v>
      </c>
      <c r="BF510" s="169">
        <v>0</v>
      </c>
      <c r="BG510" s="169">
        <v>0</v>
      </c>
      <c r="BH510" s="169">
        <v>0</v>
      </c>
      <c r="BI510" s="138">
        <v>0</v>
      </c>
    </row>
    <row r="511" spans="1:61">
      <c r="A511" s="172" t="s">
        <v>53</v>
      </c>
      <c r="B511" s="169">
        <v>506</v>
      </c>
      <c r="C511" s="169">
        <v>1077</v>
      </c>
      <c r="D511" s="138">
        <f>SUM(H511:BI511)</f>
        <v>270</v>
      </c>
      <c r="E511" s="172">
        <f>SUMIF($H$1:$BI$1,1,$H511:$BI511)</f>
        <v>199</v>
      </c>
      <c r="F511" s="169">
        <f>SUMIF($H$1:$BI$1,2,$H511:$BI511)</f>
        <v>2</v>
      </c>
      <c r="G511" s="138">
        <f>SUMIF($H$1:$BI$1,3,$H511:$BI511)</f>
        <v>69</v>
      </c>
      <c r="H511" s="171">
        <v>0</v>
      </c>
      <c r="I511" s="169">
        <v>0</v>
      </c>
      <c r="J511" s="169">
        <v>0</v>
      </c>
      <c r="K511" s="169">
        <v>0</v>
      </c>
      <c r="L511" s="169">
        <v>0</v>
      </c>
      <c r="M511" s="169">
        <v>3</v>
      </c>
      <c r="N511" s="169">
        <v>0</v>
      </c>
      <c r="O511" s="169">
        <v>0</v>
      </c>
      <c r="P511" s="169">
        <v>64</v>
      </c>
      <c r="Q511" s="169">
        <v>2</v>
      </c>
      <c r="R511" s="169">
        <v>0</v>
      </c>
      <c r="S511" s="169">
        <v>0</v>
      </c>
      <c r="T511" s="169">
        <v>0</v>
      </c>
      <c r="U511" s="169">
        <v>0</v>
      </c>
      <c r="V511" s="169">
        <v>0</v>
      </c>
      <c r="W511" s="169">
        <v>0</v>
      </c>
      <c r="X511" s="169">
        <v>193</v>
      </c>
      <c r="Y511" s="169">
        <v>0</v>
      </c>
      <c r="Z511" s="169">
        <v>0</v>
      </c>
      <c r="AA511" s="169">
        <v>0</v>
      </c>
      <c r="AB511" s="169">
        <v>0</v>
      </c>
      <c r="AC511" s="169">
        <v>0</v>
      </c>
      <c r="AD511" s="169">
        <v>0</v>
      </c>
      <c r="AE511" s="169">
        <v>0</v>
      </c>
      <c r="AF511" s="169">
        <v>0</v>
      </c>
      <c r="AG511" s="169">
        <v>0</v>
      </c>
      <c r="AH511" s="169">
        <v>0</v>
      </c>
      <c r="AI511" s="169">
        <v>1</v>
      </c>
      <c r="AJ511" s="169">
        <v>4</v>
      </c>
      <c r="AK511" s="169">
        <v>0</v>
      </c>
      <c r="AL511" s="169">
        <v>0</v>
      </c>
      <c r="AM511" s="169">
        <v>0</v>
      </c>
      <c r="AN511" s="170">
        <v>0</v>
      </c>
      <c r="AO511" s="169">
        <v>0</v>
      </c>
      <c r="AP511" s="169">
        <v>0</v>
      </c>
      <c r="AQ511" s="169">
        <v>0</v>
      </c>
      <c r="AR511" s="169">
        <v>0</v>
      </c>
      <c r="AS511" s="169">
        <v>0</v>
      </c>
      <c r="AT511" s="170">
        <v>0</v>
      </c>
      <c r="AU511" s="169">
        <v>0</v>
      </c>
      <c r="AV511" s="169">
        <v>0</v>
      </c>
      <c r="AW511" s="169">
        <v>0</v>
      </c>
      <c r="AX511" s="169">
        <v>0</v>
      </c>
      <c r="AY511" s="169">
        <v>0</v>
      </c>
      <c r="AZ511" s="169">
        <v>0</v>
      </c>
      <c r="BA511" s="169">
        <v>0</v>
      </c>
      <c r="BB511" s="169">
        <v>0</v>
      </c>
      <c r="BC511" s="169">
        <v>1</v>
      </c>
      <c r="BD511" s="169">
        <v>0</v>
      </c>
      <c r="BE511" s="169">
        <v>2</v>
      </c>
      <c r="BF511" s="169">
        <v>0</v>
      </c>
      <c r="BG511" s="169">
        <v>0</v>
      </c>
      <c r="BH511" s="169">
        <v>0</v>
      </c>
      <c r="BI511" s="138">
        <v>0</v>
      </c>
    </row>
    <row r="512" spans="1:61">
      <c r="A512" s="172" t="s">
        <v>50</v>
      </c>
      <c r="B512" s="169">
        <v>507</v>
      </c>
      <c r="C512" s="169">
        <v>37</v>
      </c>
      <c r="D512" s="138">
        <f>SUM(H512:BI512)</f>
        <v>3</v>
      </c>
      <c r="E512" s="172">
        <f>SUMIF($H$1:$BI$1,1,$H512:$BI512)</f>
        <v>0</v>
      </c>
      <c r="F512" s="169">
        <f>SUMIF($H$1:$BI$1,2,$H512:$BI512)</f>
        <v>0</v>
      </c>
      <c r="G512" s="138">
        <f>SUMIF($H$1:$BI$1,3,$H512:$BI512)</f>
        <v>3</v>
      </c>
      <c r="H512" s="171">
        <v>0</v>
      </c>
      <c r="I512" s="169">
        <v>0</v>
      </c>
      <c r="J512" s="169">
        <v>0</v>
      </c>
      <c r="K512" s="169">
        <v>0</v>
      </c>
      <c r="L512" s="169">
        <v>0</v>
      </c>
      <c r="M512" s="169">
        <v>0</v>
      </c>
      <c r="N512" s="169">
        <v>0</v>
      </c>
      <c r="O512" s="169">
        <v>3</v>
      </c>
      <c r="P512" s="169">
        <v>0</v>
      </c>
      <c r="Q512" s="169">
        <v>0</v>
      </c>
      <c r="R512" s="169">
        <v>0</v>
      </c>
      <c r="S512" s="169">
        <v>0</v>
      </c>
      <c r="T512" s="169">
        <v>0</v>
      </c>
      <c r="U512" s="169">
        <v>0</v>
      </c>
      <c r="V512" s="169">
        <v>0</v>
      </c>
      <c r="W512" s="169">
        <v>0</v>
      </c>
      <c r="X512" s="169">
        <v>0</v>
      </c>
      <c r="Y512" s="169">
        <v>0</v>
      </c>
      <c r="Z512" s="169">
        <v>0</v>
      </c>
      <c r="AA512" s="169">
        <v>0</v>
      </c>
      <c r="AB512" s="169">
        <v>0</v>
      </c>
      <c r="AC512" s="169">
        <v>0</v>
      </c>
      <c r="AD512" s="169">
        <v>0</v>
      </c>
      <c r="AE512" s="169">
        <v>0</v>
      </c>
      <c r="AF512" s="169">
        <v>0</v>
      </c>
      <c r="AG512" s="169">
        <v>0</v>
      </c>
      <c r="AH512" s="169">
        <v>0</v>
      </c>
      <c r="AI512" s="169">
        <v>0</v>
      </c>
      <c r="AJ512" s="169">
        <v>0</v>
      </c>
      <c r="AK512" s="169">
        <v>0</v>
      </c>
      <c r="AL512" s="169">
        <v>0</v>
      </c>
      <c r="AM512" s="169">
        <v>0</v>
      </c>
      <c r="AN512" s="170">
        <v>0</v>
      </c>
      <c r="AO512" s="169">
        <v>0</v>
      </c>
      <c r="AP512" s="169">
        <v>0</v>
      </c>
      <c r="AQ512" s="169">
        <v>0</v>
      </c>
      <c r="AR512" s="169">
        <v>0</v>
      </c>
      <c r="AS512" s="169">
        <v>0</v>
      </c>
      <c r="AT512" s="170">
        <v>0</v>
      </c>
      <c r="AU512" s="169">
        <v>0</v>
      </c>
      <c r="AV512" s="169">
        <v>0</v>
      </c>
      <c r="AW512" s="169">
        <v>0</v>
      </c>
      <c r="AX512" s="169">
        <v>0</v>
      </c>
      <c r="AY512" s="169">
        <v>0</v>
      </c>
      <c r="AZ512" s="169">
        <v>0</v>
      </c>
      <c r="BA512" s="169">
        <v>0</v>
      </c>
      <c r="BB512" s="169">
        <v>0</v>
      </c>
      <c r="BC512" s="169">
        <v>0</v>
      </c>
      <c r="BD512" s="169">
        <v>0</v>
      </c>
      <c r="BE512" s="169">
        <v>0</v>
      </c>
      <c r="BF512" s="169">
        <v>0</v>
      </c>
      <c r="BG512" s="169">
        <v>0</v>
      </c>
      <c r="BH512" s="169">
        <v>0</v>
      </c>
      <c r="BI512" s="138">
        <v>0</v>
      </c>
    </row>
    <row r="513" spans="1:61">
      <c r="A513" s="172" t="s">
        <v>46</v>
      </c>
      <c r="B513" s="169">
        <v>508</v>
      </c>
      <c r="C513" s="169">
        <v>638</v>
      </c>
      <c r="D513" s="138">
        <f>SUM(H513:BI513)</f>
        <v>0</v>
      </c>
      <c r="E513" s="172">
        <f>SUMIF($H$1:$BI$1,1,$H513:$BI513)</f>
        <v>0</v>
      </c>
      <c r="F513" s="169">
        <f>SUMIF($H$1:$BI$1,2,$H513:$BI513)</f>
        <v>0</v>
      </c>
      <c r="G513" s="138">
        <f>SUMIF($H$1:$BI$1,3,$H513:$BI513)</f>
        <v>0</v>
      </c>
      <c r="H513" s="171">
        <v>0</v>
      </c>
      <c r="I513" s="169">
        <v>0</v>
      </c>
      <c r="J513" s="169">
        <v>0</v>
      </c>
      <c r="K513" s="169">
        <v>0</v>
      </c>
      <c r="L513" s="169">
        <v>0</v>
      </c>
      <c r="M513" s="169">
        <v>0</v>
      </c>
      <c r="N513" s="169">
        <v>0</v>
      </c>
      <c r="O513" s="169">
        <v>0</v>
      </c>
      <c r="P513" s="169">
        <v>0</v>
      </c>
      <c r="Q513" s="169">
        <v>0</v>
      </c>
      <c r="R513" s="169">
        <v>0</v>
      </c>
      <c r="S513" s="169">
        <v>0</v>
      </c>
      <c r="T513" s="169">
        <v>0</v>
      </c>
      <c r="U513" s="169">
        <v>0</v>
      </c>
      <c r="V513" s="169">
        <v>0</v>
      </c>
      <c r="W513" s="169">
        <v>0</v>
      </c>
      <c r="X513" s="169">
        <v>0</v>
      </c>
      <c r="Y513" s="169">
        <v>0</v>
      </c>
      <c r="Z513" s="169">
        <v>0</v>
      </c>
      <c r="AA513" s="169">
        <v>0</v>
      </c>
      <c r="AB513" s="169">
        <v>0</v>
      </c>
      <c r="AC513" s="169">
        <v>0</v>
      </c>
      <c r="AD513" s="169">
        <v>0</v>
      </c>
      <c r="AE513" s="169">
        <v>0</v>
      </c>
      <c r="AF513" s="169">
        <v>0</v>
      </c>
      <c r="AG513" s="169">
        <v>0</v>
      </c>
      <c r="AH513" s="169">
        <v>0</v>
      </c>
      <c r="AI513" s="169">
        <v>0</v>
      </c>
      <c r="AJ513" s="169">
        <v>0</v>
      </c>
      <c r="AK513" s="169">
        <v>0</v>
      </c>
      <c r="AL513" s="169">
        <v>0</v>
      </c>
      <c r="AM513" s="169">
        <v>0</v>
      </c>
      <c r="AN513" s="170">
        <v>0</v>
      </c>
      <c r="AO513" s="169">
        <v>0</v>
      </c>
      <c r="AP513" s="169">
        <v>0</v>
      </c>
      <c r="AQ513" s="169">
        <v>0</v>
      </c>
      <c r="AR513" s="169">
        <v>0</v>
      </c>
      <c r="AS513" s="169">
        <v>0</v>
      </c>
      <c r="AT513" s="170">
        <v>0</v>
      </c>
      <c r="AU513" s="169">
        <v>0</v>
      </c>
      <c r="AV513" s="169">
        <v>0</v>
      </c>
      <c r="AW513" s="169">
        <v>0</v>
      </c>
      <c r="AX513" s="169">
        <v>0</v>
      </c>
      <c r="AY513" s="169">
        <v>0</v>
      </c>
      <c r="AZ513" s="169">
        <v>0</v>
      </c>
      <c r="BA513" s="169">
        <v>0</v>
      </c>
      <c r="BB513" s="169">
        <v>0</v>
      </c>
      <c r="BC513" s="169">
        <v>0</v>
      </c>
      <c r="BD513" s="169">
        <v>0</v>
      </c>
      <c r="BE513" s="169">
        <v>0</v>
      </c>
      <c r="BF513" s="169">
        <v>0</v>
      </c>
      <c r="BG513" s="169">
        <v>0</v>
      </c>
      <c r="BH513" s="169">
        <v>0</v>
      </c>
      <c r="BI513" s="138">
        <v>0</v>
      </c>
    </row>
    <row r="514" spans="1:61">
      <c r="A514" s="172" t="s">
        <v>45</v>
      </c>
      <c r="B514" s="169">
        <v>509</v>
      </c>
      <c r="C514" s="169">
        <v>55</v>
      </c>
      <c r="D514" s="138">
        <f>SUM(H514:BI514)</f>
        <v>0</v>
      </c>
      <c r="E514" s="172">
        <f>SUMIF($H$1:$BI$1,1,$H514:$BI514)</f>
        <v>0</v>
      </c>
      <c r="F514" s="169">
        <f>SUMIF($H$1:$BI$1,2,$H514:$BI514)</f>
        <v>0</v>
      </c>
      <c r="G514" s="138">
        <f>SUMIF($H$1:$BI$1,3,$H514:$BI514)</f>
        <v>0</v>
      </c>
      <c r="H514" s="171">
        <v>0</v>
      </c>
      <c r="I514" s="169">
        <v>0</v>
      </c>
      <c r="J514" s="169">
        <v>0</v>
      </c>
      <c r="K514" s="169">
        <v>0</v>
      </c>
      <c r="L514" s="169">
        <v>0</v>
      </c>
      <c r="M514" s="169">
        <v>0</v>
      </c>
      <c r="N514" s="169">
        <v>0</v>
      </c>
      <c r="O514" s="169">
        <v>0</v>
      </c>
      <c r="P514" s="169">
        <v>0</v>
      </c>
      <c r="Q514" s="169">
        <v>0</v>
      </c>
      <c r="R514" s="169">
        <v>0</v>
      </c>
      <c r="S514" s="169">
        <v>0</v>
      </c>
      <c r="T514" s="169">
        <v>0</v>
      </c>
      <c r="U514" s="169">
        <v>0</v>
      </c>
      <c r="V514" s="169">
        <v>0</v>
      </c>
      <c r="W514" s="169">
        <v>0</v>
      </c>
      <c r="X514" s="169">
        <v>0</v>
      </c>
      <c r="Y514" s="169">
        <v>0</v>
      </c>
      <c r="Z514" s="169">
        <v>0</v>
      </c>
      <c r="AA514" s="169">
        <v>0</v>
      </c>
      <c r="AB514" s="169">
        <v>0</v>
      </c>
      <c r="AC514" s="169">
        <v>0</v>
      </c>
      <c r="AD514" s="169">
        <v>0</v>
      </c>
      <c r="AE514" s="169">
        <v>0</v>
      </c>
      <c r="AF514" s="169">
        <v>0</v>
      </c>
      <c r="AG514" s="169">
        <v>0</v>
      </c>
      <c r="AH514" s="169">
        <v>0</v>
      </c>
      <c r="AI514" s="169">
        <v>0</v>
      </c>
      <c r="AJ514" s="169">
        <v>0</v>
      </c>
      <c r="AK514" s="169">
        <v>0</v>
      </c>
      <c r="AL514" s="169">
        <v>0</v>
      </c>
      <c r="AM514" s="169">
        <v>0</v>
      </c>
      <c r="AN514" s="170">
        <v>0</v>
      </c>
      <c r="AO514" s="169">
        <v>0</v>
      </c>
      <c r="AP514" s="169">
        <v>0</v>
      </c>
      <c r="AQ514" s="169">
        <v>0</v>
      </c>
      <c r="AR514" s="169">
        <v>0</v>
      </c>
      <c r="AS514" s="169">
        <v>0</v>
      </c>
      <c r="AT514" s="170">
        <v>0</v>
      </c>
      <c r="AU514" s="169">
        <v>0</v>
      </c>
      <c r="AV514" s="169">
        <v>0</v>
      </c>
      <c r="AW514" s="169">
        <v>0</v>
      </c>
      <c r="AX514" s="169">
        <v>0</v>
      </c>
      <c r="AY514" s="169">
        <v>0</v>
      </c>
      <c r="AZ514" s="169">
        <v>0</v>
      </c>
      <c r="BA514" s="169">
        <v>0</v>
      </c>
      <c r="BB514" s="169">
        <v>0</v>
      </c>
      <c r="BC514" s="169">
        <v>0</v>
      </c>
      <c r="BD514" s="169">
        <v>0</v>
      </c>
      <c r="BE514" s="169">
        <v>0</v>
      </c>
      <c r="BF514" s="169">
        <v>0</v>
      </c>
      <c r="BG514" s="169">
        <v>0</v>
      </c>
      <c r="BH514" s="169">
        <v>0</v>
      </c>
      <c r="BI514" s="138">
        <v>0</v>
      </c>
    </row>
    <row r="515" spans="1:61">
      <c r="A515" s="172" t="s">
        <v>44</v>
      </c>
      <c r="B515" s="169">
        <v>510</v>
      </c>
      <c r="C515" s="169">
        <v>72</v>
      </c>
      <c r="D515" s="138">
        <f>SUM(H515:BI515)</f>
        <v>54</v>
      </c>
      <c r="E515" s="172">
        <f>SUMIF($H$1:$BI$1,1,$H515:$BI515)</f>
        <v>54</v>
      </c>
      <c r="F515" s="169">
        <f>SUMIF($H$1:$BI$1,2,$H515:$BI515)</f>
        <v>0</v>
      </c>
      <c r="G515" s="138">
        <f>SUMIF($H$1:$BI$1,3,$H515:$BI515)</f>
        <v>0</v>
      </c>
      <c r="H515" s="171">
        <v>0</v>
      </c>
      <c r="I515" s="169">
        <v>0</v>
      </c>
      <c r="J515" s="169">
        <v>0</v>
      </c>
      <c r="K515" s="169">
        <v>0</v>
      </c>
      <c r="L515" s="169">
        <v>0</v>
      </c>
      <c r="M515" s="169">
        <v>0</v>
      </c>
      <c r="N515" s="169">
        <v>0</v>
      </c>
      <c r="O515" s="169">
        <v>0</v>
      </c>
      <c r="P515" s="169">
        <v>0</v>
      </c>
      <c r="Q515" s="169">
        <v>0</v>
      </c>
      <c r="R515" s="169">
        <v>0</v>
      </c>
      <c r="S515" s="169">
        <v>0</v>
      </c>
      <c r="T515" s="169">
        <v>0</v>
      </c>
      <c r="U515" s="169">
        <v>0</v>
      </c>
      <c r="V515" s="169">
        <v>0</v>
      </c>
      <c r="W515" s="169">
        <v>0</v>
      </c>
      <c r="X515" s="169">
        <v>54</v>
      </c>
      <c r="Y515" s="169">
        <v>0</v>
      </c>
      <c r="Z515" s="169">
        <v>0</v>
      </c>
      <c r="AA515" s="169">
        <v>0</v>
      </c>
      <c r="AB515" s="169">
        <v>0</v>
      </c>
      <c r="AC515" s="169">
        <v>0</v>
      </c>
      <c r="AD515" s="169">
        <v>0</v>
      </c>
      <c r="AE515" s="169">
        <v>0</v>
      </c>
      <c r="AF515" s="169">
        <v>0</v>
      </c>
      <c r="AG515" s="169">
        <v>0</v>
      </c>
      <c r="AH515" s="169">
        <v>0</v>
      </c>
      <c r="AI515" s="169">
        <v>0</v>
      </c>
      <c r="AJ515" s="169">
        <v>0</v>
      </c>
      <c r="AK515" s="169">
        <v>0</v>
      </c>
      <c r="AL515" s="169">
        <v>0</v>
      </c>
      <c r="AM515" s="169">
        <v>0</v>
      </c>
      <c r="AN515" s="170">
        <v>0</v>
      </c>
      <c r="AO515" s="169">
        <v>0</v>
      </c>
      <c r="AP515" s="169">
        <v>0</v>
      </c>
      <c r="AQ515" s="169">
        <v>0</v>
      </c>
      <c r="AR515" s="169">
        <v>0</v>
      </c>
      <c r="AS515" s="169">
        <v>0</v>
      </c>
      <c r="AT515" s="170">
        <v>0</v>
      </c>
      <c r="AU515" s="169">
        <v>0</v>
      </c>
      <c r="AV515" s="169">
        <v>0</v>
      </c>
      <c r="AW515" s="169">
        <v>0</v>
      </c>
      <c r="AX515" s="169">
        <v>0</v>
      </c>
      <c r="AY515" s="169">
        <v>0</v>
      </c>
      <c r="AZ515" s="169">
        <v>0</v>
      </c>
      <c r="BA515" s="169">
        <v>0</v>
      </c>
      <c r="BB515" s="169">
        <v>0</v>
      </c>
      <c r="BC515" s="169">
        <v>0</v>
      </c>
      <c r="BD515" s="169">
        <v>0</v>
      </c>
      <c r="BE515" s="169">
        <v>0</v>
      </c>
      <c r="BF515" s="169">
        <v>0</v>
      </c>
      <c r="BG515" s="169">
        <v>0</v>
      </c>
      <c r="BH515" s="169">
        <v>0</v>
      </c>
      <c r="BI515" s="138">
        <v>0</v>
      </c>
    </row>
    <row r="516" spans="1:61">
      <c r="A516" s="172" t="s">
        <v>42</v>
      </c>
      <c r="B516" s="169">
        <v>511</v>
      </c>
      <c r="C516" s="169">
        <v>9067</v>
      </c>
      <c r="D516" s="138">
        <f>SUM(H516:BI516)</f>
        <v>728</v>
      </c>
      <c r="E516" s="172">
        <f>SUMIF($H$1:$BI$1,1,$H516:$BI516)</f>
        <v>236</v>
      </c>
      <c r="F516" s="169">
        <f>SUMIF($H$1:$BI$1,2,$H516:$BI516)</f>
        <v>160</v>
      </c>
      <c r="G516" s="138">
        <f>SUMIF($H$1:$BI$1,3,$H516:$BI516)</f>
        <v>332</v>
      </c>
      <c r="H516" s="171">
        <v>0</v>
      </c>
      <c r="I516" s="169">
        <v>8</v>
      </c>
      <c r="J516" s="169">
        <v>1</v>
      </c>
      <c r="K516" s="169">
        <v>0</v>
      </c>
      <c r="L516" s="169">
        <v>0</v>
      </c>
      <c r="M516" s="169">
        <v>1</v>
      </c>
      <c r="N516" s="169">
        <v>0</v>
      </c>
      <c r="O516" s="169">
        <v>0</v>
      </c>
      <c r="P516" s="169">
        <v>310</v>
      </c>
      <c r="Q516" s="169">
        <v>4</v>
      </c>
      <c r="R516" s="169">
        <v>4</v>
      </c>
      <c r="S516" s="169">
        <v>0</v>
      </c>
      <c r="T516" s="169">
        <v>0</v>
      </c>
      <c r="U516" s="169">
        <v>0</v>
      </c>
      <c r="V516" s="169">
        <v>1</v>
      </c>
      <c r="W516" s="169">
        <v>1</v>
      </c>
      <c r="X516" s="169">
        <v>184</v>
      </c>
      <c r="Y516" s="169">
        <v>8</v>
      </c>
      <c r="Z516" s="169">
        <v>0</v>
      </c>
      <c r="AA516" s="169">
        <v>0</v>
      </c>
      <c r="AB516" s="169">
        <v>0</v>
      </c>
      <c r="AC516" s="169">
        <v>0</v>
      </c>
      <c r="AD516" s="169">
        <v>0</v>
      </c>
      <c r="AE516" s="169">
        <v>1</v>
      </c>
      <c r="AF516" s="169">
        <v>0</v>
      </c>
      <c r="AG516" s="169">
        <v>28</v>
      </c>
      <c r="AH516" s="169">
        <v>0</v>
      </c>
      <c r="AI516" s="169">
        <v>3</v>
      </c>
      <c r="AJ516" s="169">
        <v>26</v>
      </c>
      <c r="AK516" s="169">
        <v>0</v>
      </c>
      <c r="AL516" s="169">
        <v>5</v>
      </c>
      <c r="AM516" s="169">
        <v>2</v>
      </c>
      <c r="AN516" s="170">
        <v>0</v>
      </c>
      <c r="AO516" s="169">
        <v>3</v>
      </c>
      <c r="AP516" s="169">
        <v>0</v>
      </c>
      <c r="AQ516" s="169">
        <v>31</v>
      </c>
      <c r="AR516" s="169">
        <v>1</v>
      </c>
      <c r="AS516" s="169">
        <v>0</v>
      </c>
      <c r="AT516" s="170">
        <v>1</v>
      </c>
      <c r="AU516" s="169">
        <v>0</v>
      </c>
      <c r="AV516" s="169">
        <v>1</v>
      </c>
      <c r="AW516" s="169">
        <v>0</v>
      </c>
      <c r="AX516" s="169">
        <v>0</v>
      </c>
      <c r="AY516" s="169">
        <v>3</v>
      </c>
      <c r="AZ516" s="169">
        <v>0</v>
      </c>
      <c r="BA516" s="169">
        <v>14</v>
      </c>
      <c r="BB516" s="169">
        <v>0</v>
      </c>
      <c r="BC516" s="169">
        <v>0</v>
      </c>
      <c r="BD516" s="169">
        <v>1</v>
      </c>
      <c r="BE516" s="169">
        <v>73</v>
      </c>
      <c r="BF516" s="169">
        <v>0</v>
      </c>
      <c r="BG516" s="169">
        <v>1</v>
      </c>
      <c r="BH516" s="169">
        <v>11</v>
      </c>
      <c r="BI516" s="138">
        <v>1</v>
      </c>
    </row>
    <row r="517" spans="1:61">
      <c r="A517" s="172" t="s">
        <v>39</v>
      </c>
      <c r="B517" s="169">
        <v>512</v>
      </c>
      <c r="C517" s="169">
        <v>5072</v>
      </c>
      <c r="D517" s="138">
        <f>SUM(H517:BI517)</f>
        <v>794</v>
      </c>
      <c r="E517" s="172">
        <f>SUMIF($H$1:$BI$1,1,$H517:$BI517)</f>
        <v>458</v>
      </c>
      <c r="F517" s="169">
        <f>SUMIF($H$1:$BI$1,2,$H517:$BI517)</f>
        <v>139</v>
      </c>
      <c r="G517" s="138">
        <f>SUMIF($H$1:$BI$1,3,$H517:$BI517)</f>
        <v>197</v>
      </c>
      <c r="H517" s="171">
        <v>0</v>
      </c>
      <c r="I517" s="169">
        <v>9</v>
      </c>
      <c r="J517" s="169">
        <v>0</v>
      </c>
      <c r="K517" s="169">
        <v>0</v>
      </c>
      <c r="L517" s="169">
        <v>2</v>
      </c>
      <c r="M517" s="169">
        <v>0</v>
      </c>
      <c r="N517" s="169">
        <v>0</v>
      </c>
      <c r="O517" s="169">
        <v>4</v>
      </c>
      <c r="P517" s="169">
        <v>169</v>
      </c>
      <c r="Q517" s="169">
        <v>1</v>
      </c>
      <c r="R517" s="169">
        <v>2</v>
      </c>
      <c r="S517" s="169">
        <v>4</v>
      </c>
      <c r="T517" s="169">
        <v>0</v>
      </c>
      <c r="U517" s="169">
        <v>0</v>
      </c>
      <c r="V517" s="169">
        <v>0</v>
      </c>
      <c r="W517" s="169">
        <v>1</v>
      </c>
      <c r="X517" s="169">
        <v>426</v>
      </c>
      <c r="Y517" s="169">
        <v>9</v>
      </c>
      <c r="Z517" s="169">
        <v>2</v>
      </c>
      <c r="AA517" s="169">
        <v>2</v>
      </c>
      <c r="AB517" s="169">
        <v>0</v>
      </c>
      <c r="AC517" s="169">
        <v>0</v>
      </c>
      <c r="AD517" s="169">
        <v>2</v>
      </c>
      <c r="AE517" s="169">
        <v>2</v>
      </c>
      <c r="AF517" s="169">
        <v>0</v>
      </c>
      <c r="AG517" s="169">
        <v>19</v>
      </c>
      <c r="AH517" s="169">
        <v>0</v>
      </c>
      <c r="AI517" s="169">
        <v>2</v>
      </c>
      <c r="AJ517" s="169">
        <v>21</v>
      </c>
      <c r="AK517" s="169">
        <v>0</v>
      </c>
      <c r="AL517" s="169">
        <v>2</v>
      </c>
      <c r="AM517" s="169">
        <v>0</v>
      </c>
      <c r="AN517" s="170">
        <v>0</v>
      </c>
      <c r="AO517" s="169">
        <v>1</v>
      </c>
      <c r="AP517" s="169">
        <v>2</v>
      </c>
      <c r="AQ517" s="169">
        <v>6</v>
      </c>
      <c r="AR517" s="169">
        <v>3</v>
      </c>
      <c r="AS517" s="169">
        <v>1</v>
      </c>
      <c r="AT517" s="170">
        <v>6</v>
      </c>
      <c r="AU517" s="169">
        <v>0</v>
      </c>
      <c r="AV517" s="169">
        <v>1</v>
      </c>
      <c r="AW517" s="169">
        <v>0</v>
      </c>
      <c r="AX517" s="169">
        <v>1</v>
      </c>
      <c r="AY517" s="169">
        <v>0</v>
      </c>
      <c r="AZ517" s="169">
        <v>1</v>
      </c>
      <c r="BA517" s="169">
        <v>3</v>
      </c>
      <c r="BB517" s="169">
        <v>3</v>
      </c>
      <c r="BC517" s="169">
        <v>1</v>
      </c>
      <c r="BD517" s="169">
        <v>4</v>
      </c>
      <c r="BE517" s="169">
        <v>75</v>
      </c>
      <c r="BF517" s="169">
        <v>2</v>
      </c>
      <c r="BG517" s="169">
        <v>1</v>
      </c>
      <c r="BH517" s="169">
        <v>4</v>
      </c>
      <c r="BI517" s="138">
        <v>0</v>
      </c>
    </row>
    <row r="518" spans="1:61">
      <c r="A518" s="172" t="s">
        <v>34</v>
      </c>
      <c r="B518" s="169">
        <v>513</v>
      </c>
      <c r="C518" s="169">
        <v>3673</v>
      </c>
      <c r="D518" s="138">
        <f>SUM(H518:BI518)</f>
        <v>185</v>
      </c>
      <c r="E518" s="172">
        <f>SUMIF($H$1:$BI$1,1,$H518:$BI518)</f>
        <v>76</v>
      </c>
      <c r="F518" s="169">
        <f>SUMIF($H$1:$BI$1,2,$H518:$BI518)</f>
        <v>28</v>
      </c>
      <c r="G518" s="138">
        <f>SUMIF($H$1:$BI$1,3,$H518:$BI518)</f>
        <v>81</v>
      </c>
      <c r="H518" s="171">
        <v>0</v>
      </c>
      <c r="I518" s="169">
        <v>0</v>
      </c>
      <c r="J518" s="169">
        <v>0</v>
      </c>
      <c r="K518" s="169">
        <v>0</v>
      </c>
      <c r="L518" s="169">
        <v>0</v>
      </c>
      <c r="M518" s="169">
        <v>0</v>
      </c>
      <c r="N518" s="169">
        <v>0</v>
      </c>
      <c r="O518" s="169">
        <v>18</v>
      </c>
      <c r="P518" s="169">
        <v>63</v>
      </c>
      <c r="Q518" s="169">
        <v>0</v>
      </c>
      <c r="R518" s="169">
        <v>0</v>
      </c>
      <c r="S518" s="169">
        <v>0</v>
      </c>
      <c r="T518" s="169">
        <v>0</v>
      </c>
      <c r="U518" s="169">
        <v>0</v>
      </c>
      <c r="V518" s="169">
        <v>0</v>
      </c>
      <c r="W518" s="169">
        <v>0</v>
      </c>
      <c r="X518" s="169">
        <v>74</v>
      </c>
      <c r="Y518" s="169">
        <v>0</v>
      </c>
      <c r="Z518" s="169">
        <v>0</v>
      </c>
      <c r="AA518" s="169">
        <v>0</v>
      </c>
      <c r="AB518" s="169">
        <v>0</v>
      </c>
      <c r="AC518" s="169">
        <v>0</v>
      </c>
      <c r="AD518" s="169">
        <v>0</v>
      </c>
      <c r="AE518" s="169">
        <v>0</v>
      </c>
      <c r="AF518" s="169">
        <v>0</v>
      </c>
      <c r="AG518" s="169">
        <v>19</v>
      </c>
      <c r="AH518" s="169">
        <v>0</v>
      </c>
      <c r="AI518" s="169">
        <v>0</v>
      </c>
      <c r="AJ518" s="169">
        <v>2</v>
      </c>
      <c r="AK518" s="169">
        <v>0</v>
      </c>
      <c r="AL518" s="169">
        <v>0</v>
      </c>
      <c r="AM518" s="169">
        <v>0</v>
      </c>
      <c r="AN518" s="170">
        <v>0</v>
      </c>
      <c r="AO518" s="169">
        <v>0</v>
      </c>
      <c r="AP518" s="169">
        <v>0</v>
      </c>
      <c r="AQ518" s="169">
        <v>0</v>
      </c>
      <c r="AR518" s="169">
        <v>0</v>
      </c>
      <c r="AS518" s="169">
        <v>0</v>
      </c>
      <c r="AT518" s="170">
        <v>0</v>
      </c>
      <c r="AU518" s="169">
        <v>0</v>
      </c>
      <c r="AV518" s="169">
        <v>0</v>
      </c>
      <c r="AW518" s="169">
        <v>0</v>
      </c>
      <c r="AX518" s="169">
        <v>0</v>
      </c>
      <c r="AY518" s="169">
        <v>0</v>
      </c>
      <c r="AZ518" s="169">
        <v>0</v>
      </c>
      <c r="BA518" s="169">
        <v>0</v>
      </c>
      <c r="BB518" s="169">
        <v>0</v>
      </c>
      <c r="BC518" s="169">
        <v>0</v>
      </c>
      <c r="BD518" s="169">
        <v>0</v>
      </c>
      <c r="BE518" s="169">
        <v>9</v>
      </c>
      <c r="BF518" s="169">
        <v>0</v>
      </c>
      <c r="BG518" s="169">
        <v>0</v>
      </c>
      <c r="BH518" s="169">
        <v>0</v>
      </c>
      <c r="BI518" s="138">
        <v>0</v>
      </c>
    </row>
    <row r="519" spans="1:61">
      <c r="A519" s="172" t="s">
        <v>32</v>
      </c>
      <c r="B519" s="169">
        <v>514</v>
      </c>
      <c r="C519" s="169">
        <v>2322</v>
      </c>
      <c r="D519" s="138">
        <f>SUM(H519:BI519)</f>
        <v>165</v>
      </c>
      <c r="E519" s="172">
        <f>SUMIF($H$1:$BI$1,1,$H519:$BI519)</f>
        <v>95</v>
      </c>
      <c r="F519" s="169">
        <f>SUMIF($H$1:$BI$1,2,$H519:$BI519)</f>
        <v>36</v>
      </c>
      <c r="G519" s="138">
        <f>SUMIF($H$1:$BI$1,3,$H519:$BI519)</f>
        <v>34</v>
      </c>
      <c r="H519" s="171">
        <v>1</v>
      </c>
      <c r="I519" s="169">
        <v>10</v>
      </c>
      <c r="J519" s="169">
        <v>0</v>
      </c>
      <c r="K519" s="169">
        <v>0</v>
      </c>
      <c r="L519" s="169">
        <v>0</v>
      </c>
      <c r="M519" s="169">
        <v>3</v>
      </c>
      <c r="N519" s="169">
        <v>0</v>
      </c>
      <c r="O519" s="169">
        <v>0</v>
      </c>
      <c r="P519" s="169">
        <v>24</v>
      </c>
      <c r="Q519" s="169">
        <v>0</v>
      </c>
      <c r="R519" s="169">
        <v>4</v>
      </c>
      <c r="S519" s="169">
        <v>0</v>
      </c>
      <c r="T519" s="169">
        <v>0</v>
      </c>
      <c r="U519" s="169">
        <v>0</v>
      </c>
      <c r="V519" s="169">
        <v>1</v>
      </c>
      <c r="W519" s="169">
        <v>0</v>
      </c>
      <c r="X519" s="169">
        <v>87</v>
      </c>
      <c r="Y519" s="169">
        <v>0</v>
      </c>
      <c r="Z519" s="169">
        <v>0</v>
      </c>
      <c r="AA519" s="169">
        <v>0</v>
      </c>
      <c r="AB519" s="169">
        <v>0</v>
      </c>
      <c r="AC519" s="169">
        <v>0</v>
      </c>
      <c r="AD519" s="169">
        <v>0</v>
      </c>
      <c r="AE519" s="169">
        <v>0</v>
      </c>
      <c r="AF519" s="169">
        <v>0</v>
      </c>
      <c r="AG519" s="169">
        <v>6</v>
      </c>
      <c r="AH519" s="169">
        <v>0</v>
      </c>
      <c r="AI519" s="169">
        <v>0</v>
      </c>
      <c r="AJ519" s="169">
        <v>3</v>
      </c>
      <c r="AK519" s="169">
        <v>0</v>
      </c>
      <c r="AL519" s="169">
        <v>0</v>
      </c>
      <c r="AM519" s="169">
        <v>0</v>
      </c>
      <c r="AN519" s="170">
        <v>0</v>
      </c>
      <c r="AO519" s="169">
        <v>0</v>
      </c>
      <c r="AP519" s="169">
        <v>0</v>
      </c>
      <c r="AQ519" s="169">
        <v>2</v>
      </c>
      <c r="AR519" s="169">
        <v>0</v>
      </c>
      <c r="AS519" s="169">
        <v>0</v>
      </c>
      <c r="AT519" s="170">
        <v>1</v>
      </c>
      <c r="AU519" s="169">
        <v>0</v>
      </c>
      <c r="AV519" s="169">
        <v>4</v>
      </c>
      <c r="AW519" s="169">
        <v>0</v>
      </c>
      <c r="AX519" s="169">
        <v>0</v>
      </c>
      <c r="AY519" s="169">
        <v>0</v>
      </c>
      <c r="AZ519" s="169">
        <v>0</v>
      </c>
      <c r="BA519" s="169">
        <v>1</v>
      </c>
      <c r="BB519" s="169">
        <v>0</v>
      </c>
      <c r="BC519" s="169">
        <v>0</v>
      </c>
      <c r="BD519" s="169">
        <v>1</v>
      </c>
      <c r="BE519" s="169">
        <v>16</v>
      </c>
      <c r="BF519" s="169">
        <v>0</v>
      </c>
      <c r="BG519" s="169">
        <v>0</v>
      </c>
      <c r="BH519" s="169">
        <v>1</v>
      </c>
      <c r="BI519" s="138">
        <v>0</v>
      </c>
    </row>
    <row r="520" spans="1:61">
      <c r="A520" s="172" t="s">
        <v>30</v>
      </c>
      <c r="B520" s="169">
        <v>515</v>
      </c>
      <c r="C520" s="169">
        <v>1571</v>
      </c>
      <c r="D520" s="138">
        <f>SUM(H520:BI520)</f>
        <v>141</v>
      </c>
      <c r="E520" s="172">
        <f>SUMIF($H$1:$BI$1,1,$H520:$BI520)</f>
        <v>48</v>
      </c>
      <c r="F520" s="169">
        <f>SUMIF($H$1:$BI$1,2,$H520:$BI520)</f>
        <v>59</v>
      </c>
      <c r="G520" s="138">
        <f>SUMIF($H$1:$BI$1,3,$H520:$BI520)</f>
        <v>34</v>
      </c>
      <c r="H520" s="171">
        <v>0</v>
      </c>
      <c r="I520" s="169">
        <v>0</v>
      </c>
      <c r="J520" s="169">
        <v>0</v>
      </c>
      <c r="K520" s="169">
        <v>0</v>
      </c>
      <c r="L520" s="169">
        <v>0</v>
      </c>
      <c r="M520" s="169">
        <v>1</v>
      </c>
      <c r="N520" s="169">
        <v>0</v>
      </c>
      <c r="O520" s="169">
        <v>1</v>
      </c>
      <c r="P520" s="169">
        <v>12</v>
      </c>
      <c r="Q520" s="169">
        <v>0</v>
      </c>
      <c r="R520" s="169">
        <v>1</v>
      </c>
      <c r="S520" s="169">
        <v>2</v>
      </c>
      <c r="T520" s="169">
        <v>0</v>
      </c>
      <c r="U520" s="169">
        <v>0</v>
      </c>
      <c r="V520" s="169">
        <v>0</v>
      </c>
      <c r="W520" s="169">
        <v>0</v>
      </c>
      <c r="X520" s="169">
        <v>39</v>
      </c>
      <c r="Y520" s="169">
        <v>21</v>
      </c>
      <c r="Z520" s="169">
        <v>0</v>
      </c>
      <c r="AA520" s="169">
        <v>0</v>
      </c>
      <c r="AB520" s="169">
        <v>0</v>
      </c>
      <c r="AC520" s="169">
        <v>0</v>
      </c>
      <c r="AD520" s="169">
        <v>1</v>
      </c>
      <c r="AE520" s="169">
        <v>1</v>
      </c>
      <c r="AF520" s="169">
        <v>0</v>
      </c>
      <c r="AG520" s="169">
        <v>9</v>
      </c>
      <c r="AH520" s="169">
        <v>0</v>
      </c>
      <c r="AI520" s="169">
        <v>2</v>
      </c>
      <c r="AJ520" s="169">
        <v>1</v>
      </c>
      <c r="AK520" s="169">
        <v>0</v>
      </c>
      <c r="AL520" s="169">
        <v>0</v>
      </c>
      <c r="AM520" s="169">
        <v>1</v>
      </c>
      <c r="AN520" s="170">
        <v>0</v>
      </c>
      <c r="AO520" s="169">
        <v>3</v>
      </c>
      <c r="AP520" s="169">
        <v>1</v>
      </c>
      <c r="AQ520" s="169">
        <v>2</v>
      </c>
      <c r="AR520" s="169">
        <v>1</v>
      </c>
      <c r="AS520" s="169">
        <v>0</v>
      </c>
      <c r="AT520" s="170">
        <v>9</v>
      </c>
      <c r="AU520" s="169">
        <v>0</v>
      </c>
      <c r="AV520" s="169">
        <v>0</v>
      </c>
      <c r="AW520" s="169">
        <v>0</v>
      </c>
      <c r="AX520" s="169">
        <v>4</v>
      </c>
      <c r="AY520" s="169">
        <v>3</v>
      </c>
      <c r="AZ520" s="169">
        <v>1</v>
      </c>
      <c r="BA520" s="169">
        <v>2</v>
      </c>
      <c r="BB520" s="169">
        <v>0</v>
      </c>
      <c r="BC520" s="169">
        <v>0</v>
      </c>
      <c r="BD520" s="169">
        <v>5</v>
      </c>
      <c r="BE520" s="169">
        <v>14</v>
      </c>
      <c r="BF520" s="169">
        <v>0</v>
      </c>
      <c r="BG520" s="169">
        <v>0</v>
      </c>
      <c r="BH520" s="169">
        <v>4</v>
      </c>
      <c r="BI520" s="138">
        <v>0</v>
      </c>
    </row>
    <row r="521" spans="1:61">
      <c r="A521" s="172" t="s">
        <v>28</v>
      </c>
      <c r="B521" s="169">
        <v>516</v>
      </c>
      <c r="C521" s="169">
        <v>3</v>
      </c>
      <c r="D521" s="138">
        <f>SUM(H521:BI521)</f>
        <v>0</v>
      </c>
      <c r="E521" s="172">
        <f>SUMIF($H$1:$BI$1,1,$H521:$BI521)</f>
        <v>0</v>
      </c>
      <c r="F521" s="169">
        <f>SUMIF($H$1:$BI$1,2,$H521:$BI521)</f>
        <v>0</v>
      </c>
      <c r="G521" s="138">
        <f>SUMIF($H$1:$BI$1,3,$H521:$BI521)</f>
        <v>0</v>
      </c>
      <c r="H521" s="171">
        <v>0</v>
      </c>
      <c r="I521" s="169">
        <v>0</v>
      </c>
      <c r="J521" s="169">
        <v>0</v>
      </c>
      <c r="K521" s="169">
        <v>0</v>
      </c>
      <c r="L521" s="169">
        <v>0</v>
      </c>
      <c r="M521" s="169">
        <v>0</v>
      </c>
      <c r="N521" s="169">
        <v>0</v>
      </c>
      <c r="O521" s="169">
        <v>0</v>
      </c>
      <c r="P521" s="169">
        <v>0</v>
      </c>
      <c r="Q521" s="169">
        <v>0</v>
      </c>
      <c r="R521" s="169">
        <v>0</v>
      </c>
      <c r="S521" s="169">
        <v>0</v>
      </c>
      <c r="T521" s="169">
        <v>0</v>
      </c>
      <c r="U521" s="169">
        <v>0</v>
      </c>
      <c r="V521" s="169">
        <v>0</v>
      </c>
      <c r="W521" s="169">
        <v>0</v>
      </c>
      <c r="X521" s="169">
        <v>0</v>
      </c>
      <c r="Y521" s="169">
        <v>0</v>
      </c>
      <c r="Z521" s="169">
        <v>0</v>
      </c>
      <c r="AA521" s="169">
        <v>0</v>
      </c>
      <c r="AB521" s="169">
        <v>0</v>
      </c>
      <c r="AC521" s="169">
        <v>0</v>
      </c>
      <c r="AD521" s="169">
        <v>0</v>
      </c>
      <c r="AE521" s="169">
        <v>0</v>
      </c>
      <c r="AF521" s="169">
        <v>0</v>
      </c>
      <c r="AG521" s="169">
        <v>0</v>
      </c>
      <c r="AH521" s="169">
        <v>0</v>
      </c>
      <c r="AI521" s="169">
        <v>0</v>
      </c>
      <c r="AJ521" s="169">
        <v>0</v>
      </c>
      <c r="AK521" s="169">
        <v>0</v>
      </c>
      <c r="AL521" s="169">
        <v>0</v>
      </c>
      <c r="AM521" s="169">
        <v>0</v>
      </c>
      <c r="AN521" s="170">
        <v>0</v>
      </c>
      <c r="AO521" s="169">
        <v>0</v>
      </c>
      <c r="AP521" s="169">
        <v>0</v>
      </c>
      <c r="AQ521" s="169">
        <v>0</v>
      </c>
      <c r="AR521" s="169">
        <v>0</v>
      </c>
      <c r="AS521" s="169">
        <v>0</v>
      </c>
      <c r="AT521" s="170">
        <v>0</v>
      </c>
      <c r="AU521" s="169">
        <v>0</v>
      </c>
      <c r="AV521" s="169">
        <v>0</v>
      </c>
      <c r="AW521" s="169">
        <v>0</v>
      </c>
      <c r="AX521" s="169">
        <v>0</v>
      </c>
      <c r="AY521" s="169">
        <v>0</v>
      </c>
      <c r="AZ521" s="169">
        <v>0</v>
      </c>
      <c r="BA521" s="169">
        <v>0</v>
      </c>
      <c r="BB521" s="169">
        <v>0</v>
      </c>
      <c r="BC521" s="169">
        <v>0</v>
      </c>
      <c r="BD521" s="169">
        <v>0</v>
      </c>
      <c r="BE521" s="169">
        <v>0</v>
      </c>
      <c r="BF521" s="169">
        <v>0</v>
      </c>
      <c r="BG521" s="169">
        <v>0</v>
      </c>
      <c r="BH521" s="169">
        <v>0</v>
      </c>
      <c r="BI521" s="138">
        <v>0</v>
      </c>
    </row>
    <row r="522" spans="1:61">
      <c r="A522" s="172" t="s">
        <v>27</v>
      </c>
      <c r="B522" s="169">
        <v>517</v>
      </c>
      <c r="C522" s="169">
        <v>2123</v>
      </c>
      <c r="D522" s="138">
        <f>SUM(H522:BI522)</f>
        <v>184</v>
      </c>
      <c r="E522" s="172">
        <f>SUMIF($H$1:$BI$1,1,$H522:$BI522)</f>
        <v>24</v>
      </c>
      <c r="F522" s="169">
        <f>SUMIF($H$1:$BI$1,2,$H522:$BI522)</f>
        <v>112</v>
      </c>
      <c r="G522" s="138">
        <f>SUMIF($H$1:$BI$1,3,$H522:$BI522)</f>
        <v>48</v>
      </c>
      <c r="H522" s="171">
        <v>0</v>
      </c>
      <c r="I522" s="169">
        <v>0</v>
      </c>
      <c r="J522" s="169">
        <v>0</v>
      </c>
      <c r="K522" s="169">
        <v>0</v>
      </c>
      <c r="L522" s="169">
        <v>0</v>
      </c>
      <c r="M522" s="169">
        <v>3</v>
      </c>
      <c r="N522" s="169">
        <v>0</v>
      </c>
      <c r="O522" s="169">
        <v>0</v>
      </c>
      <c r="P522" s="169">
        <v>42</v>
      </c>
      <c r="Q522" s="169">
        <v>0</v>
      </c>
      <c r="R522" s="169">
        <v>0</v>
      </c>
      <c r="S522" s="169">
        <v>2</v>
      </c>
      <c r="T522" s="169">
        <v>0</v>
      </c>
      <c r="U522" s="169">
        <v>0</v>
      </c>
      <c r="V522" s="169">
        <v>0</v>
      </c>
      <c r="W522" s="169">
        <v>1</v>
      </c>
      <c r="X522" s="169">
        <v>13</v>
      </c>
      <c r="Y522" s="169">
        <v>0</v>
      </c>
      <c r="Z522" s="169">
        <v>0</v>
      </c>
      <c r="AA522" s="169">
        <v>0</v>
      </c>
      <c r="AB522" s="169">
        <v>0</v>
      </c>
      <c r="AC522" s="169">
        <v>0</v>
      </c>
      <c r="AD522" s="169">
        <v>1</v>
      </c>
      <c r="AE522" s="169">
        <v>0</v>
      </c>
      <c r="AF522" s="169">
        <v>0</v>
      </c>
      <c r="AG522" s="169">
        <v>2</v>
      </c>
      <c r="AH522" s="169">
        <v>0</v>
      </c>
      <c r="AI522" s="169">
        <v>3</v>
      </c>
      <c r="AJ522" s="169">
        <v>0</v>
      </c>
      <c r="AK522" s="169">
        <v>0</v>
      </c>
      <c r="AL522" s="169">
        <v>5</v>
      </c>
      <c r="AM522" s="169">
        <v>2</v>
      </c>
      <c r="AN522" s="170">
        <v>0</v>
      </c>
      <c r="AO522" s="169">
        <v>0</v>
      </c>
      <c r="AP522" s="169">
        <v>0</v>
      </c>
      <c r="AQ522" s="169">
        <v>6</v>
      </c>
      <c r="AR522" s="169">
        <v>7</v>
      </c>
      <c r="AS522" s="169">
        <v>2</v>
      </c>
      <c r="AT522" s="170">
        <v>1</v>
      </c>
      <c r="AU522" s="169">
        <v>0</v>
      </c>
      <c r="AV522" s="169">
        <v>0</v>
      </c>
      <c r="AW522" s="169">
        <v>0</v>
      </c>
      <c r="AX522" s="169">
        <v>0</v>
      </c>
      <c r="AY522" s="169">
        <v>2</v>
      </c>
      <c r="AZ522" s="169">
        <v>0</v>
      </c>
      <c r="BA522" s="169">
        <v>0</v>
      </c>
      <c r="BB522" s="169">
        <v>0</v>
      </c>
      <c r="BC522" s="169">
        <v>0</v>
      </c>
      <c r="BD522" s="169">
        <v>6</v>
      </c>
      <c r="BE522" s="169">
        <v>86</v>
      </c>
      <c r="BF522" s="169">
        <v>0</v>
      </c>
      <c r="BG522" s="169">
        <v>0</v>
      </c>
      <c r="BH522" s="169">
        <v>0</v>
      </c>
      <c r="BI522" s="138">
        <v>0</v>
      </c>
    </row>
    <row r="523" spans="1:61">
      <c r="A523" s="172" t="s">
        <v>25</v>
      </c>
      <c r="B523" s="169">
        <v>518</v>
      </c>
      <c r="C523" s="169">
        <v>1160</v>
      </c>
      <c r="D523" s="138">
        <f>SUM(H523:BI523)</f>
        <v>137</v>
      </c>
      <c r="E523" s="172">
        <f>SUMIF($H$1:$BI$1,1,$H523:$BI523)</f>
        <v>49</v>
      </c>
      <c r="F523" s="169">
        <f>SUMIF($H$1:$BI$1,2,$H523:$BI523)</f>
        <v>55</v>
      </c>
      <c r="G523" s="138">
        <f>SUMIF($H$1:$BI$1,3,$H523:$BI523)</f>
        <v>33</v>
      </c>
      <c r="H523" s="171">
        <v>0</v>
      </c>
      <c r="I523" s="169">
        <v>5</v>
      </c>
      <c r="J523" s="169">
        <v>0</v>
      </c>
      <c r="K523" s="169">
        <v>0</v>
      </c>
      <c r="L523" s="169">
        <v>0</v>
      </c>
      <c r="M523" s="169">
        <v>2</v>
      </c>
      <c r="N523" s="169">
        <v>0</v>
      </c>
      <c r="O523" s="169">
        <v>0</v>
      </c>
      <c r="P523" s="169">
        <v>24</v>
      </c>
      <c r="Q523" s="169">
        <v>0</v>
      </c>
      <c r="R523" s="169">
        <v>2</v>
      </c>
      <c r="S523" s="169">
        <v>1</v>
      </c>
      <c r="T523" s="169">
        <v>0</v>
      </c>
      <c r="U523" s="169">
        <v>0</v>
      </c>
      <c r="V523" s="169">
        <v>1</v>
      </c>
      <c r="W523" s="169">
        <v>0</v>
      </c>
      <c r="X523" s="169">
        <v>37</v>
      </c>
      <c r="Y523" s="169">
        <v>5</v>
      </c>
      <c r="Z523" s="169">
        <v>0</v>
      </c>
      <c r="AA523" s="169">
        <v>0</v>
      </c>
      <c r="AB523" s="169">
        <v>0</v>
      </c>
      <c r="AC523" s="169">
        <v>0</v>
      </c>
      <c r="AD523" s="169">
        <v>0</v>
      </c>
      <c r="AE523" s="169">
        <v>0</v>
      </c>
      <c r="AF523" s="169">
        <v>0</v>
      </c>
      <c r="AG523" s="169">
        <v>14</v>
      </c>
      <c r="AH523" s="169">
        <v>0</v>
      </c>
      <c r="AI523" s="169">
        <v>1</v>
      </c>
      <c r="AJ523" s="169">
        <v>5</v>
      </c>
      <c r="AK523" s="169">
        <v>6</v>
      </c>
      <c r="AL523" s="169">
        <v>0</v>
      </c>
      <c r="AM523" s="169">
        <v>0</v>
      </c>
      <c r="AN523" s="170">
        <v>0</v>
      </c>
      <c r="AO523" s="169">
        <v>0</v>
      </c>
      <c r="AP523" s="169">
        <v>0</v>
      </c>
      <c r="AQ523" s="169">
        <v>5</v>
      </c>
      <c r="AR523" s="169">
        <v>2</v>
      </c>
      <c r="AS523" s="169">
        <v>0</v>
      </c>
      <c r="AT523" s="170">
        <v>0</v>
      </c>
      <c r="AU523" s="169">
        <v>0</v>
      </c>
      <c r="AV523" s="169">
        <v>3</v>
      </c>
      <c r="AW523" s="169">
        <v>0</v>
      </c>
      <c r="AX523" s="169">
        <v>2</v>
      </c>
      <c r="AY523" s="169">
        <v>1</v>
      </c>
      <c r="AZ523" s="169">
        <v>0</v>
      </c>
      <c r="BA523" s="169">
        <v>2</v>
      </c>
      <c r="BB523" s="169">
        <v>0</v>
      </c>
      <c r="BC523" s="169">
        <v>0</v>
      </c>
      <c r="BD523" s="169">
        <v>0</v>
      </c>
      <c r="BE523" s="169">
        <v>16</v>
      </c>
      <c r="BF523" s="169">
        <v>0</v>
      </c>
      <c r="BG523" s="169">
        <v>1</v>
      </c>
      <c r="BH523" s="169">
        <v>2</v>
      </c>
      <c r="BI523" s="138">
        <v>0</v>
      </c>
    </row>
    <row r="524" spans="1:61" ht="15.75" thickBot="1">
      <c r="A524" s="168" t="s">
        <v>21</v>
      </c>
      <c r="B524" s="165">
        <v>519</v>
      </c>
      <c r="C524" s="165">
        <v>29</v>
      </c>
      <c r="D524" s="164">
        <f>SUM(H524:BI524)</f>
        <v>5</v>
      </c>
      <c r="E524" s="168">
        <f>SUMIF($H$1:$BI$1,1,$H524:$BI524)</f>
        <v>5</v>
      </c>
      <c r="F524" s="165">
        <f>SUMIF($H$1:$BI$1,2,$H524:$BI524)</f>
        <v>0</v>
      </c>
      <c r="G524" s="164">
        <f>SUMIF($H$1:$BI$1,3,$H524:$BI524)</f>
        <v>0</v>
      </c>
      <c r="H524" s="167">
        <v>0</v>
      </c>
      <c r="I524" s="165">
        <v>0</v>
      </c>
      <c r="J524" s="165">
        <v>0</v>
      </c>
      <c r="K524" s="165">
        <v>0</v>
      </c>
      <c r="L524" s="165">
        <v>0</v>
      </c>
      <c r="M524" s="165">
        <v>0</v>
      </c>
      <c r="N524" s="165">
        <v>0</v>
      </c>
      <c r="O524" s="165">
        <v>0</v>
      </c>
      <c r="P524" s="165">
        <v>0</v>
      </c>
      <c r="Q524" s="165">
        <v>0</v>
      </c>
      <c r="R524" s="165">
        <v>0</v>
      </c>
      <c r="S524" s="165">
        <v>0</v>
      </c>
      <c r="T524" s="165">
        <v>0</v>
      </c>
      <c r="U524" s="165">
        <v>0</v>
      </c>
      <c r="V524" s="165">
        <v>0</v>
      </c>
      <c r="W524" s="165">
        <v>0</v>
      </c>
      <c r="X524" s="165">
        <v>5</v>
      </c>
      <c r="Y524" s="165">
        <v>0</v>
      </c>
      <c r="Z524" s="165">
        <v>0</v>
      </c>
      <c r="AA524" s="165">
        <v>0</v>
      </c>
      <c r="AB524" s="165">
        <v>0</v>
      </c>
      <c r="AC524" s="165">
        <v>0</v>
      </c>
      <c r="AD524" s="165">
        <v>0</v>
      </c>
      <c r="AE524" s="165">
        <v>0</v>
      </c>
      <c r="AF524" s="165">
        <v>0</v>
      </c>
      <c r="AG524" s="165">
        <v>0</v>
      </c>
      <c r="AH524" s="165">
        <v>0</v>
      </c>
      <c r="AI524" s="165">
        <v>0</v>
      </c>
      <c r="AJ524" s="165">
        <v>0</v>
      </c>
      <c r="AK524" s="165">
        <v>0</v>
      </c>
      <c r="AL524" s="165">
        <v>0</v>
      </c>
      <c r="AM524" s="165">
        <v>0</v>
      </c>
      <c r="AN524" s="166">
        <v>0</v>
      </c>
      <c r="AO524" s="165">
        <v>0</v>
      </c>
      <c r="AP524" s="165">
        <v>0</v>
      </c>
      <c r="AQ524" s="165">
        <v>0</v>
      </c>
      <c r="AR524" s="165">
        <v>0</v>
      </c>
      <c r="AS524" s="165">
        <v>0</v>
      </c>
      <c r="AT524" s="166">
        <v>0</v>
      </c>
      <c r="AU524" s="165">
        <v>0</v>
      </c>
      <c r="AV524" s="165">
        <v>0</v>
      </c>
      <c r="AW524" s="165">
        <v>0</v>
      </c>
      <c r="AX524" s="165">
        <v>0</v>
      </c>
      <c r="AY524" s="165">
        <v>0</v>
      </c>
      <c r="AZ524" s="165">
        <v>0</v>
      </c>
      <c r="BA524" s="165">
        <v>0</v>
      </c>
      <c r="BB524" s="165">
        <v>0</v>
      </c>
      <c r="BC524" s="165">
        <v>0</v>
      </c>
      <c r="BD524" s="165">
        <v>0</v>
      </c>
      <c r="BE524" s="165">
        <v>0</v>
      </c>
      <c r="BF524" s="165">
        <v>0</v>
      </c>
      <c r="BG524" s="165">
        <v>0</v>
      </c>
      <c r="BH524" s="165">
        <v>0</v>
      </c>
      <c r="BI524" s="164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Especificações RAIS</vt:lpstr>
      <vt:lpstr>Tabela Principal AmoCac</vt:lpstr>
      <vt:lpstr>Síntese Cadeia AmoCac</vt:lpstr>
      <vt:lpstr>Cadeias AmoCac</vt:lpstr>
      <vt:lpstr>Síntese Setor AmoCac</vt:lpstr>
      <vt:lpstr>Síntese Função Dinâmica AmoCac</vt:lpstr>
      <vt:lpstr>Multiplicadores AmoCac</vt:lpstr>
      <vt:lpstr>Estabelecimentos</vt:lpstr>
      <vt:lpstr>Num Empregados Mun AmoCac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2014-12-01T18:46:41Z</dcterms:created>
  <dcterms:modified xsi:type="dcterms:W3CDTF">2014-12-01T18:47:15Z</dcterms:modified>
</cp:coreProperties>
</file>