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lan\Paradoxo\Consultorias\Matelândia\Final da Etapa 1\"/>
    </mc:Choice>
  </mc:AlternateContent>
  <xr:revisionPtr revIDLastSave="0" documentId="13_ncr:1_{21CA9AE9-480E-43CD-BC07-073333F472DD}" xr6:coauthVersionLast="43" xr6:coauthVersionMax="43" xr10:uidLastSave="{00000000-0000-0000-0000-000000000000}"/>
  <bookViews>
    <workbookView xWindow="-120" yWindow="-120" windowWidth="20730" windowHeight="11160" activeTab="1" xr2:uid="{2CE0FE22-FA1A-4EA9-9969-47C81602953C}"/>
  </bookViews>
  <sheets>
    <sheet name="Metadados" sheetId="13" r:id="rId1"/>
    <sheet name="Síntese Comp em Valor" sheetId="1" r:id="rId2"/>
    <sheet name="Adm Pub" sheetId="2" r:id="rId3"/>
    <sheet name="Proteína Animal" sheetId="3" r:id="rId4"/>
    <sheet name="Agroind Veg" sheetId="4" r:id="rId5"/>
    <sheet name="Agroind Ger" sheetId="5" r:id="rId6"/>
    <sheet name="Indústria de Base" sheetId="6" r:id="rId7"/>
    <sheet name="Cadeias Emergentes" sheetId="7" r:id="rId8"/>
    <sheet name="X - Prop" sheetId="8" r:id="rId9"/>
    <sheet name="Mistas" sheetId="9" r:id="rId10"/>
    <sheet name="Total Mistas" sheetId="10" r:id="rId11"/>
    <sheet name="Não Cadeias" sheetId="11" r:id="rId12"/>
    <sheet name="Reflexas" sheetId="12" r:id="rId13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2" l="1"/>
  <c r="G9" i="12"/>
  <c r="G3" i="12"/>
  <c r="G3" i="11"/>
  <c r="G9" i="11"/>
  <c r="G15" i="11"/>
  <c r="G21" i="11"/>
  <c r="G3" i="10"/>
  <c r="G33" i="9"/>
  <c r="G27" i="9"/>
  <c r="G21" i="9"/>
  <c r="G15" i="9"/>
  <c r="G9" i="9"/>
  <c r="G3" i="9"/>
  <c r="G3" i="8"/>
  <c r="G3" i="7"/>
  <c r="G9" i="7"/>
  <c r="G15" i="7"/>
  <c r="G21" i="7"/>
  <c r="G9" i="6"/>
  <c r="G3" i="6"/>
  <c r="G15" i="6"/>
  <c r="G21" i="6"/>
  <c r="G15" i="5"/>
  <c r="G9" i="5"/>
  <c r="G3" i="5"/>
  <c r="G15" i="4"/>
  <c r="G9" i="4"/>
  <c r="G3" i="4"/>
  <c r="G15" i="3"/>
  <c r="G9" i="3"/>
  <c r="G3" i="3"/>
  <c r="F19" i="12"/>
  <c r="B19" i="12"/>
  <c r="G19" i="12"/>
  <c r="I19" i="12"/>
  <c r="H19" i="12"/>
  <c r="E19" i="12"/>
  <c r="D19" i="12"/>
  <c r="C19" i="12"/>
  <c r="F13" i="12"/>
  <c r="B13" i="12"/>
  <c r="G13" i="12"/>
  <c r="I13" i="12"/>
  <c r="H13" i="12"/>
  <c r="E13" i="12"/>
  <c r="D13" i="12"/>
  <c r="C13" i="12"/>
  <c r="F7" i="12"/>
  <c r="B7" i="12"/>
  <c r="G7" i="12"/>
  <c r="I7" i="12"/>
  <c r="H7" i="12"/>
  <c r="E7" i="12"/>
  <c r="D7" i="12"/>
  <c r="C7" i="12"/>
  <c r="F25" i="11"/>
  <c r="B25" i="11"/>
  <c r="G25" i="11"/>
  <c r="I25" i="11"/>
  <c r="H25" i="11"/>
  <c r="E25" i="11"/>
  <c r="D25" i="11"/>
  <c r="C25" i="11"/>
  <c r="F19" i="11"/>
  <c r="B19" i="11"/>
  <c r="G19" i="11"/>
  <c r="I19" i="11"/>
  <c r="H19" i="11"/>
  <c r="E19" i="11"/>
  <c r="D19" i="11"/>
  <c r="C19" i="11"/>
  <c r="F13" i="11"/>
  <c r="B13" i="11"/>
  <c r="G13" i="11"/>
  <c r="I13" i="11"/>
  <c r="H13" i="11"/>
  <c r="E13" i="11"/>
  <c r="D13" i="11"/>
  <c r="C13" i="11"/>
  <c r="F7" i="11"/>
  <c r="B7" i="11"/>
  <c r="G7" i="11"/>
  <c r="I7" i="11"/>
  <c r="H7" i="11"/>
  <c r="E7" i="11"/>
  <c r="D7" i="11"/>
  <c r="C7" i="11"/>
  <c r="F7" i="10"/>
  <c r="B7" i="10"/>
  <c r="G7" i="10"/>
  <c r="I7" i="10"/>
  <c r="H7" i="10"/>
  <c r="E7" i="10"/>
  <c r="D7" i="10"/>
  <c r="C7" i="10"/>
  <c r="F7" i="9"/>
  <c r="B7" i="9"/>
  <c r="G7" i="9"/>
  <c r="I7" i="9"/>
  <c r="H7" i="9"/>
  <c r="E7" i="9"/>
  <c r="D7" i="9"/>
  <c r="C7" i="9"/>
  <c r="F13" i="9"/>
  <c r="B13" i="9"/>
  <c r="G13" i="9"/>
  <c r="I13" i="9"/>
  <c r="H13" i="9"/>
  <c r="E13" i="9"/>
  <c r="D13" i="9"/>
  <c r="C13" i="9"/>
  <c r="F19" i="9"/>
  <c r="B19" i="9"/>
  <c r="G19" i="9"/>
  <c r="I19" i="9"/>
  <c r="H19" i="9"/>
  <c r="E19" i="9"/>
  <c r="D19" i="9"/>
  <c r="C19" i="9"/>
  <c r="F25" i="9"/>
  <c r="B25" i="9"/>
  <c r="G25" i="9"/>
  <c r="I25" i="9"/>
  <c r="H25" i="9"/>
  <c r="E25" i="9"/>
  <c r="D25" i="9"/>
  <c r="C25" i="9"/>
  <c r="F31" i="9"/>
  <c r="B31" i="9"/>
  <c r="G31" i="9"/>
  <c r="I31" i="9"/>
  <c r="H31" i="9"/>
  <c r="E31" i="9"/>
  <c r="D31" i="9"/>
  <c r="C31" i="9"/>
  <c r="F37" i="9"/>
  <c r="B37" i="9"/>
  <c r="G37" i="9"/>
  <c r="I37" i="9"/>
  <c r="H37" i="9"/>
  <c r="E37" i="9"/>
  <c r="D37" i="9"/>
  <c r="C37" i="9"/>
  <c r="F7" i="8"/>
  <c r="B7" i="8"/>
  <c r="G7" i="8"/>
  <c r="I7" i="8"/>
  <c r="H7" i="8"/>
  <c r="E7" i="8"/>
  <c r="D7" i="8"/>
  <c r="C7" i="8"/>
  <c r="F25" i="7"/>
  <c r="B25" i="7"/>
  <c r="G25" i="7"/>
  <c r="I25" i="7"/>
  <c r="H25" i="7"/>
  <c r="E25" i="7"/>
  <c r="D25" i="7"/>
  <c r="C25" i="7"/>
  <c r="F19" i="7"/>
  <c r="B19" i="7"/>
  <c r="G19" i="7"/>
  <c r="I19" i="7"/>
  <c r="H19" i="7"/>
  <c r="E19" i="7"/>
  <c r="D19" i="7"/>
  <c r="C19" i="7"/>
  <c r="F13" i="7"/>
  <c r="B13" i="7"/>
  <c r="G13" i="7"/>
  <c r="I13" i="7"/>
  <c r="H13" i="7"/>
  <c r="E13" i="7"/>
  <c r="D13" i="7"/>
  <c r="C13" i="7"/>
  <c r="F7" i="7"/>
  <c r="B7" i="7"/>
  <c r="G7" i="7"/>
  <c r="I7" i="7"/>
  <c r="H7" i="7"/>
  <c r="E7" i="7"/>
  <c r="D7" i="7"/>
  <c r="C7" i="7"/>
  <c r="F25" i="6"/>
  <c r="B25" i="6"/>
  <c r="G25" i="6"/>
  <c r="I25" i="6"/>
  <c r="H25" i="6"/>
  <c r="E25" i="6"/>
  <c r="D25" i="6"/>
  <c r="C25" i="6"/>
  <c r="F19" i="6"/>
  <c r="B19" i="6"/>
  <c r="G19" i="6"/>
  <c r="I19" i="6"/>
  <c r="H19" i="6"/>
  <c r="E19" i="6"/>
  <c r="D19" i="6"/>
  <c r="C19" i="6"/>
  <c r="F13" i="6"/>
  <c r="B13" i="6"/>
  <c r="G13" i="6"/>
  <c r="I13" i="6"/>
  <c r="H13" i="6"/>
  <c r="E13" i="6"/>
  <c r="D13" i="6"/>
  <c r="C13" i="6"/>
  <c r="F7" i="6"/>
  <c r="B7" i="6"/>
  <c r="G7" i="6"/>
  <c r="I7" i="6"/>
  <c r="H7" i="6"/>
  <c r="E7" i="6"/>
  <c r="D7" i="6"/>
  <c r="C7" i="6"/>
  <c r="F19" i="5"/>
  <c r="B19" i="5"/>
  <c r="G19" i="5"/>
  <c r="I19" i="5"/>
  <c r="H19" i="5"/>
  <c r="E19" i="5"/>
  <c r="D19" i="5"/>
  <c r="C19" i="5"/>
  <c r="F13" i="5"/>
  <c r="B13" i="5"/>
  <c r="G13" i="5"/>
  <c r="I13" i="5"/>
  <c r="H13" i="5"/>
  <c r="E13" i="5"/>
  <c r="D13" i="5"/>
  <c r="C13" i="5"/>
  <c r="F7" i="5"/>
  <c r="B7" i="5"/>
  <c r="G7" i="5"/>
  <c r="I7" i="5"/>
  <c r="H7" i="5"/>
  <c r="E7" i="5"/>
  <c r="D7" i="5"/>
  <c r="C7" i="5"/>
  <c r="F19" i="4"/>
  <c r="B19" i="4"/>
  <c r="G19" i="4"/>
  <c r="I19" i="4"/>
  <c r="H19" i="4"/>
  <c r="E19" i="4"/>
  <c r="D19" i="4"/>
  <c r="C19" i="4"/>
  <c r="F13" i="4"/>
  <c r="B13" i="4"/>
  <c r="G13" i="4"/>
  <c r="I13" i="4"/>
  <c r="H13" i="4"/>
  <c r="E13" i="4"/>
  <c r="D13" i="4"/>
  <c r="C13" i="4"/>
  <c r="F7" i="4"/>
  <c r="B7" i="4"/>
  <c r="G7" i="4"/>
  <c r="I7" i="4"/>
  <c r="H7" i="4"/>
  <c r="E7" i="4"/>
  <c r="D7" i="4"/>
  <c r="C7" i="4"/>
  <c r="F19" i="3"/>
  <c r="B19" i="3"/>
  <c r="G19" i="3"/>
  <c r="I19" i="3"/>
  <c r="H19" i="3"/>
  <c r="E19" i="3"/>
  <c r="D19" i="3"/>
  <c r="C19" i="3"/>
  <c r="F13" i="3"/>
  <c r="B13" i="3"/>
  <c r="G13" i="3"/>
  <c r="I13" i="3"/>
  <c r="H13" i="3"/>
  <c r="E13" i="3"/>
  <c r="D13" i="3"/>
  <c r="C13" i="3"/>
  <c r="G3" i="2"/>
  <c r="I3" i="2"/>
  <c r="F7" i="3"/>
  <c r="B7" i="3"/>
  <c r="G7" i="3"/>
  <c r="I7" i="3"/>
  <c r="H7" i="3"/>
  <c r="E7" i="3"/>
  <c r="D7" i="3"/>
  <c r="C7" i="3"/>
  <c r="F7" i="2"/>
  <c r="B7" i="2"/>
  <c r="G7" i="2"/>
  <c r="I7" i="2"/>
  <c r="H7" i="2"/>
  <c r="E7" i="2"/>
  <c r="D7" i="2"/>
  <c r="C7" i="2"/>
  <c r="K11" i="1"/>
  <c r="K12" i="1"/>
</calcChain>
</file>

<file path=xl/sharedStrings.xml><?xml version="1.0" encoding="utf-8"?>
<sst xmlns="http://schemas.openxmlformats.org/spreadsheetml/2006/main" count="552" uniqueCount="97">
  <si>
    <t>TOTAL GERAL (CONFERÊNCIA)</t>
  </si>
  <si>
    <t>TOTAL REFLEXAS</t>
  </si>
  <si>
    <t>Genériico Refle</t>
  </si>
  <si>
    <t>SPF&amp;E</t>
  </si>
  <si>
    <t>Consumo Reflexo</t>
  </si>
  <si>
    <t>Serviço Pres Famílias</t>
  </si>
  <si>
    <t>TOTAL "NÃO-CADEIAS"</t>
  </si>
  <si>
    <t>Sem Função</t>
  </si>
  <si>
    <t>Classificação Inverosímil</t>
  </si>
  <si>
    <t>Indeterminada</t>
  </si>
  <si>
    <t>Import</t>
  </si>
  <si>
    <t>Sem Expressão Regional</t>
  </si>
  <si>
    <t>TOTAL MISTAS</t>
  </si>
  <si>
    <t>Mista</t>
  </si>
  <si>
    <t>Serviços Prestados Empresas</t>
  </si>
  <si>
    <t>Serv Publ Básico - Saúde</t>
  </si>
  <si>
    <t>Serv Publ Básico - Educação</t>
  </si>
  <si>
    <t>Serviços de Organização Social</t>
  </si>
  <si>
    <t>Multicadeia</t>
  </si>
  <si>
    <t>Construção Civil</t>
  </si>
  <si>
    <t>TOTAL PROPULSIVAS</t>
  </si>
  <si>
    <t>TOTAL TrS - PROPULSIVA</t>
  </si>
  <si>
    <t>TrS Propulsiva</t>
  </si>
  <si>
    <t>Serviço de Pólo Regional - Medianeira</t>
  </si>
  <si>
    <t>TOTAL X - PROPULSIVA</t>
  </si>
  <si>
    <t>X Propulsiva</t>
  </si>
  <si>
    <t>Têxtil, Vestuário e Calçados</t>
  </si>
  <si>
    <t>Madeira Mobiliário e Utensílios Dom.</t>
  </si>
  <si>
    <t>Indústria de Equip. de Caça e Pesca</t>
  </si>
  <si>
    <t>Cadeias  Emergentes (Potenciais)</t>
  </si>
  <si>
    <t>Outros Indústria de Base</t>
  </si>
  <si>
    <t>Metal Mecânica</t>
  </si>
  <si>
    <t>Minerais Não Metálicos</t>
  </si>
  <si>
    <t>Indústria de Base</t>
  </si>
  <si>
    <t>Comércio, Serviços e Assist. Téc</t>
  </si>
  <si>
    <t>Prod de Máquinas e Equipamento</t>
  </si>
  <si>
    <t>Agroindústria Geral</t>
  </si>
  <si>
    <t>Beneficiamento Vegetal</t>
  </si>
  <si>
    <t>Prod Vegetal</t>
  </si>
  <si>
    <t xml:space="preserve">Agroindústria Vegetal </t>
  </si>
  <si>
    <t>Comércio, Serviços e Insumos</t>
  </si>
  <si>
    <t>Produção Central</t>
  </si>
  <si>
    <t>Proteína Animal</t>
  </si>
  <si>
    <t>TOTAL G - PROPULSIVA</t>
  </si>
  <si>
    <t>G Propulsiva</t>
  </si>
  <si>
    <t>Administração Pública</t>
  </si>
  <si>
    <t>Total Urbano</t>
  </si>
  <si>
    <t>Total</t>
  </si>
  <si>
    <t>Núm Estab</t>
  </si>
  <si>
    <t>Num Trab</t>
  </si>
  <si>
    <t>QL PR</t>
  </si>
  <si>
    <t>% No Total</t>
  </si>
  <si>
    <t>Paraná</t>
  </si>
  <si>
    <t>Medianeira</t>
  </si>
  <si>
    <t>Função Din</t>
  </si>
  <si>
    <t>Cadeia Principal</t>
  </si>
  <si>
    <t>Região Matelândia</t>
  </si>
  <si>
    <t>Matelândia</t>
  </si>
  <si>
    <t>CLASSIFICAÇÃO DO MUNICÍPIO DE MEDIANEIRA</t>
  </si>
  <si>
    <t>CLASSIFICAÇÃO REGIÃO DE MATELÂNDIA</t>
  </si>
  <si>
    <t>CLASSIFICAÇÃO DO MUNICÍPIO DE MATELÂNDIA</t>
  </si>
  <si>
    <t>Território</t>
  </si>
  <si>
    <t>Demais Municípios</t>
  </si>
  <si>
    <t>Trab Total</t>
  </si>
  <si>
    <t>Trab Total Urbano</t>
  </si>
  <si>
    <t>Estab Total</t>
  </si>
  <si>
    <t>Estab Total Urbano</t>
  </si>
  <si>
    <t>Proteína Animal - Produção Central</t>
  </si>
  <si>
    <t>Proteína Animal - Comércio, Serviços e Insumos</t>
  </si>
  <si>
    <t>Agroindústria Vegetal</t>
  </si>
  <si>
    <t>Agroindústria Vegetal - Produção Vegetal</t>
  </si>
  <si>
    <t>Agroindústria Vegetal - Beneficiamento Vegetal</t>
  </si>
  <si>
    <t>Agroindústria Geral - Prod de Máquinas e Equipamento</t>
  </si>
  <si>
    <t>Agroindústria Geral - Comércio, Serviços e Assist. Téc</t>
  </si>
  <si>
    <t>Indústria de Base - Minerais Não Metálicos</t>
  </si>
  <si>
    <t>Indústria de Base - Metal Mecânica</t>
  </si>
  <si>
    <t>Indústria de Base - Outros Indústria de Base</t>
  </si>
  <si>
    <t>Cadeias Emergentes</t>
  </si>
  <si>
    <t>X - Propulsivas</t>
  </si>
  <si>
    <t>Mistas</t>
  </si>
  <si>
    <t>Indeterminadas</t>
  </si>
  <si>
    <t>Não Cadeias</t>
  </si>
  <si>
    <t>Reflexas</t>
  </si>
  <si>
    <t>Serviços Prestados às Famílias</t>
  </si>
  <si>
    <t>Serviços Prestados às Famílias &amp; Empresas</t>
  </si>
  <si>
    <t xml:space="preserve">Fonte de dados brutos: </t>
  </si>
  <si>
    <t>Relação Anual de Informações Sociais 2017 (RAIS) - bi.mte.gov.br/bgcaged/inicial.php</t>
  </si>
  <si>
    <t>Todas as tabelas são referentes ao ano de 2017.</t>
  </si>
  <si>
    <t>Obs.1: O Quociente Locacional (QL) busca expressar a importância comparativa de um segmento produtivo para uma região vis-à-vis à macrorregião na qual aquela está inserida. Mais especificamente, ele busca traduzir “quantas vezes mais” (ou menos) uma região se dedica a uma determinada atividade vis-à-vis ao conjunto das regiões que perfazem a macrorregião de referência. Usualmente (mas não obrigatoriamente!), utiliza-se a participação percentual do emprego num determinado setor como medida de importância ou de dedicação a uma certa atividade. Nesse caso, o QL fica definido da seguinte forma:</t>
  </si>
  <si>
    <t>QL = (Eij/ETj) / (EiT/ETT) = (Eij/EiT) / (ETj/ETT)  , onde:</t>
  </si>
  <si>
    <t>Eij = emprego do setor i na região j;</t>
  </si>
  <si>
    <t>ETj = emprego total (em todos os setores considerados) na região j;</t>
  </si>
  <si>
    <t>EiT = emprego do setor i de toda região;</t>
  </si>
  <si>
    <t>ETT = emprego total de toda região.</t>
  </si>
  <si>
    <t>Obs.2: Para calcular os QLs utilizaremos o TOTAL URBANO, devido a baixa confiabilidade dos registros sobre trabalhadores rurais em regiões caracterizadas pela agricultura famailiar. Neste padrão de agricultura, os trabalhadores rurais não são formalmente registrados no MTE e não constam da RAIS. .</t>
  </si>
  <si>
    <t>Obs.3: Denominamos o conjunto de municípios sob análise de "Região de Matelândia". E isto porque a seleção foi feita com vistas à produção de um diagnóstico da Economia de Matelândia e teve por base os municípios limítrofes àquele primeiro e que mantém uma relação de solidariedade simétrica com o mesmo (por oposição ao tipo de solidariedade que emerge entre municípios polos e satélites). Os município incluidos neste grupo são, para além de Matelândia: Céu Azul, Medianeira, Santa Tereza do Oeste e Serranópolis do Iguaçu</t>
  </si>
  <si>
    <t>Obs.4: Na tabela Síntese Região dividimos os resultados em 2 tabelas, os QLs calculados comparando a Região ao Brasil e outra comparando com o Paraná. Ambas estão ordenadas por maiores QLs.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</si>
</sst>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#,##0.000"/>
    <numFmt numFmtId="167" formatCode="0.0%"/>
    <numFmt numFmtId="168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name val="Times New Roman"/>
      <family val="1"/>
    </font>
    <font>
      <sz val="20"/>
      <color theme="1"/>
      <name val="Times New Roman"/>
    </font>
    <font>
      <sz val="20"/>
      <name val="Times New Roman"/>
    </font>
    <font>
      <b/>
      <sz val="11"/>
      <color theme="1"/>
      <name val="Times New Roman"/>
      <family val="1"/>
    </font>
    <font>
      <b/>
      <sz val="11"/>
      <name val="Times New Roman"/>
    </font>
    <font>
      <b/>
      <sz val="20"/>
      <color theme="1"/>
      <name val="Times New Roman"/>
    </font>
    <font>
      <b/>
      <sz val="20"/>
      <name val="Times New Roman"/>
    </font>
    <font>
      <b/>
      <sz val="14"/>
      <color theme="1"/>
      <name val="Times New Roman"/>
    </font>
    <font>
      <b/>
      <sz val="14"/>
      <name val="Times New Roman"/>
    </font>
    <font>
      <sz val="11"/>
      <color theme="1"/>
      <name val="Times New Roman"/>
      <family val="1"/>
    </font>
    <font>
      <b/>
      <sz val="18"/>
      <color theme="1"/>
      <name val="Times New Roman"/>
    </font>
    <font>
      <sz val="18"/>
      <color theme="1"/>
      <name val="Times New Roman"/>
    </font>
    <font>
      <b/>
      <sz val="11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F79FF"/>
        <bgColor indexed="64"/>
      </patternFill>
    </fill>
    <fill>
      <patternFill patternType="solid">
        <fgColor rgb="FFC7B2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875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3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09">
    <xf numFmtId="0" fontId="0" fillId="0" borderId="0" xfId="0"/>
    <xf numFmtId="3" fontId="2" fillId="2" borderId="1" xfId="0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5" fontId="2" fillId="2" borderId="2" xfId="1" applyNumberFormat="1" applyFont="1" applyFill="1" applyBorder="1"/>
    <xf numFmtId="167" fontId="2" fillId="2" borderId="2" xfId="2" applyNumberFormat="1" applyFont="1" applyFill="1" applyBorder="1"/>
    <xf numFmtId="3" fontId="4" fillId="3" borderId="4" xfId="0" applyNumberFormat="1" applyFont="1" applyFill="1" applyBorder="1"/>
    <xf numFmtId="3" fontId="4" fillId="3" borderId="5" xfId="0" applyNumberFormat="1" applyFont="1" applyFill="1" applyBorder="1"/>
    <xf numFmtId="166" fontId="4" fillId="3" borderId="5" xfId="0" applyNumberFormat="1" applyFont="1" applyFill="1" applyBorder="1" applyAlignment="1">
      <alignment horizontal="right"/>
    </xf>
    <xf numFmtId="10" fontId="4" fillId="3" borderId="5" xfId="2" applyNumberFormat="1" applyFont="1" applyFill="1" applyBorder="1" applyAlignment="1">
      <alignment horizontal="center"/>
    </xf>
    <xf numFmtId="3" fontId="6" fillId="4" borderId="7" xfId="0" applyNumberFormat="1" applyFont="1" applyFill="1" applyBorder="1"/>
    <xf numFmtId="3" fontId="6" fillId="4" borderId="8" xfId="0" applyNumberFormat="1" applyFont="1" applyFill="1" applyBorder="1"/>
    <xf numFmtId="166" fontId="6" fillId="4" borderId="8" xfId="0" applyNumberFormat="1" applyFont="1" applyFill="1" applyBorder="1" applyAlignment="1">
      <alignment horizontal="right"/>
    </xf>
    <xf numFmtId="10" fontId="6" fillId="4" borderId="8" xfId="2" applyNumberFormat="1" applyFont="1" applyFill="1" applyBorder="1" applyAlignment="1">
      <alignment horizontal="center"/>
    </xf>
    <xf numFmtId="0" fontId="6" fillId="4" borderId="8" xfId="0" applyFont="1" applyFill="1" applyBorder="1"/>
    <xf numFmtId="0" fontId="7" fillId="4" borderId="9" xfId="0" applyFont="1" applyFill="1" applyBorder="1" applyAlignment="1">
      <alignment horizontal="left"/>
    </xf>
    <xf numFmtId="3" fontId="6" fillId="4" borderId="10" xfId="0" applyNumberFormat="1" applyFont="1" applyFill="1" applyBorder="1"/>
    <xf numFmtId="3" fontId="6" fillId="4" borderId="11" xfId="0" applyNumberFormat="1" applyFont="1" applyFill="1" applyBorder="1"/>
    <xf numFmtId="166" fontId="6" fillId="4" borderId="11" xfId="0" applyNumberFormat="1" applyFont="1" applyFill="1" applyBorder="1" applyAlignment="1">
      <alignment horizontal="right"/>
    </xf>
    <xf numFmtId="10" fontId="6" fillId="4" borderId="11" xfId="2" applyNumberFormat="1" applyFont="1" applyFill="1" applyBorder="1" applyAlignment="1">
      <alignment horizontal="center"/>
    </xf>
    <xf numFmtId="0" fontId="6" fillId="4" borderId="11" xfId="0" applyFont="1" applyFill="1" applyBorder="1"/>
    <xf numFmtId="0" fontId="7" fillId="4" borderId="12" xfId="0" applyFont="1" applyFill="1" applyBorder="1" applyAlignment="1">
      <alignment horizontal="left"/>
    </xf>
    <xf numFmtId="3" fontId="8" fillId="5" borderId="4" xfId="0" applyNumberFormat="1" applyFont="1" applyFill="1" applyBorder="1"/>
    <xf numFmtId="3" fontId="8" fillId="5" borderId="5" xfId="0" applyNumberFormat="1" applyFont="1" applyFill="1" applyBorder="1"/>
    <xf numFmtId="166" fontId="8" fillId="5" borderId="5" xfId="0" applyNumberFormat="1" applyFont="1" applyFill="1" applyBorder="1" applyAlignment="1">
      <alignment horizontal="right"/>
    </xf>
    <xf numFmtId="10" fontId="8" fillId="5" borderId="5" xfId="2" applyNumberFormat="1" applyFont="1" applyFill="1" applyBorder="1" applyAlignment="1">
      <alignment horizontal="center"/>
    </xf>
    <xf numFmtId="3" fontId="6" fillId="6" borderId="7" xfId="0" applyNumberFormat="1" applyFont="1" applyFill="1" applyBorder="1"/>
    <xf numFmtId="3" fontId="6" fillId="6" borderId="8" xfId="0" applyNumberFormat="1" applyFont="1" applyFill="1" applyBorder="1"/>
    <xf numFmtId="166" fontId="6" fillId="6" borderId="8" xfId="0" applyNumberFormat="1" applyFont="1" applyFill="1" applyBorder="1" applyAlignment="1">
      <alignment horizontal="right"/>
    </xf>
    <xf numFmtId="10" fontId="6" fillId="6" borderId="8" xfId="2" applyNumberFormat="1" applyFont="1" applyFill="1" applyBorder="1" applyAlignment="1">
      <alignment horizontal="center"/>
    </xf>
    <xf numFmtId="0" fontId="6" fillId="6" borderId="8" xfId="0" applyFont="1" applyFill="1" applyBorder="1"/>
    <xf numFmtId="0" fontId="7" fillId="6" borderId="9" xfId="0" applyFont="1" applyFill="1" applyBorder="1" applyAlignment="1">
      <alignment horizontal="left"/>
    </xf>
    <xf numFmtId="3" fontId="6" fillId="6" borderId="13" xfId="0" applyNumberFormat="1" applyFont="1" applyFill="1" applyBorder="1"/>
    <xf numFmtId="3" fontId="6" fillId="6" borderId="14" xfId="0" applyNumberFormat="1" applyFont="1" applyFill="1" applyBorder="1"/>
    <xf numFmtId="166" fontId="6" fillId="6" borderId="14" xfId="0" applyNumberFormat="1" applyFont="1" applyFill="1" applyBorder="1" applyAlignment="1">
      <alignment horizontal="right"/>
    </xf>
    <xf numFmtId="10" fontId="6" fillId="6" borderId="14" xfId="2" applyNumberFormat="1" applyFont="1" applyFill="1" applyBorder="1" applyAlignment="1">
      <alignment horizontal="center"/>
    </xf>
    <xf numFmtId="0" fontId="6" fillId="6" borderId="14" xfId="0" applyFont="1" applyFill="1" applyBorder="1"/>
    <xf numFmtId="0" fontId="7" fillId="6" borderId="15" xfId="0" applyFont="1" applyFill="1" applyBorder="1" applyAlignment="1">
      <alignment horizontal="left"/>
    </xf>
    <xf numFmtId="3" fontId="8" fillId="7" borderId="1" xfId="0" applyNumberFormat="1" applyFont="1" applyFill="1" applyBorder="1"/>
    <xf numFmtId="3" fontId="8" fillId="7" borderId="2" xfId="0" applyNumberFormat="1" applyFont="1" applyFill="1" applyBorder="1"/>
    <xf numFmtId="166" fontId="8" fillId="7" borderId="2" xfId="0" applyNumberFormat="1" applyFont="1" applyFill="1" applyBorder="1" applyAlignment="1">
      <alignment horizontal="right"/>
    </xf>
    <xf numFmtId="10" fontId="8" fillId="7" borderId="2" xfId="2" applyNumberFormat="1" applyFont="1" applyFill="1" applyBorder="1" applyAlignment="1">
      <alignment horizontal="center"/>
    </xf>
    <xf numFmtId="3" fontId="6" fillId="8" borderId="4" xfId="0" applyNumberFormat="1" applyFont="1" applyFill="1" applyBorder="1"/>
    <xf numFmtId="3" fontId="6" fillId="8" borderId="5" xfId="0" applyNumberFormat="1" applyFont="1" applyFill="1" applyBorder="1"/>
    <xf numFmtId="166" fontId="6" fillId="8" borderId="5" xfId="0" applyNumberFormat="1" applyFont="1" applyFill="1" applyBorder="1" applyAlignment="1">
      <alignment horizontal="right"/>
    </xf>
    <xf numFmtId="10" fontId="6" fillId="8" borderId="5" xfId="2" applyNumberFormat="1" applyFont="1" applyFill="1" applyBorder="1" applyAlignment="1">
      <alignment horizontal="center"/>
    </xf>
    <xf numFmtId="0" fontId="6" fillId="8" borderId="5" xfId="0" applyFont="1" applyFill="1" applyBorder="1"/>
    <xf numFmtId="0" fontId="7" fillId="8" borderId="6" xfId="0" applyFont="1" applyFill="1" applyBorder="1" applyAlignment="1">
      <alignment horizontal="left"/>
    </xf>
    <xf numFmtId="3" fontId="6" fillId="8" borderId="7" xfId="0" applyNumberFormat="1" applyFont="1" applyFill="1" applyBorder="1"/>
    <xf numFmtId="3" fontId="6" fillId="8" borderId="8" xfId="0" applyNumberFormat="1" applyFont="1" applyFill="1" applyBorder="1"/>
    <xf numFmtId="166" fontId="6" fillId="8" borderId="8" xfId="0" applyNumberFormat="1" applyFont="1" applyFill="1" applyBorder="1" applyAlignment="1">
      <alignment horizontal="right"/>
    </xf>
    <xf numFmtId="10" fontId="6" fillId="8" borderId="8" xfId="2" applyNumberFormat="1" applyFont="1" applyFill="1" applyBorder="1" applyAlignment="1">
      <alignment horizontal="center"/>
    </xf>
    <xf numFmtId="0" fontId="6" fillId="8" borderId="8" xfId="0" applyFont="1" applyFill="1" applyBorder="1"/>
    <xf numFmtId="0" fontId="7" fillId="8" borderId="9" xfId="0" applyFont="1" applyFill="1" applyBorder="1" applyAlignment="1">
      <alignment horizontal="left"/>
    </xf>
    <xf numFmtId="3" fontId="6" fillId="8" borderId="10" xfId="0" applyNumberFormat="1" applyFont="1" applyFill="1" applyBorder="1" applyAlignment="1">
      <alignment vertical="center"/>
    </xf>
    <xf numFmtId="3" fontId="6" fillId="8" borderId="11" xfId="0" applyNumberFormat="1" applyFont="1" applyFill="1" applyBorder="1" applyAlignment="1">
      <alignment vertical="center"/>
    </xf>
    <xf numFmtId="166" fontId="6" fillId="8" borderId="11" xfId="0" applyNumberFormat="1" applyFont="1" applyFill="1" applyBorder="1" applyAlignment="1">
      <alignment horizontal="right" vertical="center"/>
    </xf>
    <xf numFmtId="10" fontId="6" fillId="8" borderId="11" xfId="2" applyNumberFormat="1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vertical="center"/>
    </xf>
    <xf numFmtId="0" fontId="7" fillId="8" borderId="12" xfId="0" applyFont="1" applyFill="1" applyBorder="1" applyAlignment="1">
      <alignment horizontal="left" vertical="center"/>
    </xf>
    <xf numFmtId="3" fontId="4" fillId="9" borderId="16" xfId="0" applyNumberFormat="1" applyFont="1" applyFill="1" applyBorder="1"/>
    <xf numFmtId="166" fontId="4" fillId="9" borderId="5" xfId="0" applyNumberFormat="1" applyFont="1" applyFill="1" applyBorder="1" applyAlignment="1">
      <alignment horizontal="right"/>
    </xf>
    <xf numFmtId="10" fontId="4" fillId="9" borderId="16" xfId="2" applyNumberFormat="1" applyFont="1" applyFill="1" applyBorder="1" applyAlignment="1">
      <alignment horizontal="center"/>
    </xf>
    <xf numFmtId="3" fontId="10" fillId="10" borderId="19" xfId="0" applyNumberFormat="1" applyFont="1" applyFill="1" applyBorder="1"/>
    <xf numFmtId="3" fontId="10" fillId="10" borderId="20" xfId="0" applyNumberFormat="1" applyFont="1" applyFill="1" applyBorder="1"/>
    <xf numFmtId="166" fontId="10" fillId="10" borderId="20" xfId="0" applyNumberFormat="1" applyFont="1" applyFill="1" applyBorder="1" applyAlignment="1">
      <alignment horizontal="right"/>
    </xf>
    <xf numFmtId="10" fontId="10" fillId="10" borderId="20" xfId="2" applyNumberFormat="1" applyFont="1" applyFill="1" applyBorder="1" applyAlignment="1">
      <alignment horizontal="center"/>
    </xf>
    <xf numFmtId="3" fontId="10" fillId="11" borderId="20" xfId="0" applyNumberFormat="1" applyFont="1" applyFill="1" applyBorder="1"/>
    <xf numFmtId="3" fontId="10" fillId="11" borderId="19" xfId="0" applyNumberFormat="1" applyFont="1" applyFill="1" applyBorder="1"/>
    <xf numFmtId="166" fontId="10" fillId="11" borderId="20" xfId="0" applyNumberFormat="1" applyFont="1" applyFill="1" applyBorder="1" applyAlignment="1">
      <alignment horizontal="right"/>
    </xf>
    <xf numFmtId="10" fontId="10" fillId="11" borderId="20" xfId="2" applyNumberFormat="1" applyFont="1" applyFill="1" applyBorder="1" applyAlignment="1">
      <alignment horizontal="center"/>
    </xf>
    <xf numFmtId="3" fontId="10" fillId="12" borderId="20" xfId="0" applyNumberFormat="1" applyFont="1" applyFill="1" applyBorder="1"/>
    <xf numFmtId="3" fontId="6" fillId="10" borderId="10" xfId="0" applyNumberFormat="1" applyFont="1" applyFill="1" applyBorder="1"/>
    <xf numFmtId="3" fontId="6" fillId="10" borderId="11" xfId="0" applyNumberFormat="1" applyFont="1" applyFill="1" applyBorder="1"/>
    <xf numFmtId="166" fontId="6" fillId="10" borderId="11" xfId="0" applyNumberFormat="1" applyFont="1" applyFill="1" applyBorder="1" applyAlignment="1">
      <alignment horizontal="right"/>
    </xf>
    <xf numFmtId="10" fontId="6" fillId="10" borderId="11" xfId="2" applyNumberFormat="1" applyFont="1" applyFill="1" applyBorder="1" applyAlignment="1">
      <alignment horizontal="center"/>
    </xf>
    <xf numFmtId="3" fontId="6" fillId="11" borderId="11" xfId="0" applyNumberFormat="1" applyFont="1" applyFill="1" applyBorder="1"/>
    <xf numFmtId="0" fontId="6" fillId="10" borderId="11" xfId="0" applyFont="1" applyFill="1" applyBorder="1"/>
    <xf numFmtId="0" fontId="7" fillId="10" borderId="12" xfId="0" applyFont="1" applyFill="1" applyBorder="1" applyAlignment="1">
      <alignment horizontal="left"/>
    </xf>
    <xf numFmtId="3" fontId="6" fillId="11" borderId="10" xfId="0" applyNumberFormat="1" applyFont="1" applyFill="1" applyBorder="1"/>
    <xf numFmtId="166" fontId="6" fillId="11" borderId="11" xfId="0" applyNumberFormat="1" applyFont="1" applyFill="1" applyBorder="1" applyAlignment="1">
      <alignment horizontal="right"/>
    </xf>
    <xf numFmtId="10" fontId="6" fillId="11" borderId="11" xfId="2" applyNumberFormat="1" applyFont="1" applyFill="1" applyBorder="1" applyAlignment="1">
      <alignment horizontal="center"/>
    </xf>
    <xf numFmtId="3" fontId="6" fillId="12" borderId="11" xfId="0" applyNumberFormat="1" applyFont="1" applyFill="1" applyBorder="1"/>
    <xf numFmtId="0" fontId="6" fillId="11" borderId="11" xfId="0" applyFont="1" applyFill="1" applyBorder="1"/>
    <xf numFmtId="0" fontId="7" fillId="11" borderId="12" xfId="0" applyFont="1" applyFill="1" applyBorder="1" applyAlignment="1">
      <alignment horizontal="left"/>
    </xf>
    <xf numFmtId="3" fontId="10" fillId="13" borderId="1" xfId="0" applyNumberFormat="1" applyFont="1" applyFill="1" applyBorder="1" applyAlignment="1">
      <alignment vertical="center"/>
    </xf>
    <xf numFmtId="3" fontId="10" fillId="13" borderId="2" xfId="0" applyNumberFormat="1" applyFont="1" applyFill="1" applyBorder="1" applyAlignment="1">
      <alignment vertical="center"/>
    </xf>
    <xf numFmtId="166" fontId="10" fillId="13" borderId="2" xfId="0" applyNumberFormat="1" applyFont="1" applyFill="1" applyBorder="1" applyAlignment="1">
      <alignment horizontal="right" vertical="center"/>
    </xf>
    <xf numFmtId="10" fontId="10" fillId="13" borderId="2" xfId="2" applyNumberFormat="1" applyFont="1" applyFill="1" applyBorder="1" applyAlignment="1">
      <alignment horizontal="center" vertical="center"/>
    </xf>
    <xf numFmtId="3" fontId="12" fillId="13" borderId="4" xfId="0" applyNumberFormat="1" applyFont="1" applyFill="1" applyBorder="1"/>
    <xf numFmtId="3" fontId="12" fillId="13" borderId="5" xfId="0" applyNumberFormat="1" applyFont="1" applyFill="1" applyBorder="1"/>
    <xf numFmtId="166" fontId="12" fillId="13" borderId="5" xfId="0" applyNumberFormat="1" applyFont="1" applyFill="1" applyBorder="1" applyAlignment="1">
      <alignment horizontal="right"/>
    </xf>
    <xf numFmtId="10" fontId="12" fillId="13" borderId="5" xfId="2" applyNumberFormat="1" applyFont="1" applyFill="1" applyBorder="1" applyAlignment="1">
      <alignment horizontal="center"/>
    </xf>
    <xf numFmtId="0" fontId="12" fillId="13" borderId="5" xfId="0" applyFont="1" applyFill="1" applyBorder="1"/>
    <xf numFmtId="0" fontId="3" fillId="13" borderId="6" xfId="0" applyFont="1" applyFill="1" applyBorder="1" applyAlignment="1">
      <alignment horizontal="right"/>
    </xf>
    <xf numFmtId="3" fontId="12" fillId="13" borderId="7" xfId="0" applyNumberFormat="1" applyFont="1" applyFill="1" applyBorder="1"/>
    <xf numFmtId="3" fontId="12" fillId="13" borderId="8" xfId="0" applyNumberFormat="1" applyFont="1" applyFill="1" applyBorder="1"/>
    <xf numFmtId="166" fontId="12" fillId="13" borderId="8" xfId="0" applyNumberFormat="1" applyFont="1" applyFill="1" applyBorder="1" applyAlignment="1">
      <alignment horizontal="right"/>
    </xf>
    <xf numFmtId="10" fontId="12" fillId="13" borderId="8" xfId="2" applyNumberFormat="1" applyFont="1" applyFill="1" applyBorder="1" applyAlignment="1">
      <alignment horizontal="center"/>
    </xf>
    <xf numFmtId="0" fontId="12" fillId="13" borderId="8" xfId="0" applyFont="1" applyFill="1" applyBorder="1"/>
    <xf numFmtId="0" fontId="3" fillId="13" borderId="9" xfId="0" applyFont="1" applyFill="1" applyBorder="1" applyAlignment="1">
      <alignment horizontal="right"/>
    </xf>
    <xf numFmtId="3" fontId="6" fillId="13" borderId="13" xfId="0" applyNumberFormat="1" applyFont="1" applyFill="1" applyBorder="1"/>
    <xf numFmtId="3" fontId="6" fillId="13" borderId="14" xfId="0" applyNumberFormat="1" applyFont="1" applyFill="1" applyBorder="1"/>
    <xf numFmtId="166" fontId="6" fillId="13" borderId="14" xfId="0" applyNumberFormat="1" applyFont="1" applyFill="1" applyBorder="1" applyAlignment="1">
      <alignment horizontal="right"/>
    </xf>
    <xf numFmtId="10" fontId="6" fillId="13" borderId="14" xfId="2" applyNumberFormat="1" applyFont="1" applyFill="1" applyBorder="1" applyAlignment="1">
      <alignment horizontal="center"/>
    </xf>
    <xf numFmtId="0" fontId="6" fillId="13" borderId="14" xfId="0" applyFont="1" applyFill="1" applyBorder="1" applyAlignment="1"/>
    <xf numFmtId="0" fontId="7" fillId="13" borderId="15" xfId="0" applyFont="1" applyFill="1" applyBorder="1" applyAlignment="1">
      <alignment horizontal="left"/>
    </xf>
    <xf numFmtId="3" fontId="12" fillId="13" borderId="23" xfId="0" applyNumberFormat="1" applyFont="1" applyFill="1" applyBorder="1"/>
    <xf numFmtId="3" fontId="12" fillId="13" borderId="24" xfId="0" applyNumberFormat="1" applyFont="1" applyFill="1" applyBorder="1"/>
    <xf numFmtId="166" fontId="12" fillId="13" borderId="24" xfId="0" applyNumberFormat="1" applyFont="1" applyFill="1" applyBorder="1" applyAlignment="1">
      <alignment horizontal="right"/>
    </xf>
    <xf numFmtId="10" fontId="12" fillId="13" borderId="24" xfId="2" applyNumberFormat="1" applyFont="1" applyFill="1" applyBorder="1" applyAlignment="1">
      <alignment horizontal="center"/>
    </xf>
    <xf numFmtId="0" fontId="12" fillId="13" borderId="24" xfId="0" applyFont="1" applyFill="1" applyBorder="1" applyAlignment="1"/>
    <xf numFmtId="0" fontId="3" fillId="13" borderId="25" xfId="0" applyFont="1" applyFill="1" applyBorder="1" applyAlignment="1">
      <alignment horizontal="right"/>
    </xf>
    <xf numFmtId="166" fontId="12" fillId="7" borderId="8" xfId="0" applyNumberFormat="1" applyFont="1" applyFill="1" applyBorder="1" applyAlignment="1">
      <alignment horizontal="right"/>
    </xf>
    <xf numFmtId="3" fontId="12" fillId="7" borderId="8" xfId="0" applyNumberFormat="1" applyFont="1" applyFill="1" applyBorder="1"/>
    <xf numFmtId="0" fontId="12" fillId="13" borderId="8" xfId="0" applyFont="1" applyFill="1" applyBorder="1" applyAlignment="1"/>
    <xf numFmtId="3" fontId="6" fillId="13" borderId="10" xfId="0" applyNumberFormat="1" applyFont="1" applyFill="1" applyBorder="1"/>
    <xf numFmtId="3" fontId="6" fillId="13" borderId="11" xfId="0" applyNumberFormat="1" applyFont="1" applyFill="1" applyBorder="1"/>
    <xf numFmtId="166" fontId="6" fillId="13" borderId="11" xfId="0" applyNumberFormat="1" applyFont="1" applyFill="1" applyBorder="1" applyAlignment="1">
      <alignment horizontal="right"/>
    </xf>
    <xf numFmtId="10" fontId="6" fillId="13" borderId="11" xfId="2" applyNumberFormat="1" applyFont="1" applyFill="1" applyBorder="1" applyAlignment="1">
      <alignment horizontal="center"/>
    </xf>
    <xf numFmtId="0" fontId="6" fillId="13" borderId="11" xfId="0" applyFont="1" applyFill="1" applyBorder="1" applyAlignment="1"/>
    <xf numFmtId="0" fontId="7" fillId="13" borderId="12" xfId="0" applyFont="1" applyFill="1" applyBorder="1" applyAlignment="1">
      <alignment horizontal="left"/>
    </xf>
    <xf numFmtId="0" fontId="12" fillId="13" borderId="5" xfId="0" applyFont="1" applyFill="1" applyBorder="1" applyAlignment="1"/>
    <xf numFmtId="3" fontId="0" fillId="0" borderId="0" xfId="0" applyNumberFormat="1"/>
    <xf numFmtId="3" fontId="10" fillId="14" borderId="23" xfId="0" applyNumberFormat="1" applyFont="1" applyFill="1" applyBorder="1"/>
    <xf numFmtId="3" fontId="10" fillId="14" borderId="24" xfId="0" applyNumberFormat="1" applyFont="1" applyFill="1" applyBorder="1"/>
    <xf numFmtId="166" fontId="10" fillId="14" borderId="24" xfId="0" applyNumberFormat="1" applyFont="1" applyFill="1" applyBorder="1" applyAlignment="1">
      <alignment horizontal="right"/>
    </xf>
    <xf numFmtId="10" fontId="10" fillId="14" borderId="24" xfId="2" applyNumberFormat="1" applyFont="1" applyFill="1" applyBorder="1" applyAlignment="1">
      <alignment horizontal="center"/>
    </xf>
    <xf numFmtId="3" fontId="6" fillId="14" borderId="10" xfId="0" applyNumberFormat="1" applyFont="1" applyFill="1" applyBorder="1"/>
    <xf numFmtId="3" fontId="6" fillId="14" borderId="11" xfId="0" applyNumberFormat="1" applyFont="1" applyFill="1" applyBorder="1"/>
    <xf numFmtId="166" fontId="6" fillId="14" borderId="11" xfId="0" applyNumberFormat="1" applyFont="1" applyFill="1" applyBorder="1" applyAlignment="1">
      <alignment horizontal="right"/>
    </xf>
    <xf numFmtId="10" fontId="6" fillId="14" borderId="11" xfId="2" applyNumberFormat="1" applyFont="1" applyFill="1" applyBorder="1" applyAlignment="1">
      <alignment horizontal="center"/>
    </xf>
    <xf numFmtId="0" fontId="6" fillId="14" borderId="11" xfId="0" applyFont="1" applyFill="1" applyBorder="1"/>
    <xf numFmtId="0" fontId="7" fillId="14" borderId="12" xfId="0" applyFont="1" applyFill="1" applyBorder="1" applyAlignment="1">
      <alignment horizontal="left"/>
    </xf>
    <xf numFmtId="3" fontId="13" fillId="15" borderId="4" xfId="0" applyNumberFormat="1" applyFont="1" applyFill="1" applyBorder="1" applyAlignment="1">
      <alignment horizontal="right"/>
    </xf>
    <xf numFmtId="3" fontId="13" fillId="15" borderId="5" xfId="0" applyNumberFormat="1" applyFont="1" applyFill="1" applyBorder="1" applyAlignment="1">
      <alignment horizontal="right"/>
    </xf>
    <xf numFmtId="166" fontId="13" fillId="15" borderId="5" xfId="0" applyNumberFormat="1" applyFont="1" applyFill="1" applyBorder="1" applyAlignment="1">
      <alignment horizontal="right"/>
    </xf>
    <xf numFmtId="10" fontId="13" fillId="15" borderId="5" xfId="2" applyNumberFormat="1" applyFont="1" applyFill="1" applyBorder="1" applyAlignment="1">
      <alignment horizontal="right"/>
    </xf>
    <xf numFmtId="3" fontId="13" fillId="15" borderId="10" xfId="0" applyNumberFormat="1" applyFont="1" applyFill="1" applyBorder="1" applyAlignment="1">
      <alignment horizontal="right"/>
    </xf>
    <xf numFmtId="3" fontId="13" fillId="15" borderId="11" xfId="0" applyNumberFormat="1" applyFont="1" applyFill="1" applyBorder="1" applyAlignment="1">
      <alignment horizontal="right"/>
    </xf>
    <xf numFmtId="166" fontId="13" fillId="15" borderId="11" xfId="0" applyNumberFormat="1" applyFont="1" applyFill="1" applyBorder="1" applyAlignment="1">
      <alignment horizontal="right"/>
    </xf>
    <xf numFmtId="10" fontId="13" fillId="15" borderId="11" xfId="2" applyNumberFormat="1" applyFont="1" applyFill="1" applyBorder="1" applyAlignment="1">
      <alignment horizontal="right"/>
    </xf>
    <xf numFmtId="0" fontId="13" fillId="15" borderId="4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0" fillId="0" borderId="0" xfId="0" applyFill="1"/>
    <xf numFmtId="3" fontId="0" fillId="0" borderId="8" xfId="0" applyNumberFormat="1" applyFill="1" applyBorder="1"/>
    <xf numFmtId="10" fontId="0" fillId="0" borderId="8" xfId="2" applyNumberFormat="1" applyFont="1" applyFill="1" applyBorder="1"/>
    <xf numFmtId="0" fontId="0" fillId="0" borderId="8" xfId="0" applyFill="1" applyBorder="1"/>
    <xf numFmtId="168" fontId="0" fillId="0" borderId="8" xfId="1" applyNumberFormat="1" applyFont="1" applyFill="1" applyBorder="1"/>
    <xf numFmtId="3" fontId="0" fillId="0" borderId="0" xfId="0" applyNumberFormat="1" applyFill="1"/>
    <xf numFmtId="10" fontId="0" fillId="0" borderId="0" xfId="2" applyNumberFormat="1" applyFont="1" applyFill="1"/>
    <xf numFmtId="168" fontId="0" fillId="0" borderId="0" xfId="1" applyNumberFormat="1" applyFont="1" applyFill="1"/>
    <xf numFmtId="0" fontId="15" fillId="17" borderId="35" xfId="0" applyFont="1" applyFill="1" applyBorder="1" applyAlignment="1">
      <alignment vertical="center" wrapText="1"/>
    </xf>
    <xf numFmtId="3" fontId="15" fillId="17" borderId="35" xfId="0" applyNumberFormat="1" applyFont="1" applyFill="1" applyBorder="1" applyAlignment="1">
      <alignment horizontal="center" vertical="center" wrapText="1"/>
    </xf>
    <xf numFmtId="10" fontId="15" fillId="17" borderId="35" xfId="2" applyNumberFormat="1" applyFont="1" applyFill="1" applyBorder="1" applyAlignment="1">
      <alignment horizontal="center" vertical="center" wrapText="1"/>
    </xf>
    <xf numFmtId="168" fontId="15" fillId="17" borderId="5" xfId="1" applyNumberFormat="1" applyFont="1" applyFill="1" applyBorder="1" applyAlignment="1">
      <alignment horizontal="center" vertical="center" wrapText="1"/>
    </xf>
    <xf numFmtId="0" fontId="0" fillId="16" borderId="35" xfId="0" applyFont="1" applyFill="1" applyBorder="1"/>
    <xf numFmtId="3" fontId="0" fillId="16" borderId="35" xfId="0" applyNumberFormat="1" applyFont="1" applyFill="1" applyBorder="1"/>
    <xf numFmtId="10" fontId="0" fillId="16" borderId="35" xfId="2" applyNumberFormat="1" applyFont="1" applyFill="1" applyBorder="1"/>
    <xf numFmtId="168" fontId="0" fillId="16" borderId="5" xfId="1" applyNumberFormat="1" applyFont="1" applyFill="1" applyBorder="1"/>
    <xf numFmtId="0" fontId="0" fillId="0" borderId="35" xfId="0" applyFont="1" applyBorder="1"/>
    <xf numFmtId="3" fontId="0" fillId="0" borderId="35" xfId="0" applyNumberFormat="1" applyFont="1" applyBorder="1"/>
    <xf numFmtId="10" fontId="0" fillId="0" borderId="35" xfId="2" applyNumberFormat="1" applyFont="1" applyBorder="1"/>
    <xf numFmtId="168" fontId="0" fillId="0" borderId="5" xfId="1" applyNumberFormat="1" applyFont="1" applyBorder="1"/>
    <xf numFmtId="0" fontId="0" fillId="16" borderId="34" xfId="0" applyFont="1" applyFill="1" applyBorder="1"/>
    <xf numFmtId="3" fontId="0" fillId="16" borderId="34" xfId="0" applyNumberFormat="1" applyFont="1" applyFill="1" applyBorder="1"/>
    <xf numFmtId="10" fontId="0" fillId="16" borderId="34" xfId="2" applyNumberFormat="1" applyFont="1" applyFill="1" applyBorder="1"/>
    <xf numFmtId="168" fontId="0" fillId="16" borderId="8" xfId="1" applyNumberFormat="1" applyFont="1" applyFill="1" applyBorder="1"/>
    <xf numFmtId="0" fontId="15" fillId="17" borderId="3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1" fillId="13" borderId="3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1" fillId="11" borderId="22" xfId="0" applyFont="1" applyFill="1" applyBorder="1" applyAlignment="1">
      <alignment horizontal="center"/>
    </xf>
    <xf numFmtId="0" fontId="11" fillId="11" borderId="21" xfId="0" applyFont="1" applyFill="1" applyBorder="1" applyAlignment="1">
      <alignment horizontal="center"/>
    </xf>
    <xf numFmtId="0" fontId="11" fillId="10" borderId="22" xfId="0" applyFont="1" applyFill="1" applyBorder="1" applyAlignment="1">
      <alignment horizontal="center"/>
    </xf>
    <xf numFmtId="0" fontId="11" fillId="10" borderId="21" xfId="0" applyFont="1" applyFill="1" applyBorder="1" applyAlignment="1">
      <alignment horizontal="center"/>
    </xf>
    <xf numFmtId="0" fontId="13" fillId="15" borderId="14" xfId="0" applyFont="1" applyFill="1" applyBorder="1" applyAlignment="1">
      <alignment horizontal="center"/>
    </xf>
    <xf numFmtId="0" fontId="13" fillId="15" borderId="13" xfId="0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/>
    </xf>
    <xf numFmtId="0" fontId="13" fillId="15" borderId="21" xfId="0" applyFont="1" applyFill="1" applyBorder="1" applyAlignment="1">
      <alignment horizontal="center"/>
    </xf>
    <xf numFmtId="0" fontId="11" fillId="14" borderId="22" xfId="0" applyFont="1" applyFill="1" applyBorder="1" applyAlignment="1">
      <alignment horizontal="center"/>
    </xf>
    <xf numFmtId="0" fontId="11" fillId="14" borderId="21" xfId="0" applyFont="1" applyFill="1" applyBorder="1" applyAlignment="1">
      <alignment horizontal="center"/>
    </xf>
    <xf numFmtId="0" fontId="13" fillId="15" borderId="29" xfId="0" applyFont="1" applyFill="1" applyBorder="1" applyAlignment="1">
      <alignment horizontal="center" vertical="center"/>
    </xf>
    <xf numFmtId="0" fontId="13" fillId="15" borderId="28" xfId="0" applyFont="1" applyFill="1" applyBorder="1" applyAlignment="1">
      <alignment horizontal="center" vertical="center"/>
    </xf>
    <xf numFmtId="0" fontId="13" fillId="15" borderId="16" xfId="0" applyFont="1" applyFill="1" applyBorder="1" applyAlignment="1">
      <alignment horizontal="center" vertical="center" wrapText="1"/>
    </xf>
    <xf numFmtId="0" fontId="13" fillId="15" borderId="20" xfId="0" applyFont="1" applyFill="1" applyBorder="1" applyAlignment="1">
      <alignment horizontal="center" vertical="center" wrapText="1"/>
    </xf>
    <xf numFmtId="0" fontId="13" fillId="15" borderId="27" xfId="0" applyFont="1" applyFill="1" applyBorder="1" applyAlignment="1">
      <alignment horizontal="center"/>
    </xf>
    <xf numFmtId="0" fontId="13" fillId="15" borderId="26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0" xfId="3"/>
    <xf numFmtId="0" fontId="2" fillId="0" borderId="0" xfId="3" applyAlignment="1">
      <alignment horizontal="left" vertical="top" wrapText="1"/>
    </xf>
    <xf numFmtId="0" fontId="2" fillId="0" borderId="0" xfId="3" applyAlignment="1">
      <alignment horizontal="left"/>
    </xf>
    <xf numFmtId="0" fontId="2" fillId="0" borderId="0" xfId="3" applyAlignment="1">
      <alignment horizontal="left" vertical="center" wrapText="1"/>
    </xf>
    <xf numFmtId="0" fontId="2" fillId="0" borderId="0" xfId="3" applyAlignment="1">
      <alignment horizontal="left" wrapText="1"/>
    </xf>
  </cellXfs>
  <cellStyles count="4">
    <cellStyle name="Normal" xfId="0" builtinId="0"/>
    <cellStyle name="Normal 2" xfId="3" xr:uid="{2F09A585-1CEB-4F8E-A17C-27A67AC4E946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77DF-9C58-42AC-B09F-281151C6EA37}">
  <dimension ref="A1:O25"/>
  <sheetViews>
    <sheetView showGridLines="0" workbookViewId="0">
      <selection activeCell="A24" sqref="A24:O25"/>
    </sheetView>
  </sheetViews>
  <sheetFormatPr defaultColWidth="8.85546875" defaultRowHeight="15" x14ac:dyDescent="0.25"/>
  <cols>
    <col min="1" max="14" width="8.85546875" style="204"/>
    <col min="15" max="15" width="10.42578125" style="204" customWidth="1"/>
    <col min="16" max="16384" width="8.85546875" style="204"/>
  </cols>
  <sheetData>
    <row r="1" spans="1:15" x14ac:dyDescent="0.25">
      <c r="A1" s="204" t="s">
        <v>85</v>
      </c>
    </row>
    <row r="2" spans="1:15" x14ac:dyDescent="0.25">
      <c r="A2" s="204" t="s">
        <v>86</v>
      </c>
    </row>
    <row r="4" spans="1:15" x14ac:dyDescent="0.25">
      <c r="A4" s="204" t="s">
        <v>87</v>
      </c>
    </row>
    <row r="6" spans="1:15" x14ac:dyDescent="0.25">
      <c r="A6" s="205" t="s">
        <v>88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</row>
    <row r="7" spans="1:15" x14ac:dyDescent="0.25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</row>
    <row r="8" spans="1:15" x14ac:dyDescent="0.25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</row>
    <row r="9" spans="1:1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</row>
    <row r="10" spans="1:15" x14ac:dyDescent="0.25">
      <c r="A10" s="206" t="s">
        <v>89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1:15" x14ac:dyDescent="0.25">
      <c r="A11" s="206" t="s">
        <v>90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</row>
    <row r="12" spans="1:15" x14ac:dyDescent="0.25">
      <c r="A12" s="206" t="s">
        <v>91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</row>
    <row r="13" spans="1:15" x14ac:dyDescent="0.25">
      <c r="A13" s="206" t="s">
        <v>92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15" x14ac:dyDescent="0.25">
      <c r="A14" s="206" t="s">
        <v>93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</row>
    <row r="15" spans="1:15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</row>
    <row r="16" spans="1:15" ht="15" customHeight="1" x14ac:dyDescent="0.25">
      <c r="A16" s="207" t="s">
        <v>94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</row>
    <row r="17" spans="1:15" x14ac:dyDescent="0.25">
      <c r="A17" s="207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</row>
    <row r="18" spans="1:15" x14ac:dyDescent="0.25">
      <c r="A18" s="20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</row>
    <row r="19" spans="1:15" ht="15" customHeight="1" x14ac:dyDescent="0.25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</row>
    <row r="20" spans="1:15" x14ac:dyDescent="0.25">
      <c r="A20" s="205" t="s">
        <v>95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</row>
    <row r="21" spans="1:15" x14ac:dyDescent="0.25">
      <c r="A21" s="205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</row>
    <row r="22" spans="1:15" x14ac:dyDescent="0.25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</row>
    <row r="24" spans="1:15" x14ac:dyDescent="0.25">
      <c r="A24" s="208" t="s">
        <v>96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</row>
    <row r="25" spans="1:15" x14ac:dyDescent="0.25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</row>
  </sheetData>
  <mergeCells count="11">
    <mergeCell ref="A15:O15"/>
    <mergeCell ref="A16:O18"/>
    <mergeCell ref="A19:O19"/>
    <mergeCell ref="A20:O22"/>
    <mergeCell ref="A24:O25"/>
    <mergeCell ref="A6:O9"/>
    <mergeCell ref="A10:O10"/>
    <mergeCell ref="A11:O11"/>
    <mergeCell ref="A12:O12"/>
    <mergeCell ref="A13:O13"/>
    <mergeCell ref="A14:O1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E167-0878-47B3-BE56-14518ED69C9F}">
  <dimension ref="A1:I70"/>
  <sheetViews>
    <sheetView workbookViewId="0">
      <selection activeCell="A33" sqref="A33:I37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19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83893</v>
      </c>
      <c r="G3" s="158">
        <f>F3/B3</f>
        <v>2.7703989707389756E-2</v>
      </c>
      <c r="H3" s="157">
        <v>14849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681.80000000000007</v>
      </c>
      <c r="G4" s="162">
        <v>2.1797372038748045E-2</v>
      </c>
      <c r="H4" s="161">
        <v>134.20000000000002</v>
      </c>
      <c r="I4" s="163">
        <v>0.78679541354773963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83</v>
      </c>
      <c r="G5" s="158">
        <v>9.6815583809634898E-3</v>
      </c>
      <c r="H5" s="157">
        <v>22</v>
      </c>
      <c r="I5" s="159">
        <v>0.34946440867255424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542.79999999999995</v>
      </c>
      <c r="G6" s="162">
        <v>3.1886271515009106E-2</v>
      </c>
      <c r="H6" s="161">
        <v>98.199999999999989</v>
      </c>
      <c r="I6" s="163">
        <v>1.1509631591620093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56.000000000000114</v>
      </c>
      <c r="G7" s="158">
        <f>F7/B7</f>
        <v>9.8539503783213293E-3</v>
      </c>
      <c r="H7" s="157">
        <f>H4-H5-H6</f>
        <v>14.000000000000028</v>
      </c>
      <c r="I7" s="159">
        <f>(G7)/(F3/B3)</f>
        <v>0.35568705021908409</v>
      </c>
    </row>
    <row r="8" spans="1:9" x14ac:dyDescent="0.25">
      <c r="A8" s="201" t="s">
        <v>18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82113</v>
      </c>
      <c r="G9" s="158">
        <f>F9/B9</f>
        <v>2.7116180215785525E-2</v>
      </c>
      <c r="H9" s="157">
        <v>11495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458</v>
      </c>
      <c r="G10" s="162">
        <v>1.4642411841810799E-2</v>
      </c>
      <c r="H10" s="161">
        <v>107.5</v>
      </c>
      <c r="I10" s="163">
        <v>0.53998799702941958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123.5</v>
      </c>
      <c r="G11" s="158">
        <v>1.440569228974688E-2</v>
      </c>
      <c r="H11" s="157">
        <v>21.5</v>
      </c>
      <c r="I11" s="159">
        <v>0.53125817040265466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257.5</v>
      </c>
      <c r="G12" s="162">
        <v>1.5126593432414967E-2</v>
      </c>
      <c r="H12" s="161">
        <v>60.5</v>
      </c>
      <c r="I12" s="163">
        <v>0.55784381546517048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77</v>
      </c>
      <c r="G13" s="158">
        <f>F13/B13</f>
        <v>1.35491817701918E-2</v>
      </c>
      <c r="H13" s="157">
        <f>H10-H11-H12</f>
        <v>25.5</v>
      </c>
      <c r="I13" s="159">
        <f>(G13)/(F9/B9)</f>
        <v>0.49967147519930638</v>
      </c>
    </row>
    <row r="14" spans="1:9" x14ac:dyDescent="0.25">
      <c r="A14" s="201" t="s">
        <v>17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53685</v>
      </c>
      <c r="G15" s="158">
        <f>F15/B15</f>
        <v>1.7728400312793904E-2</v>
      </c>
      <c r="H15" s="157">
        <v>5345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586</v>
      </c>
      <c r="G16" s="162">
        <v>1.8734614277950062E-2</v>
      </c>
      <c r="H16" s="161">
        <v>53</v>
      </c>
      <c r="I16" s="163">
        <v>1.0567571776022009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49</v>
      </c>
      <c r="G17" s="158">
        <v>5.7156188032194098E-3</v>
      </c>
      <c r="H17" s="157">
        <v>9</v>
      </c>
      <c r="I17" s="159">
        <v>0.32239901527351389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418</v>
      </c>
      <c r="G18" s="162">
        <v>2.4555013804852258E-2</v>
      </c>
      <c r="H18" s="161">
        <v>25</v>
      </c>
      <c r="I18" s="163">
        <v>1.3850665244247589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119</v>
      </c>
      <c r="G19" s="166">
        <f>F19/B19</f>
        <v>2.0939644553932782E-2</v>
      </c>
      <c r="H19" s="165">
        <f>H16-H17-H18</f>
        <v>19</v>
      </c>
      <c r="I19" s="167">
        <f>(G19)/(F15/B15)</f>
        <v>1.1811355894768152</v>
      </c>
    </row>
    <row r="20" spans="1:9" x14ac:dyDescent="0.25">
      <c r="A20" s="201" t="s">
        <v>16</v>
      </c>
      <c r="B20" s="202"/>
      <c r="C20" s="202"/>
      <c r="D20" s="202"/>
      <c r="E20" s="202"/>
      <c r="F20" s="202"/>
      <c r="G20" s="202"/>
      <c r="H20" s="202"/>
      <c r="I20" s="203"/>
    </row>
    <row r="21" spans="1:9" x14ac:dyDescent="0.25">
      <c r="A21" s="156" t="s">
        <v>52</v>
      </c>
      <c r="B21" s="157">
        <v>3028192</v>
      </c>
      <c r="C21" s="157">
        <v>2923815</v>
      </c>
      <c r="D21" s="157">
        <v>307900</v>
      </c>
      <c r="E21" s="157">
        <v>278740</v>
      </c>
      <c r="F21" s="157">
        <v>64980.100000000006</v>
      </c>
      <c r="G21" s="158">
        <f>F21/B21</f>
        <v>2.1458381767074215E-2</v>
      </c>
      <c r="H21" s="157">
        <v>3814.1</v>
      </c>
      <c r="I21" s="159">
        <v>1</v>
      </c>
    </row>
    <row r="22" spans="1:9" x14ac:dyDescent="0.25">
      <c r="A22" s="160" t="s">
        <v>56</v>
      </c>
      <c r="B22" s="161">
        <v>31279</v>
      </c>
      <c r="C22" s="161">
        <v>30264</v>
      </c>
      <c r="D22" s="161">
        <v>2884</v>
      </c>
      <c r="E22" s="161">
        <v>2573</v>
      </c>
      <c r="F22" s="161">
        <v>408.3</v>
      </c>
      <c r="G22" s="162">
        <v>1.3053486364653602E-2</v>
      </c>
      <c r="H22" s="161">
        <v>41.6</v>
      </c>
      <c r="I22" s="163">
        <v>0.60831643813341496</v>
      </c>
    </row>
    <row r="23" spans="1:9" x14ac:dyDescent="0.25">
      <c r="A23" s="156" t="s">
        <v>57</v>
      </c>
      <c r="B23" s="157">
        <v>8573</v>
      </c>
      <c r="C23" s="157">
        <v>8450</v>
      </c>
      <c r="D23" s="157">
        <v>458</v>
      </c>
      <c r="E23" s="157">
        <v>392</v>
      </c>
      <c r="F23" s="157">
        <v>47</v>
      </c>
      <c r="G23" s="158">
        <v>5.4823282398226989E-3</v>
      </c>
      <c r="H23" s="157">
        <v>8</v>
      </c>
      <c r="I23" s="159">
        <v>0.19078943305413065</v>
      </c>
    </row>
    <row r="24" spans="1:9" x14ac:dyDescent="0.25">
      <c r="A24" s="160" t="s">
        <v>53</v>
      </c>
      <c r="B24" s="161">
        <v>17023</v>
      </c>
      <c r="C24" s="161">
        <v>16538</v>
      </c>
      <c r="D24" s="161">
        <v>1632</v>
      </c>
      <c r="E24" s="161">
        <v>1535</v>
      </c>
      <c r="F24" s="161">
        <v>311.40000000000003</v>
      </c>
      <c r="G24" s="162">
        <v>1.8292897844093287E-2</v>
      </c>
      <c r="H24" s="161">
        <v>24.4</v>
      </c>
      <c r="I24" s="163">
        <v>0.89943798785312246</v>
      </c>
    </row>
    <row r="25" spans="1:9" x14ac:dyDescent="0.25">
      <c r="A25" s="164" t="s">
        <v>62</v>
      </c>
      <c r="B25" s="165">
        <f>B22-B23-B24</f>
        <v>5683</v>
      </c>
      <c r="C25" s="165">
        <f>C22-C23-C24</f>
        <v>5276</v>
      </c>
      <c r="D25" s="165">
        <f>D22-D23-D24</f>
        <v>794</v>
      </c>
      <c r="E25" s="165">
        <f>E22-E23-E24</f>
        <v>646</v>
      </c>
      <c r="F25" s="165">
        <f>F22-F23-F24</f>
        <v>49.899999999999977</v>
      </c>
      <c r="G25" s="166">
        <f>F25/B25</f>
        <v>8.7805736406827341E-3</v>
      </c>
      <c r="H25" s="165">
        <f>H22-H23-H24</f>
        <v>9.2000000000000028</v>
      </c>
      <c r="I25" s="167">
        <f>(G25)/(F21/B21)</f>
        <v>0.40919085772607811</v>
      </c>
    </row>
    <row r="26" spans="1:9" x14ac:dyDescent="0.25">
      <c r="A26" s="201" t="s">
        <v>15</v>
      </c>
      <c r="B26" s="202"/>
      <c r="C26" s="202"/>
      <c r="D26" s="202"/>
      <c r="E26" s="202"/>
      <c r="F26" s="202"/>
      <c r="G26" s="202"/>
      <c r="H26" s="202"/>
      <c r="I26" s="203"/>
    </row>
    <row r="27" spans="1:9" x14ac:dyDescent="0.25">
      <c r="A27" s="156" t="s">
        <v>52</v>
      </c>
      <c r="B27" s="157">
        <v>3028192</v>
      </c>
      <c r="C27" s="157">
        <v>2923815</v>
      </c>
      <c r="D27" s="157">
        <v>307900</v>
      </c>
      <c r="E27" s="157">
        <v>278740</v>
      </c>
      <c r="F27" s="157">
        <v>104924.75</v>
      </c>
      <c r="G27" s="158">
        <f>F27/B27</f>
        <v>3.4649305592247784E-2</v>
      </c>
      <c r="H27" s="157">
        <v>12729.5</v>
      </c>
      <c r="I27" s="159">
        <v>1</v>
      </c>
    </row>
    <row r="28" spans="1:9" x14ac:dyDescent="0.25">
      <c r="A28" s="160" t="s">
        <v>56</v>
      </c>
      <c r="B28" s="161">
        <v>31279</v>
      </c>
      <c r="C28" s="161">
        <v>30264</v>
      </c>
      <c r="D28" s="161">
        <v>2884</v>
      </c>
      <c r="E28" s="161">
        <v>2573</v>
      </c>
      <c r="F28" s="161">
        <v>713</v>
      </c>
      <c r="G28" s="162">
        <v>2.2794846382556987E-2</v>
      </c>
      <c r="H28" s="161">
        <v>113.25</v>
      </c>
      <c r="I28" s="163">
        <v>0.65787310865060922</v>
      </c>
    </row>
    <row r="29" spans="1:9" x14ac:dyDescent="0.25">
      <c r="A29" s="156" t="s">
        <v>57</v>
      </c>
      <c r="B29" s="157">
        <v>8573</v>
      </c>
      <c r="C29" s="157">
        <v>8450</v>
      </c>
      <c r="D29" s="157">
        <v>458</v>
      </c>
      <c r="E29" s="157">
        <v>392</v>
      </c>
      <c r="F29" s="157">
        <v>53</v>
      </c>
      <c r="G29" s="158">
        <v>6.1821999300128308E-3</v>
      </c>
      <c r="H29" s="157">
        <v>17</v>
      </c>
      <c r="I29" s="159">
        <v>0.1691809605485958</v>
      </c>
    </row>
    <row r="30" spans="1:9" x14ac:dyDescent="0.25">
      <c r="A30" s="160" t="s">
        <v>53</v>
      </c>
      <c r="B30" s="161">
        <v>17023</v>
      </c>
      <c r="C30" s="161">
        <v>16538</v>
      </c>
      <c r="D30" s="161">
        <v>1632</v>
      </c>
      <c r="E30" s="161">
        <v>1535</v>
      </c>
      <c r="F30" s="161">
        <v>492.065</v>
      </c>
      <c r="G30" s="162">
        <v>2.890589202843212E-2</v>
      </c>
      <c r="H30" s="161">
        <v>79.045000000000002</v>
      </c>
      <c r="I30" s="163">
        <v>0.8425840622463957</v>
      </c>
    </row>
    <row r="31" spans="1:9" x14ac:dyDescent="0.25">
      <c r="A31" s="164" t="s">
        <v>62</v>
      </c>
      <c r="B31" s="165">
        <f>B28-B29-B30</f>
        <v>5683</v>
      </c>
      <c r="C31" s="165">
        <f>C28-C29-C30</f>
        <v>5276</v>
      </c>
      <c r="D31" s="165">
        <f>D28-D29-D30</f>
        <v>794</v>
      </c>
      <c r="E31" s="165">
        <f>E28-E29-E30</f>
        <v>646</v>
      </c>
      <c r="F31" s="165">
        <f>F28-F29-F30</f>
        <v>167.935</v>
      </c>
      <c r="G31" s="166">
        <f>F31/B31</f>
        <v>2.9550413513989092E-2</v>
      </c>
      <c r="H31" s="165">
        <f>H28-H29-H30</f>
        <v>17.204999999999998</v>
      </c>
      <c r="I31" s="167">
        <f>(G31)/(F27/B27)</f>
        <v>0.85284287834618289</v>
      </c>
    </row>
    <row r="32" spans="1:9" x14ac:dyDescent="0.25">
      <c r="A32" s="201" t="s">
        <v>14</v>
      </c>
      <c r="B32" s="202"/>
      <c r="C32" s="202"/>
      <c r="D32" s="202"/>
      <c r="E32" s="202"/>
      <c r="F32" s="202"/>
      <c r="G32" s="202"/>
      <c r="H32" s="202"/>
      <c r="I32" s="203"/>
    </row>
    <row r="33" spans="1:9" x14ac:dyDescent="0.25">
      <c r="A33" s="156" t="s">
        <v>52</v>
      </c>
      <c r="B33" s="157">
        <v>3028192</v>
      </c>
      <c r="C33" s="157">
        <v>2923815</v>
      </c>
      <c r="D33" s="157">
        <v>307900</v>
      </c>
      <c r="E33" s="157">
        <v>278740</v>
      </c>
      <c r="F33" s="157">
        <v>79693.75</v>
      </c>
      <c r="G33" s="158">
        <f>F33/B33</f>
        <v>2.6317271163783539E-2</v>
      </c>
      <c r="H33" s="157">
        <v>10755</v>
      </c>
      <c r="I33" s="159">
        <v>1</v>
      </c>
    </row>
    <row r="34" spans="1:9" x14ac:dyDescent="0.25">
      <c r="A34" s="160" t="s">
        <v>56</v>
      </c>
      <c r="B34" s="161">
        <v>31279</v>
      </c>
      <c r="C34" s="161">
        <v>30264</v>
      </c>
      <c r="D34" s="161">
        <v>2884</v>
      </c>
      <c r="E34" s="161">
        <v>2573</v>
      </c>
      <c r="F34" s="161">
        <v>769.1</v>
      </c>
      <c r="G34" s="162">
        <v>2.4588381981521149E-2</v>
      </c>
      <c r="H34" s="161">
        <v>95.7</v>
      </c>
      <c r="I34" s="163">
        <v>0.93430590992877716</v>
      </c>
    </row>
    <row r="35" spans="1:9" x14ac:dyDescent="0.25">
      <c r="A35" s="156" t="s">
        <v>57</v>
      </c>
      <c r="B35" s="157">
        <v>8573</v>
      </c>
      <c r="C35" s="157">
        <v>8450</v>
      </c>
      <c r="D35" s="157">
        <v>458</v>
      </c>
      <c r="E35" s="157">
        <v>392</v>
      </c>
      <c r="F35" s="157">
        <v>41</v>
      </c>
      <c r="G35" s="158">
        <v>4.7824565496325678E-3</v>
      </c>
      <c r="H35" s="157">
        <v>9.9</v>
      </c>
      <c r="I35" s="159">
        <v>0.15612713228845659</v>
      </c>
    </row>
    <row r="36" spans="1:9" x14ac:dyDescent="0.25">
      <c r="A36" s="160" t="s">
        <v>53</v>
      </c>
      <c r="B36" s="161">
        <v>17023</v>
      </c>
      <c r="C36" s="161">
        <v>16538</v>
      </c>
      <c r="D36" s="161">
        <v>1632</v>
      </c>
      <c r="E36" s="161">
        <v>1535</v>
      </c>
      <c r="F36" s="161">
        <v>579</v>
      </c>
      <c r="G36" s="162">
        <v>3.4012806203371909E-2</v>
      </c>
      <c r="H36" s="161">
        <v>63.3</v>
      </c>
      <c r="I36" s="163">
        <v>1.3357114067237474</v>
      </c>
    </row>
    <row r="37" spans="1:9" x14ac:dyDescent="0.25">
      <c r="A37" s="164" t="s">
        <v>62</v>
      </c>
      <c r="B37" s="165">
        <f>B34-B35-B36</f>
        <v>5683</v>
      </c>
      <c r="C37" s="165">
        <f>C34-C35-C36</f>
        <v>5276</v>
      </c>
      <c r="D37" s="165">
        <f>D34-D35-D36</f>
        <v>794</v>
      </c>
      <c r="E37" s="165">
        <f>E34-E35-E36</f>
        <v>646</v>
      </c>
      <c r="F37" s="165">
        <f>F34-F35-F36</f>
        <v>149.10000000000002</v>
      </c>
      <c r="G37" s="166">
        <f>F37/B37</f>
        <v>2.6236142882280489E-2</v>
      </c>
      <c r="H37" s="165">
        <f>H34-H35-H36</f>
        <v>22.5</v>
      </c>
      <c r="I37" s="167">
        <f>(G37)/(F33/B33)</f>
        <v>0.99691729887197822</v>
      </c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6">
    <mergeCell ref="A32:I32"/>
    <mergeCell ref="A1:I1"/>
    <mergeCell ref="A8:I8"/>
    <mergeCell ref="A14:I14"/>
    <mergeCell ref="A20:I20"/>
    <mergeCell ref="A26:I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C92F-D90D-4BAB-9CD1-57A67D918532}">
  <dimension ref="A1:I70"/>
  <sheetViews>
    <sheetView workbookViewId="0">
      <selection sqref="A1:XFD1048576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79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469289.6</v>
      </c>
      <c r="G3" s="158">
        <f>F3/B3</f>
        <v>0.15497352875907472</v>
      </c>
      <c r="H3" s="157">
        <v>58987.6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3616.2000000000003</v>
      </c>
      <c r="G4" s="162">
        <v>0.11561111288724064</v>
      </c>
      <c r="H4" s="161">
        <v>545.25000000000011</v>
      </c>
      <c r="I4" s="163">
        <v>0.74600555212866215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396.5</v>
      </c>
      <c r="G5" s="158">
        <v>4.6249854193397874E-2</v>
      </c>
      <c r="H5" s="157">
        <v>87.4</v>
      </c>
      <c r="I5" s="159">
        <v>0.27454944703239803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2600.7650000000003</v>
      </c>
      <c r="G6" s="162">
        <v>0.15277947482817367</v>
      </c>
      <c r="H6" s="161">
        <v>350.44499999999999</v>
      </c>
      <c r="I6" s="163">
        <v>1.0008013592140899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618.93499999999995</v>
      </c>
      <c r="G7" s="158">
        <f>F7/B7</f>
        <v>0.1089099067393982</v>
      </c>
      <c r="H7" s="157">
        <f>H4-H5-H6</f>
        <v>107.40500000000014</v>
      </c>
      <c r="I7" s="159">
        <f>(G7)/(F3/B3)</f>
        <v>0.702764579289615</v>
      </c>
    </row>
    <row r="8" spans="1:9" x14ac:dyDescent="0.25">
      <c r="A8" s="201"/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/>
      <c r="B9" s="157"/>
      <c r="C9" s="157"/>
      <c r="D9" s="157"/>
      <c r="E9" s="157"/>
      <c r="F9" s="157"/>
      <c r="G9" s="158"/>
      <c r="H9" s="157"/>
      <c r="I9" s="159"/>
    </row>
    <row r="10" spans="1:9" x14ac:dyDescent="0.25">
      <c r="A10" s="160"/>
      <c r="B10" s="161"/>
      <c r="C10" s="161"/>
      <c r="D10" s="161"/>
      <c r="E10" s="161"/>
      <c r="F10" s="161"/>
      <c r="G10" s="162"/>
      <c r="H10" s="161"/>
      <c r="I10" s="163"/>
    </row>
    <row r="11" spans="1:9" x14ac:dyDescent="0.25">
      <c r="A11" s="156"/>
      <c r="B11" s="157"/>
      <c r="C11" s="157"/>
      <c r="D11" s="157"/>
      <c r="E11" s="157"/>
      <c r="F11" s="157"/>
      <c r="G11" s="158"/>
      <c r="H11" s="157"/>
      <c r="I11" s="159"/>
    </row>
    <row r="12" spans="1:9" x14ac:dyDescent="0.25">
      <c r="A12" s="160"/>
      <c r="B12" s="161"/>
      <c r="C12" s="161"/>
      <c r="D12" s="161"/>
      <c r="E12" s="161"/>
      <c r="F12" s="161"/>
      <c r="G12" s="162"/>
      <c r="H12" s="161"/>
      <c r="I12" s="163"/>
    </row>
    <row r="13" spans="1:9" x14ac:dyDescent="0.25">
      <c r="A13" s="156"/>
      <c r="B13" s="157"/>
      <c r="C13" s="157"/>
      <c r="D13" s="157"/>
      <c r="E13" s="157"/>
      <c r="F13" s="157"/>
      <c r="G13" s="158"/>
      <c r="H13" s="157"/>
      <c r="I13" s="159"/>
    </row>
    <row r="14" spans="1:9" x14ac:dyDescent="0.25">
      <c r="A14" s="201"/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/>
      <c r="B15" s="157"/>
      <c r="C15" s="157"/>
      <c r="D15" s="157"/>
      <c r="E15" s="157"/>
      <c r="F15" s="157"/>
      <c r="G15" s="158"/>
      <c r="H15" s="157"/>
      <c r="I15" s="159"/>
    </row>
    <row r="16" spans="1:9" x14ac:dyDescent="0.25">
      <c r="A16" s="160"/>
      <c r="B16" s="161"/>
      <c r="C16" s="161"/>
      <c r="D16" s="161"/>
      <c r="E16" s="161"/>
      <c r="F16" s="161"/>
      <c r="G16" s="162"/>
      <c r="H16" s="161"/>
      <c r="I16" s="163"/>
    </row>
    <row r="17" spans="1:9" x14ac:dyDescent="0.25">
      <c r="A17" s="156"/>
      <c r="B17" s="157"/>
      <c r="C17" s="157"/>
      <c r="D17" s="157"/>
      <c r="E17" s="157"/>
      <c r="F17" s="157"/>
      <c r="G17" s="158"/>
      <c r="H17" s="157"/>
      <c r="I17" s="159"/>
    </row>
    <row r="18" spans="1:9" x14ac:dyDescent="0.25">
      <c r="A18" s="160"/>
      <c r="B18" s="161"/>
      <c r="C18" s="161"/>
      <c r="D18" s="161"/>
      <c r="E18" s="161"/>
      <c r="F18" s="161"/>
      <c r="G18" s="162"/>
      <c r="H18" s="161"/>
      <c r="I18" s="163"/>
    </row>
    <row r="19" spans="1:9" x14ac:dyDescent="0.25">
      <c r="A19" s="164"/>
      <c r="B19" s="165"/>
      <c r="C19" s="165"/>
      <c r="D19" s="165"/>
      <c r="E19" s="165"/>
      <c r="F19" s="165"/>
      <c r="G19" s="166"/>
      <c r="H19" s="165"/>
      <c r="I19" s="167"/>
    </row>
    <row r="20" spans="1:9" x14ac:dyDescent="0.25">
      <c r="A20" s="147"/>
      <c r="B20" s="145"/>
      <c r="C20" s="145"/>
      <c r="D20" s="145"/>
      <c r="E20" s="145"/>
      <c r="F20" s="145"/>
      <c r="G20" s="146"/>
      <c r="H20" s="145"/>
      <c r="I20" s="148"/>
    </row>
    <row r="21" spans="1:9" x14ac:dyDescent="0.25">
      <c r="A21" s="147"/>
      <c r="B21" s="145"/>
      <c r="C21" s="145"/>
      <c r="D21" s="145"/>
      <c r="E21" s="145"/>
      <c r="F21" s="145"/>
      <c r="G21" s="146"/>
      <c r="H21" s="145"/>
      <c r="I21" s="148"/>
    </row>
    <row r="22" spans="1:9" x14ac:dyDescent="0.25">
      <c r="A22" s="147"/>
      <c r="B22" s="145"/>
      <c r="C22" s="145"/>
      <c r="D22" s="145"/>
      <c r="E22" s="145"/>
      <c r="F22" s="145"/>
      <c r="G22" s="146"/>
      <c r="H22" s="145"/>
      <c r="I22" s="148"/>
    </row>
    <row r="23" spans="1:9" x14ac:dyDescent="0.25">
      <c r="A23" s="147"/>
      <c r="B23" s="145"/>
      <c r="C23" s="145"/>
      <c r="D23" s="145"/>
      <c r="E23" s="145"/>
      <c r="F23" s="145"/>
      <c r="G23" s="146"/>
      <c r="H23" s="145"/>
      <c r="I23" s="148"/>
    </row>
    <row r="24" spans="1:9" x14ac:dyDescent="0.25">
      <c r="A24" s="147"/>
      <c r="B24" s="145"/>
      <c r="C24" s="145"/>
      <c r="D24" s="145"/>
      <c r="E24" s="145"/>
      <c r="F24" s="145"/>
      <c r="G24" s="146"/>
      <c r="H24" s="145"/>
      <c r="I24" s="148"/>
    </row>
    <row r="25" spans="1:9" x14ac:dyDescent="0.25">
      <c r="A25" s="147"/>
      <c r="B25" s="145"/>
      <c r="C25" s="145"/>
      <c r="D25" s="145"/>
      <c r="E25" s="145"/>
      <c r="F25" s="145"/>
      <c r="G25" s="146"/>
      <c r="H25" s="145"/>
      <c r="I25" s="148"/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9381-ADFB-48A6-ACF8-B90F239B4C3B}">
  <dimension ref="A1:I70"/>
  <sheetViews>
    <sheetView topLeftCell="A11" workbookViewId="0">
      <selection activeCell="A21" sqref="A21:I25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81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474682</v>
      </c>
      <c r="G3" s="158">
        <f>F3/B3</f>
        <v>0.15675426128858408</v>
      </c>
      <c r="H3" s="157">
        <v>50225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690</v>
      </c>
      <c r="G4" s="162">
        <v>2.2059528757313214E-2</v>
      </c>
      <c r="H4" s="161">
        <v>281</v>
      </c>
      <c r="I4" s="163">
        <v>0.14072682028529798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77</v>
      </c>
      <c r="G5" s="158">
        <v>8.9816866907733578E-3</v>
      </c>
      <c r="H5" s="157">
        <v>31</v>
      </c>
      <c r="I5" s="159">
        <v>5.7297878966352959E-2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454</v>
      </c>
      <c r="G6" s="162">
        <v>2.6669799682782117E-2</v>
      </c>
      <c r="H6" s="161">
        <v>177</v>
      </c>
      <c r="I6" s="163">
        <v>0.17013763749416105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159</v>
      </c>
      <c r="G7" s="158">
        <f>F7/B7</f>
        <v>2.7978180538448003E-2</v>
      </c>
      <c r="H7" s="157">
        <f>H4-H5-H6</f>
        <v>73</v>
      </c>
      <c r="I7" s="159">
        <f>(G7)/(F3/B3)</f>
        <v>0.17848433789586277</v>
      </c>
    </row>
    <row r="8" spans="1:9" x14ac:dyDescent="0.25">
      <c r="A8" s="201" t="s">
        <v>11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418490</v>
      </c>
      <c r="G9" s="158">
        <f>F9/B9</f>
        <v>0.1381979742367723</v>
      </c>
      <c r="H9" s="157">
        <v>44673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572</v>
      </c>
      <c r="G10" s="162">
        <v>1.828702963649733E-2</v>
      </c>
      <c r="H10" s="161">
        <v>247</v>
      </c>
      <c r="I10" s="163">
        <v>0.13232487478554836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72</v>
      </c>
      <c r="G11" s="158">
        <v>8.3984602822815817E-3</v>
      </c>
      <c r="H11" s="157">
        <v>27</v>
      </c>
      <c r="I11" s="159">
        <v>6.0771225690274149E-2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361</v>
      </c>
      <c r="G12" s="162">
        <v>2.1206602831463313E-2</v>
      </c>
      <c r="H12" s="161">
        <v>155</v>
      </c>
      <c r="I12" s="163">
        <v>0.15345089498294956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139</v>
      </c>
      <c r="G13" s="158">
        <f>F13/B13</f>
        <v>2.4458912546190391E-2</v>
      </c>
      <c r="H13" s="157">
        <f>H10-H11-H12</f>
        <v>65</v>
      </c>
      <c r="I13" s="159">
        <f>(G13)/(F9/B9)</f>
        <v>0.17698459533339717</v>
      </c>
    </row>
    <row r="14" spans="1:9" x14ac:dyDescent="0.25">
      <c r="A14" s="201" t="s">
        <v>80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823</v>
      </c>
      <c r="G15" s="158">
        <f>F15/B15</f>
        <v>2.7177933235409118E-4</v>
      </c>
      <c r="H15" s="157">
        <v>123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5</v>
      </c>
      <c r="G16" s="162">
        <v>1.5985165766168994E-4</v>
      </c>
      <c r="H16" s="161">
        <v>1</v>
      </c>
      <c r="I16" s="163">
        <v>0.58816708495488235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0</v>
      </c>
      <c r="G17" s="158">
        <v>0</v>
      </c>
      <c r="H17" s="157">
        <v>0</v>
      </c>
      <c r="I17" s="159">
        <v>0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0</v>
      </c>
      <c r="G18" s="162">
        <v>0</v>
      </c>
      <c r="H18" s="161">
        <v>0</v>
      </c>
      <c r="I18" s="163">
        <v>0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5</v>
      </c>
      <c r="G19" s="166">
        <f>F19/B19</f>
        <v>8.7981699806440256E-4</v>
      </c>
      <c r="H19" s="165">
        <f>H16-H17-H18</f>
        <v>1</v>
      </c>
      <c r="I19" s="167">
        <f>(G19)/(F15/B15)</f>
        <v>3.2372476245475568</v>
      </c>
    </row>
    <row r="20" spans="1:9" x14ac:dyDescent="0.25">
      <c r="A20" s="201" t="s">
        <v>8</v>
      </c>
      <c r="B20" s="202"/>
      <c r="C20" s="202"/>
      <c r="D20" s="202"/>
      <c r="E20" s="202"/>
      <c r="F20" s="202"/>
      <c r="G20" s="202"/>
      <c r="H20" s="202"/>
      <c r="I20" s="203"/>
    </row>
    <row r="21" spans="1:9" x14ac:dyDescent="0.25">
      <c r="A21" s="156" t="s">
        <v>52</v>
      </c>
      <c r="B21" s="157">
        <v>3028192</v>
      </c>
      <c r="C21" s="157">
        <v>2923815</v>
      </c>
      <c r="D21" s="157">
        <v>307900</v>
      </c>
      <c r="E21" s="157">
        <v>278740</v>
      </c>
      <c r="F21" s="157">
        <v>55369</v>
      </c>
      <c r="G21" s="158">
        <f>F21/B21</f>
        <v>1.8284507719457683E-2</v>
      </c>
      <c r="H21" s="157">
        <v>5429</v>
      </c>
      <c r="I21" s="159">
        <v>1</v>
      </c>
    </row>
    <row r="22" spans="1:9" x14ac:dyDescent="0.25">
      <c r="A22" s="160" t="s">
        <v>56</v>
      </c>
      <c r="B22" s="161">
        <v>31279</v>
      </c>
      <c r="C22" s="161">
        <v>30264</v>
      </c>
      <c r="D22" s="161">
        <v>2884</v>
      </c>
      <c r="E22" s="161">
        <v>2573</v>
      </c>
      <c r="F22" s="161">
        <v>113</v>
      </c>
      <c r="G22" s="162">
        <v>3.612647463154193E-3</v>
      </c>
      <c r="H22" s="161">
        <v>33</v>
      </c>
      <c r="I22" s="163">
        <v>0.19757969525806537</v>
      </c>
    </row>
    <row r="23" spans="1:9" x14ac:dyDescent="0.25">
      <c r="A23" s="156" t="s">
        <v>57</v>
      </c>
      <c r="B23" s="157">
        <v>8573</v>
      </c>
      <c r="C23" s="157">
        <v>8450</v>
      </c>
      <c r="D23" s="157">
        <v>458</v>
      </c>
      <c r="E23" s="157">
        <v>392</v>
      </c>
      <c r="F23" s="157">
        <v>5</v>
      </c>
      <c r="G23" s="158">
        <v>5.8322640849177649E-4</v>
      </c>
      <c r="H23" s="157">
        <v>4</v>
      </c>
      <c r="I23" s="159">
        <v>3.189729892870613E-2</v>
      </c>
    </row>
    <row r="24" spans="1:9" x14ac:dyDescent="0.25">
      <c r="A24" s="160" t="s">
        <v>53</v>
      </c>
      <c r="B24" s="161">
        <v>17023</v>
      </c>
      <c r="C24" s="161">
        <v>16538</v>
      </c>
      <c r="D24" s="161">
        <v>1632</v>
      </c>
      <c r="E24" s="161">
        <v>1535</v>
      </c>
      <c r="F24" s="161">
        <v>93</v>
      </c>
      <c r="G24" s="162">
        <v>5.4631968513188037E-3</v>
      </c>
      <c r="H24" s="161">
        <v>22</v>
      </c>
      <c r="I24" s="163">
        <v>0.29878829308076343</v>
      </c>
    </row>
    <row r="25" spans="1:9" x14ac:dyDescent="0.25">
      <c r="A25" s="164" t="s">
        <v>62</v>
      </c>
      <c r="B25" s="165">
        <f>B22-B23-B24</f>
        <v>5683</v>
      </c>
      <c r="C25" s="165">
        <f>C22-C23-C24</f>
        <v>5276</v>
      </c>
      <c r="D25" s="165">
        <f>D22-D23-D24</f>
        <v>794</v>
      </c>
      <c r="E25" s="165">
        <f>E22-E23-E24</f>
        <v>646</v>
      </c>
      <c r="F25" s="165">
        <f>F22-F23-F24</f>
        <v>15</v>
      </c>
      <c r="G25" s="166">
        <f>F25/B25</f>
        <v>2.639450994193208E-3</v>
      </c>
      <c r="H25" s="165">
        <f>H22-H23-H24</f>
        <v>7</v>
      </c>
      <c r="I25" s="167">
        <f>(G25)/(F21/B21)</f>
        <v>0.14435450134566127</v>
      </c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4">
    <mergeCell ref="A1:I1"/>
    <mergeCell ref="A8:I8"/>
    <mergeCell ref="A14:I14"/>
    <mergeCell ref="A20:I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6F88-C959-499D-9B39-169B10517763}">
  <dimension ref="A1:I70"/>
  <sheetViews>
    <sheetView workbookViewId="0">
      <selection activeCell="B15" sqref="B15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82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718703.75</v>
      </c>
      <c r="G3" s="158">
        <f>F3/B3</f>
        <v>0.2373375763491879</v>
      </c>
      <c r="H3" s="157">
        <v>127626.1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5359.4</v>
      </c>
      <c r="G4" s="162">
        <v>0.17134179481441222</v>
      </c>
      <c r="H4" s="161">
        <v>1127.0999999999999</v>
      </c>
      <c r="I4" s="163">
        <v>0.7219328580415012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801.19999999999993</v>
      </c>
      <c r="G5" s="158">
        <v>9.3456199696722253E-2</v>
      </c>
      <c r="H5" s="157">
        <v>209.95</v>
      </c>
      <c r="I5" s="159">
        <v>0.38911496806272067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3333.1</v>
      </c>
      <c r="G6" s="162">
        <v>0.19579980027022265</v>
      </c>
      <c r="H6" s="161">
        <v>647.34999999999991</v>
      </c>
      <c r="I6" s="163">
        <v>0.82703830067792328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1225.0999999999999</v>
      </c>
      <c r="G7" s="158">
        <f>F7/B7</f>
        <v>0.2155727608657399</v>
      </c>
      <c r="H7" s="157">
        <f>H4-H5-H6</f>
        <v>269.79999999999995</v>
      </c>
      <c r="I7" s="159">
        <f>(G7)/(F3/B3)</f>
        <v>0.90829595625672832</v>
      </c>
    </row>
    <row r="8" spans="1:9" x14ac:dyDescent="0.25">
      <c r="A8" s="201" t="s">
        <v>83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443655.75000000006</v>
      </c>
      <c r="G9" s="158">
        <f>F9/B9</f>
        <v>0.1465084611543786</v>
      </c>
      <c r="H9" s="157">
        <v>80919.100000000006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3460.5999999999995</v>
      </c>
      <c r="G10" s="162">
        <v>0.11063652930080883</v>
      </c>
      <c r="H10" s="161">
        <v>734.99999999999989</v>
      </c>
      <c r="I10" s="163">
        <v>0.75515453803196486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573.79999999999995</v>
      </c>
      <c r="G11" s="158">
        <v>6.6931062638516267E-2</v>
      </c>
      <c r="H11" s="157">
        <v>137.6</v>
      </c>
      <c r="I11" s="159">
        <v>0.44815746184307387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2082.6</v>
      </c>
      <c r="G12" s="162">
        <v>0.12234036303824238</v>
      </c>
      <c r="H12" s="161">
        <v>410.9</v>
      </c>
      <c r="I12" s="163">
        <v>0.83841255133456682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804.19999999999936</v>
      </c>
      <c r="G13" s="158">
        <f>F13/B13</f>
        <v>0.1415097659686784</v>
      </c>
      <c r="H13" s="157">
        <f>H10-H11-H12</f>
        <v>186.49999999999989</v>
      </c>
      <c r="I13" s="159">
        <f>(G13)/(F9/B9)</f>
        <v>0.9658811842926055</v>
      </c>
    </row>
    <row r="14" spans="1:9" x14ac:dyDescent="0.25">
      <c r="A14" s="201" t="s">
        <v>84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275048</v>
      </c>
      <c r="G15" s="158">
        <f>F15/B15</f>
        <v>9.082911519480931E-2</v>
      </c>
      <c r="H15" s="157">
        <v>46707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1898.7999999999997</v>
      </c>
      <c r="G16" s="162">
        <v>6.0705265513603369E-2</v>
      </c>
      <c r="H16" s="161">
        <v>392.09999999999997</v>
      </c>
      <c r="I16" s="163">
        <v>0.66834588648588467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227.4</v>
      </c>
      <c r="G17" s="158">
        <v>2.6525137058205996E-2</v>
      </c>
      <c r="H17" s="157">
        <v>72.349999999999994</v>
      </c>
      <c r="I17" s="159">
        <v>0.29203341903436103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1250.5</v>
      </c>
      <c r="G18" s="162">
        <v>7.3459437231980257E-2</v>
      </c>
      <c r="H18" s="161">
        <v>236.45</v>
      </c>
      <c r="I18" s="163">
        <v>0.80876530696600146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420.89999999999964</v>
      </c>
      <c r="G19" s="166">
        <f>F19/B19</f>
        <v>7.4062994897061349E-2</v>
      </c>
      <c r="H19" s="165">
        <f>H16-H17-H18</f>
        <v>83.300000000000011</v>
      </c>
      <c r="I19" s="167">
        <f>(G19)/(F15/B15)</f>
        <v>0.81541028708924268</v>
      </c>
    </row>
    <row r="20" spans="1:9" x14ac:dyDescent="0.25">
      <c r="A20" s="147"/>
      <c r="B20" s="145"/>
      <c r="C20" s="145"/>
      <c r="D20" s="145"/>
      <c r="E20" s="145"/>
      <c r="F20" s="145"/>
      <c r="G20" s="146"/>
      <c r="H20" s="145"/>
      <c r="I20" s="148"/>
    </row>
    <row r="21" spans="1:9" x14ac:dyDescent="0.25">
      <c r="A21" s="147"/>
      <c r="B21" s="145"/>
      <c r="C21" s="145"/>
      <c r="D21" s="145"/>
      <c r="E21" s="145"/>
      <c r="F21" s="145"/>
      <c r="G21" s="146"/>
      <c r="H21" s="145"/>
      <c r="I21" s="148"/>
    </row>
    <row r="22" spans="1:9" x14ac:dyDescent="0.25">
      <c r="A22" s="147"/>
      <c r="B22" s="145"/>
      <c r="C22" s="145"/>
      <c r="D22" s="145"/>
      <c r="E22" s="145"/>
      <c r="F22" s="145"/>
      <c r="G22" s="146"/>
      <c r="H22" s="145"/>
      <c r="I22" s="148"/>
    </row>
    <row r="23" spans="1:9" x14ac:dyDescent="0.25">
      <c r="A23" s="147"/>
      <c r="B23" s="145"/>
      <c r="C23" s="145"/>
      <c r="D23" s="145"/>
      <c r="E23" s="145"/>
      <c r="F23" s="145"/>
      <c r="G23" s="146"/>
      <c r="H23" s="145"/>
      <c r="I23" s="148"/>
    </row>
    <row r="24" spans="1:9" x14ac:dyDescent="0.25">
      <c r="A24" s="147"/>
      <c r="B24" s="145"/>
      <c r="C24" s="145"/>
      <c r="D24" s="145"/>
      <c r="E24" s="145"/>
      <c r="F24" s="145"/>
      <c r="G24" s="146"/>
      <c r="H24" s="145"/>
      <c r="I24" s="148"/>
    </row>
    <row r="25" spans="1:9" x14ac:dyDescent="0.25">
      <c r="A25" s="147"/>
      <c r="B25" s="145"/>
      <c r="C25" s="145"/>
      <c r="D25" s="145"/>
      <c r="E25" s="145"/>
      <c r="F25" s="145"/>
      <c r="G25" s="146"/>
      <c r="H25" s="145"/>
      <c r="I25" s="148"/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4D707-4881-42B4-86BE-2170E27D790C}">
  <dimension ref="B2:AC45"/>
  <sheetViews>
    <sheetView tabSelected="1" topLeftCell="H4" workbookViewId="0">
      <selection activeCell="I22" sqref="I22"/>
    </sheetView>
  </sheetViews>
  <sheetFormatPr defaultColWidth="11.42578125" defaultRowHeight="15" x14ac:dyDescent="0.25"/>
  <cols>
    <col min="2" max="2" width="31.28515625" bestFit="1" customWidth="1"/>
    <col min="3" max="3" width="16.42578125" bestFit="1" customWidth="1"/>
    <col min="5" max="5" width="14.28515625" customWidth="1"/>
    <col min="7" max="7" width="13.7109375" bestFit="1" customWidth="1"/>
    <col min="8" max="8" width="15.140625" bestFit="1" customWidth="1"/>
    <col min="9" max="9" width="14.7109375" bestFit="1" customWidth="1"/>
    <col min="12" max="12" width="31.28515625" bestFit="1" customWidth="1"/>
    <col min="13" max="13" width="16.42578125" bestFit="1" customWidth="1"/>
    <col min="14" max="14" width="12.42578125" bestFit="1" customWidth="1"/>
    <col min="15" max="15" width="14.28515625" customWidth="1"/>
    <col min="17" max="18" width="15.140625" bestFit="1" customWidth="1"/>
    <col min="19" max="19" width="14.7109375" bestFit="1" customWidth="1"/>
    <col min="22" max="22" width="31.28515625" bestFit="1" customWidth="1"/>
    <col min="23" max="23" width="16.42578125" bestFit="1" customWidth="1"/>
    <col min="24" max="24" width="12.42578125" bestFit="1" customWidth="1"/>
    <col min="25" max="25" width="14.28515625" customWidth="1"/>
    <col min="27" max="28" width="15.140625" bestFit="1" customWidth="1"/>
    <col min="29" max="29" width="14.7109375" bestFit="1" customWidth="1"/>
  </cols>
  <sheetData>
    <row r="2" spans="2:29" ht="15.75" thickBot="1" x14ac:dyDescent="0.3"/>
    <row r="3" spans="2:29" ht="24" thickBot="1" x14ac:dyDescent="0.4">
      <c r="B3" s="197" t="s">
        <v>60</v>
      </c>
      <c r="C3" s="198"/>
      <c r="D3" s="198"/>
      <c r="E3" s="198"/>
      <c r="F3" s="198"/>
      <c r="G3" s="198"/>
      <c r="H3" s="198"/>
      <c r="I3" s="199"/>
      <c r="L3" s="197" t="s">
        <v>59</v>
      </c>
      <c r="M3" s="198"/>
      <c r="N3" s="198"/>
      <c r="O3" s="198"/>
      <c r="P3" s="198"/>
      <c r="Q3" s="198"/>
      <c r="R3" s="198"/>
      <c r="S3" s="199"/>
      <c r="V3" s="197" t="s">
        <v>58</v>
      </c>
      <c r="W3" s="198"/>
      <c r="X3" s="198"/>
      <c r="Y3" s="198"/>
      <c r="Z3" s="198"/>
      <c r="AA3" s="198"/>
      <c r="AB3" s="198"/>
      <c r="AC3" s="199"/>
    </row>
    <row r="4" spans="2:29" ht="22.5" customHeight="1" x14ac:dyDescent="0.3">
      <c r="B4" s="191" t="s">
        <v>55</v>
      </c>
      <c r="C4" s="193" t="s">
        <v>54</v>
      </c>
      <c r="D4" s="185" t="s">
        <v>57</v>
      </c>
      <c r="E4" s="185"/>
      <c r="F4" s="185"/>
      <c r="G4" s="185"/>
      <c r="H4" s="185" t="s">
        <v>52</v>
      </c>
      <c r="I4" s="186"/>
      <c r="L4" s="191" t="s">
        <v>55</v>
      </c>
      <c r="M4" s="193" t="s">
        <v>54</v>
      </c>
      <c r="N4" s="185" t="s">
        <v>56</v>
      </c>
      <c r="O4" s="185"/>
      <c r="P4" s="185"/>
      <c r="Q4" s="185"/>
      <c r="R4" s="185" t="s">
        <v>52</v>
      </c>
      <c r="S4" s="186"/>
      <c r="V4" s="191" t="s">
        <v>55</v>
      </c>
      <c r="W4" s="193" t="s">
        <v>54</v>
      </c>
      <c r="X4" s="185" t="s">
        <v>53</v>
      </c>
      <c r="Y4" s="185"/>
      <c r="Z4" s="185"/>
      <c r="AA4" s="185"/>
      <c r="AB4" s="185" t="s">
        <v>52</v>
      </c>
      <c r="AC4" s="186"/>
    </row>
    <row r="5" spans="2:29" ht="45.75" thickBot="1" x14ac:dyDescent="0.3">
      <c r="B5" s="192"/>
      <c r="C5" s="194"/>
      <c r="D5" s="143" t="s">
        <v>49</v>
      </c>
      <c r="E5" s="143" t="s">
        <v>51</v>
      </c>
      <c r="F5" s="143" t="s">
        <v>48</v>
      </c>
      <c r="G5" s="143" t="s">
        <v>50</v>
      </c>
      <c r="H5" s="143" t="s">
        <v>49</v>
      </c>
      <c r="I5" s="142" t="s">
        <v>48</v>
      </c>
      <c r="L5" s="192"/>
      <c r="M5" s="194"/>
      <c r="N5" s="143" t="s">
        <v>49</v>
      </c>
      <c r="O5" s="143" t="s">
        <v>51</v>
      </c>
      <c r="P5" s="143" t="s">
        <v>48</v>
      </c>
      <c r="Q5" s="143" t="s">
        <v>50</v>
      </c>
      <c r="R5" s="143" t="s">
        <v>49</v>
      </c>
      <c r="S5" s="142" t="s">
        <v>48</v>
      </c>
      <c r="V5" s="192"/>
      <c r="W5" s="194"/>
      <c r="X5" s="143" t="s">
        <v>49</v>
      </c>
      <c r="Y5" s="143" t="s">
        <v>51</v>
      </c>
      <c r="Z5" s="143" t="s">
        <v>48</v>
      </c>
      <c r="AA5" s="143" t="s">
        <v>50</v>
      </c>
      <c r="AB5" s="143" t="s">
        <v>49</v>
      </c>
      <c r="AC5" s="142" t="s">
        <v>48</v>
      </c>
    </row>
    <row r="6" spans="2:29" ht="22.5" x14ac:dyDescent="0.3">
      <c r="B6" s="195" t="s">
        <v>47</v>
      </c>
      <c r="C6" s="196"/>
      <c r="D6" s="139">
        <v>8573</v>
      </c>
      <c r="E6" s="141">
        <v>1</v>
      </c>
      <c r="F6" s="139">
        <v>458</v>
      </c>
      <c r="G6" s="140">
        <v>1</v>
      </c>
      <c r="H6" s="139">
        <v>3028192</v>
      </c>
      <c r="I6" s="138">
        <v>307900</v>
      </c>
      <c r="L6" s="195" t="s">
        <v>47</v>
      </c>
      <c r="M6" s="196"/>
      <c r="N6" s="139">
        <v>31279</v>
      </c>
      <c r="O6" s="141">
        <v>1</v>
      </c>
      <c r="P6" s="139">
        <v>2884</v>
      </c>
      <c r="Q6" s="140">
        <v>1</v>
      </c>
      <c r="R6" s="139">
        <v>3028192</v>
      </c>
      <c r="S6" s="138">
        <v>307900</v>
      </c>
      <c r="V6" s="195" t="s">
        <v>47</v>
      </c>
      <c r="W6" s="196"/>
      <c r="X6" s="139">
        <v>17023</v>
      </c>
      <c r="Y6" s="141">
        <v>1</v>
      </c>
      <c r="Z6" s="139">
        <v>1632</v>
      </c>
      <c r="AA6" s="140">
        <v>1</v>
      </c>
      <c r="AB6" s="139">
        <v>3028192</v>
      </c>
      <c r="AC6" s="138">
        <v>307900</v>
      </c>
    </row>
    <row r="7" spans="2:29" ht="23.25" thickBot="1" x14ac:dyDescent="0.35">
      <c r="B7" s="187" t="s">
        <v>46</v>
      </c>
      <c r="C7" s="188"/>
      <c r="D7" s="135">
        <v>8450</v>
      </c>
      <c r="E7" s="137">
        <v>0.98565263035110229</v>
      </c>
      <c r="F7" s="135">
        <v>392</v>
      </c>
      <c r="G7" s="136">
        <v>1.0208393520137782</v>
      </c>
      <c r="H7" s="135">
        <v>2923815</v>
      </c>
      <c r="I7" s="134">
        <v>278740</v>
      </c>
      <c r="L7" s="187" t="s">
        <v>46</v>
      </c>
      <c r="M7" s="188"/>
      <c r="N7" s="135">
        <v>30264</v>
      </c>
      <c r="O7" s="137">
        <v>0.9675501134946769</v>
      </c>
      <c r="P7" s="135">
        <v>2573</v>
      </c>
      <c r="Q7" s="136">
        <v>1.0020905950902066</v>
      </c>
      <c r="R7" s="135">
        <v>2923815</v>
      </c>
      <c r="S7" s="134">
        <v>278740</v>
      </c>
      <c r="V7" s="187" t="s">
        <v>46</v>
      </c>
      <c r="W7" s="188"/>
      <c r="X7" s="135">
        <v>16538</v>
      </c>
      <c r="Y7" s="137">
        <v>0.97150913470011158</v>
      </c>
      <c r="Z7" s="135">
        <v>1535</v>
      </c>
      <c r="AA7" s="136">
        <v>1.0061909490257763</v>
      </c>
      <c r="AB7" s="135">
        <v>2923815</v>
      </c>
      <c r="AC7" s="134">
        <v>278740</v>
      </c>
    </row>
    <row r="8" spans="2:29" x14ac:dyDescent="0.25">
      <c r="B8" s="133" t="s">
        <v>45</v>
      </c>
      <c r="C8" s="132" t="s">
        <v>44</v>
      </c>
      <c r="D8" s="129">
        <v>701</v>
      </c>
      <c r="E8" s="131">
        <v>8.1768342470547067E-2</v>
      </c>
      <c r="F8" s="129">
        <v>2</v>
      </c>
      <c r="G8" s="130">
        <v>0.56415323673536211</v>
      </c>
      <c r="H8" s="129">
        <v>438906</v>
      </c>
      <c r="I8" s="128">
        <v>1285</v>
      </c>
      <c r="L8" s="133" t="s">
        <v>45</v>
      </c>
      <c r="M8" s="132" t="s">
        <v>44</v>
      </c>
      <c r="N8" s="129">
        <v>3270</v>
      </c>
      <c r="O8" s="131">
        <v>0.10454298411074522</v>
      </c>
      <c r="P8" s="129">
        <v>12</v>
      </c>
      <c r="Q8" s="130">
        <v>0.72128480389943583</v>
      </c>
      <c r="R8" s="129">
        <v>438906</v>
      </c>
      <c r="S8" s="128">
        <v>1285</v>
      </c>
      <c r="V8" s="133" t="s">
        <v>45</v>
      </c>
      <c r="W8" s="132" t="s">
        <v>44</v>
      </c>
      <c r="X8" s="129">
        <v>1344</v>
      </c>
      <c r="Y8" s="131">
        <v>7.8952006109381426E-2</v>
      </c>
      <c r="Z8" s="129">
        <v>4</v>
      </c>
      <c r="AA8" s="130">
        <v>0.54472218034016384</v>
      </c>
      <c r="AB8" s="129">
        <v>438906</v>
      </c>
      <c r="AC8" s="128">
        <v>1285</v>
      </c>
    </row>
    <row r="9" spans="2:29" ht="19.5" thickBot="1" x14ac:dyDescent="0.35">
      <c r="B9" s="189" t="s">
        <v>43</v>
      </c>
      <c r="C9" s="190"/>
      <c r="D9" s="125">
        <v>701</v>
      </c>
      <c r="E9" s="127">
        <v>8.1768342470547067E-2</v>
      </c>
      <c r="F9" s="125">
        <v>2</v>
      </c>
      <c r="G9" s="126">
        <v>0.56415323673536211</v>
      </c>
      <c r="H9" s="125">
        <v>438906</v>
      </c>
      <c r="I9" s="124">
        <v>1285</v>
      </c>
      <c r="L9" s="189" t="s">
        <v>43</v>
      </c>
      <c r="M9" s="190"/>
      <c r="N9" s="125">
        <v>3270</v>
      </c>
      <c r="O9" s="127">
        <v>0.10454298411074522</v>
      </c>
      <c r="P9" s="125">
        <v>12</v>
      </c>
      <c r="Q9" s="126">
        <v>0.72128480389943583</v>
      </c>
      <c r="R9" s="125">
        <v>438906</v>
      </c>
      <c r="S9" s="124">
        <v>1285</v>
      </c>
      <c r="V9" s="189" t="s">
        <v>43</v>
      </c>
      <c r="W9" s="190"/>
      <c r="X9" s="125">
        <v>1344</v>
      </c>
      <c r="Y9" s="127">
        <v>7.8952006109381426E-2</v>
      </c>
      <c r="Z9" s="125">
        <v>4</v>
      </c>
      <c r="AA9" s="126">
        <v>0.54472218034016384</v>
      </c>
      <c r="AB9" s="125">
        <v>438906</v>
      </c>
      <c r="AC9" s="124">
        <v>1285</v>
      </c>
    </row>
    <row r="10" spans="2:29" x14ac:dyDescent="0.25">
      <c r="B10" s="121" t="s">
        <v>42</v>
      </c>
      <c r="C10" s="120" t="s">
        <v>25</v>
      </c>
      <c r="D10" s="117">
        <v>6066.1</v>
      </c>
      <c r="E10" s="119">
        <v>0.70758194331039315</v>
      </c>
      <c r="F10" s="117">
        <v>39.65</v>
      </c>
      <c r="G10" s="118">
        <v>14.97026465504776</v>
      </c>
      <c r="H10" s="117">
        <v>143130</v>
      </c>
      <c r="I10" s="116">
        <v>11502</v>
      </c>
      <c r="L10" s="121" t="s">
        <v>42</v>
      </c>
      <c r="M10" s="120" t="s">
        <v>25</v>
      </c>
      <c r="N10" s="117">
        <v>11094.2</v>
      </c>
      <c r="O10" s="119">
        <v>0.35468525208606416</v>
      </c>
      <c r="P10" s="117">
        <v>145.80000000000001</v>
      </c>
      <c r="Q10" s="118">
        <v>7.5040525598057908</v>
      </c>
      <c r="R10" s="117">
        <v>143130</v>
      </c>
      <c r="S10" s="116">
        <v>11502</v>
      </c>
      <c r="V10" s="121" t="s">
        <v>42</v>
      </c>
      <c r="W10" s="120" t="s">
        <v>25</v>
      </c>
      <c r="X10" s="117">
        <v>4755.1000000000004</v>
      </c>
      <c r="Y10" s="119">
        <v>0.27933384244845211</v>
      </c>
      <c r="Z10" s="117">
        <v>55.05</v>
      </c>
      <c r="AA10" s="118">
        <v>5.9098477400381686</v>
      </c>
      <c r="AB10" s="117">
        <v>143130</v>
      </c>
      <c r="AC10" s="116">
        <v>11502</v>
      </c>
    </row>
    <row r="11" spans="2:29" x14ac:dyDescent="0.25">
      <c r="B11" s="100" t="s">
        <v>41</v>
      </c>
      <c r="C11" s="99" t="s">
        <v>25</v>
      </c>
      <c r="D11" s="96">
        <v>6015</v>
      </c>
      <c r="E11" s="98">
        <v>0.70162136941560715</v>
      </c>
      <c r="F11" s="96">
        <v>36</v>
      </c>
      <c r="G11" s="97">
        <v>16.180861635366139</v>
      </c>
      <c r="H11" s="96">
        <v>131306</v>
      </c>
      <c r="I11" s="95">
        <v>10050</v>
      </c>
      <c r="K11" s="123">
        <f>D11+X11</f>
        <v>10614</v>
      </c>
      <c r="L11" s="100" t="s">
        <v>41</v>
      </c>
      <c r="M11" s="99" t="s">
        <v>25</v>
      </c>
      <c r="N11" s="96">
        <v>10877</v>
      </c>
      <c r="O11" s="98">
        <v>0.3477412960772403</v>
      </c>
      <c r="P11" s="96">
        <v>131</v>
      </c>
      <c r="Q11" s="97">
        <v>8.0196442725445181</v>
      </c>
      <c r="R11" s="96">
        <v>131306</v>
      </c>
      <c r="S11" s="95">
        <v>10050</v>
      </c>
      <c r="V11" s="100" t="s">
        <v>41</v>
      </c>
      <c r="W11" s="99" t="s">
        <v>25</v>
      </c>
      <c r="X11" s="96">
        <v>4599</v>
      </c>
      <c r="Y11" s="98">
        <v>0.27016389590553958</v>
      </c>
      <c r="Z11" s="96">
        <v>47</v>
      </c>
      <c r="AA11" s="97">
        <v>6.2305465726622371</v>
      </c>
      <c r="AB11" s="96">
        <v>131306</v>
      </c>
      <c r="AC11" s="95">
        <v>10050</v>
      </c>
    </row>
    <row r="12" spans="2:29" ht="15.75" thickBot="1" x14ac:dyDescent="0.3">
      <c r="B12" s="94" t="s">
        <v>40</v>
      </c>
      <c r="C12" s="122" t="s">
        <v>25</v>
      </c>
      <c r="D12" s="90">
        <v>51.1</v>
      </c>
      <c r="E12" s="92">
        <v>5.9605738947859557E-3</v>
      </c>
      <c r="F12" s="90">
        <v>3.65</v>
      </c>
      <c r="G12" s="91">
        <v>1.5265360439444919</v>
      </c>
      <c r="H12" s="90">
        <v>11824</v>
      </c>
      <c r="I12" s="89">
        <v>1452</v>
      </c>
      <c r="K12" s="123">
        <f>N11-K11</f>
        <v>263</v>
      </c>
      <c r="L12" s="94" t="s">
        <v>40</v>
      </c>
      <c r="M12" s="122" t="s">
        <v>25</v>
      </c>
      <c r="N12" s="90">
        <v>217.2</v>
      </c>
      <c r="O12" s="92">
        <v>6.9439560088238109E-3</v>
      </c>
      <c r="P12" s="90">
        <v>14.8</v>
      </c>
      <c r="Q12" s="91">
        <v>1.7783856591908147</v>
      </c>
      <c r="R12" s="90">
        <v>11824</v>
      </c>
      <c r="S12" s="89">
        <v>1452</v>
      </c>
      <c r="V12" s="94" t="s">
        <v>40</v>
      </c>
      <c r="W12" s="122" t="s">
        <v>25</v>
      </c>
      <c r="X12" s="90">
        <v>156.1</v>
      </c>
      <c r="Y12" s="92">
        <v>9.1699465429125292E-3</v>
      </c>
      <c r="Z12" s="90">
        <v>8.0500000000000007</v>
      </c>
      <c r="AA12" s="91">
        <v>2.3484741848507591</v>
      </c>
      <c r="AB12" s="90">
        <v>11824</v>
      </c>
      <c r="AC12" s="89">
        <v>1452</v>
      </c>
    </row>
    <row r="13" spans="2:29" x14ac:dyDescent="0.25">
      <c r="B13" s="121" t="s">
        <v>39</v>
      </c>
      <c r="C13" s="120" t="s">
        <v>25</v>
      </c>
      <c r="D13" s="117">
        <v>23.2</v>
      </c>
      <c r="E13" s="119">
        <v>2.706170535401843E-3</v>
      </c>
      <c r="F13" s="117">
        <v>16.399999999999999</v>
      </c>
      <c r="G13" s="118">
        <v>0.18663153262291507</v>
      </c>
      <c r="H13" s="117">
        <v>43909</v>
      </c>
      <c r="I13" s="116">
        <v>11882</v>
      </c>
      <c r="L13" s="121" t="s">
        <v>39</v>
      </c>
      <c r="M13" s="120" t="s">
        <v>25</v>
      </c>
      <c r="N13" s="117">
        <v>1445.4</v>
      </c>
      <c r="O13" s="119">
        <v>4.6209917196841331E-2</v>
      </c>
      <c r="P13" s="117">
        <v>142.19999999999999</v>
      </c>
      <c r="Q13" s="118">
        <v>3.186875164001397</v>
      </c>
      <c r="R13" s="117">
        <v>43909</v>
      </c>
      <c r="S13" s="116">
        <v>11882</v>
      </c>
      <c r="V13" s="121" t="s">
        <v>39</v>
      </c>
      <c r="W13" s="120" t="s">
        <v>25</v>
      </c>
      <c r="X13" s="117">
        <v>649.20000000000005</v>
      </c>
      <c r="Y13" s="119">
        <v>3.8136638665335135E-2</v>
      </c>
      <c r="Z13" s="117">
        <v>39.4</v>
      </c>
      <c r="AA13" s="118">
        <v>2.6301000731799524</v>
      </c>
      <c r="AB13" s="117">
        <v>43909</v>
      </c>
      <c r="AC13" s="116">
        <v>11882</v>
      </c>
    </row>
    <row r="14" spans="2:29" x14ac:dyDescent="0.25">
      <c r="B14" s="100" t="s">
        <v>38</v>
      </c>
      <c r="C14" s="115" t="s">
        <v>25</v>
      </c>
      <c r="D14" s="96">
        <v>23.2</v>
      </c>
      <c r="E14" s="98">
        <v>2.706170535401843E-3</v>
      </c>
      <c r="F14" s="96">
        <v>16.399999999999999</v>
      </c>
      <c r="G14" s="97">
        <v>0.25104322415034092</v>
      </c>
      <c r="H14" s="96">
        <v>32643</v>
      </c>
      <c r="I14" s="95">
        <v>11422</v>
      </c>
      <c r="L14" s="100" t="s">
        <v>38</v>
      </c>
      <c r="M14" s="115" t="s">
        <v>25</v>
      </c>
      <c r="N14" s="96">
        <v>303.39999999999998</v>
      </c>
      <c r="O14" s="98">
        <v>9.699798586911345E-3</v>
      </c>
      <c r="P14" s="96">
        <v>125.2</v>
      </c>
      <c r="Q14" s="97">
        <v>0.89982086458034616</v>
      </c>
      <c r="R14" s="96">
        <v>32643</v>
      </c>
      <c r="S14" s="95">
        <v>11422</v>
      </c>
      <c r="V14" s="100" t="s">
        <v>38</v>
      </c>
      <c r="W14" s="115" t="s">
        <v>25</v>
      </c>
      <c r="X14" s="96">
        <v>117.2</v>
      </c>
      <c r="Y14" s="98">
        <v>6.8848029137049873E-3</v>
      </c>
      <c r="Z14" s="96">
        <v>35.4</v>
      </c>
      <c r="AA14" s="97">
        <v>0.63868226280850815</v>
      </c>
      <c r="AB14" s="96">
        <v>32643</v>
      </c>
      <c r="AC14" s="95">
        <v>11422</v>
      </c>
    </row>
    <row r="15" spans="2:29" ht="15.75" thickBot="1" x14ac:dyDescent="0.3">
      <c r="B15" s="112" t="s">
        <v>37</v>
      </c>
      <c r="C15" s="111" t="s">
        <v>25</v>
      </c>
      <c r="D15" s="108">
        <v>0</v>
      </c>
      <c r="E15" s="110">
        <v>0</v>
      </c>
      <c r="F15" s="108">
        <v>0</v>
      </c>
      <c r="G15" s="109">
        <v>0</v>
      </c>
      <c r="H15" s="108">
        <v>11266</v>
      </c>
      <c r="I15" s="107">
        <v>460</v>
      </c>
      <c r="L15" s="112" t="s">
        <v>37</v>
      </c>
      <c r="M15" s="111" t="s">
        <v>25</v>
      </c>
      <c r="N15" s="108">
        <v>1142</v>
      </c>
      <c r="O15" s="110">
        <v>3.6510118609929983E-2</v>
      </c>
      <c r="P15" s="108">
        <v>17</v>
      </c>
      <c r="Q15" s="109">
        <v>9.8135672903995292</v>
      </c>
      <c r="R15" s="108">
        <v>11266</v>
      </c>
      <c r="S15" s="107">
        <v>460</v>
      </c>
      <c r="V15" s="112" t="s">
        <v>37</v>
      </c>
      <c r="W15" s="111" t="s">
        <v>25</v>
      </c>
      <c r="X15" s="108">
        <v>532</v>
      </c>
      <c r="Y15" s="110">
        <v>3.1251835751630146E-2</v>
      </c>
      <c r="Z15" s="108">
        <v>4</v>
      </c>
      <c r="AA15" s="109">
        <v>8.4001916393041363</v>
      </c>
      <c r="AB15" s="108">
        <v>11266</v>
      </c>
      <c r="AC15" s="107">
        <v>460</v>
      </c>
    </row>
    <row r="16" spans="2:29" x14ac:dyDescent="0.25">
      <c r="B16" s="106" t="s">
        <v>36</v>
      </c>
      <c r="C16" s="105" t="s">
        <v>25</v>
      </c>
      <c r="D16" s="102">
        <v>338</v>
      </c>
      <c r="E16" s="104">
        <v>3.9426105214044091E-2</v>
      </c>
      <c r="F16" s="102">
        <v>48.1</v>
      </c>
      <c r="G16" s="103">
        <v>2.9086833406501635</v>
      </c>
      <c r="H16" s="102">
        <v>41046</v>
      </c>
      <c r="I16" s="101">
        <v>5968</v>
      </c>
      <c r="L16" s="106" t="s">
        <v>36</v>
      </c>
      <c r="M16" s="105" t="s">
        <v>25</v>
      </c>
      <c r="N16" s="102">
        <v>1872.4</v>
      </c>
      <c r="O16" s="104">
        <v>5.9861248761149656E-2</v>
      </c>
      <c r="P16" s="102">
        <v>212.3</v>
      </c>
      <c r="Q16" s="103">
        <v>4.4162976808586292</v>
      </c>
      <c r="R16" s="102">
        <v>41046</v>
      </c>
      <c r="S16" s="101">
        <v>5968</v>
      </c>
      <c r="V16" s="106" t="s">
        <v>36</v>
      </c>
      <c r="W16" s="105" t="s">
        <v>25</v>
      </c>
      <c r="X16" s="102">
        <v>936</v>
      </c>
      <c r="Y16" s="104">
        <v>5.4984432826176349E-2</v>
      </c>
      <c r="Z16" s="102">
        <v>100.8</v>
      </c>
      <c r="AA16" s="103">
        <v>4.0565078109624473</v>
      </c>
      <c r="AB16" s="102">
        <v>41046</v>
      </c>
      <c r="AC16" s="101">
        <v>5968</v>
      </c>
    </row>
    <row r="17" spans="2:29" x14ac:dyDescent="0.25">
      <c r="B17" s="100" t="s">
        <v>35</v>
      </c>
      <c r="C17" s="115" t="s">
        <v>25</v>
      </c>
      <c r="D17" s="114">
        <v>164</v>
      </c>
      <c r="E17" s="98">
        <v>1.9129826198530271E-2</v>
      </c>
      <c r="F17" s="96">
        <v>7.5</v>
      </c>
      <c r="G17" s="113">
        <v>5.5128270513684603</v>
      </c>
      <c r="H17" s="96">
        <v>10508</v>
      </c>
      <c r="I17" s="95">
        <v>620</v>
      </c>
      <c r="L17" s="100" t="s">
        <v>35</v>
      </c>
      <c r="M17" s="115" t="s">
        <v>25</v>
      </c>
      <c r="N17" s="114">
        <v>638.5</v>
      </c>
      <c r="O17" s="98">
        <v>2.0413056683397806E-2</v>
      </c>
      <c r="P17" s="96">
        <v>25</v>
      </c>
      <c r="Q17" s="113">
        <v>5.8826279924069063</v>
      </c>
      <c r="R17" s="96">
        <v>10508</v>
      </c>
      <c r="S17" s="95">
        <v>620</v>
      </c>
      <c r="V17" s="100" t="s">
        <v>35</v>
      </c>
      <c r="W17" s="115" t="s">
        <v>25</v>
      </c>
      <c r="X17" s="114">
        <v>66.5</v>
      </c>
      <c r="Y17" s="98">
        <v>3.9064794689537682E-3</v>
      </c>
      <c r="Z17" s="96">
        <v>6</v>
      </c>
      <c r="AA17" s="113">
        <v>1.1257679745003852</v>
      </c>
      <c r="AB17" s="96">
        <v>10508</v>
      </c>
      <c r="AC17" s="95">
        <v>620</v>
      </c>
    </row>
    <row r="18" spans="2:29" ht="15.75" thickBot="1" x14ac:dyDescent="0.3">
      <c r="B18" s="94" t="s">
        <v>34</v>
      </c>
      <c r="C18" s="122" t="s">
        <v>25</v>
      </c>
      <c r="D18" s="90">
        <v>174</v>
      </c>
      <c r="E18" s="92">
        <v>2.0296279015513823E-2</v>
      </c>
      <c r="F18" s="90">
        <v>40.6</v>
      </c>
      <c r="G18" s="91">
        <v>2.0126082174519233</v>
      </c>
      <c r="H18" s="90">
        <v>30538</v>
      </c>
      <c r="I18" s="89">
        <v>5348</v>
      </c>
      <c r="L18" s="94" t="s">
        <v>34</v>
      </c>
      <c r="M18" s="122" t="s">
        <v>25</v>
      </c>
      <c r="N18" s="90">
        <v>1233.9000000000001</v>
      </c>
      <c r="O18" s="92">
        <v>3.9448192077751847E-2</v>
      </c>
      <c r="P18" s="90">
        <v>187.3</v>
      </c>
      <c r="Q18" s="91">
        <v>3.9117394611405958</v>
      </c>
      <c r="R18" s="90">
        <v>30538</v>
      </c>
      <c r="S18" s="89">
        <v>5348</v>
      </c>
      <c r="V18" s="94" t="s">
        <v>34</v>
      </c>
      <c r="W18" s="122" t="s">
        <v>25</v>
      </c>
      <c r="X18" s="90">
        <v>869.5</v>
      </c>
      <c r="Y18" s="92">
        <v>5.107795335722258E-2</v>
      </c>
      <c r="Z18" s="90">
        <v>94.8</v>
      </c>
      <c r="AA18" s="91">
        <v>5.0649633156301839</v>
      </c>
      <c r="AB18" s="90">
        <v>30538</v>
      </c>
      <c r="AC18" s="89">
        <v>5348</v>
      </c>
    </row>
    <row r="19" spans="2:29" x14ac:dyDescent="0.25">
      <c r="B19" s="121" t="s">
        <v>33</v>
      </c>
      <c r="C19" s="120" t="s">
        <v>25</v>
      </c>
      <c r="D19" s="117">
        <v>136</v>
      </c>
      <c r="E19" s="119">
        <v>1.586375831097632E-2</v>
      </c>
      <c r="F19" s="117">
        <v>13.5</v>
      </c>
      <c r="G19" s="118">
        <v>0.62433887432556567</v>
      </c>
      <c r="H19" s="117">
        <v>76943</v>
      </c>
      <c r="I19" s="116">
        <v>7796</v>
      </c>
      <c r="L19" s="121" t="s">
        <v>33</v>
      </c>
      <c r="M19" s="120" t="s">
        <v>25</v>
      </c>
      <c r="N19" s="117">
        <v>1190.5</v>
      </c>
      <c r="O19" s="119">
        <v>3.8060679689248381E-2</v>
      </c>
      <c r="P19" s="117">
        <v>111</v>
      </c>
      <c r="Q19" s="118">
        <v>1.4979276314875223</v>
      </c>
      <c r="R19" s="117">
        <v>76943</v>
      </c>
      <c r="S19" s="116">
        <v>7796</v>
      </c>
      <c r="V19" s="121" t="s">
        <v>33</v>
      </c>
      <c r="W19" s="120" t="s">
        <v>25</v>
      </c>
      <c r="X19" s="117">
        <v>726.5</v>
      </c>
      <c r="Y19" s="119">
        <v>4.2677553897667864E-2</v>
      </c>
      <c r="Z19" s="117">
        <v>49</v>
      </c>
      <c r="AA19" s="118">
        <v>1.6796307304431415</v>
      </c>
      <c r="AB19" s="117">
        <v>76943</v>
      </c>
      <c r="AC19" s="116">
        <v>7796</v>
      </c>
    </row>
    <row r="20" spans="2:29" x14ac:dyDescent="0.25">
      <c r="B20" s="100" t="s">
        <v>32</v>
      </c>
      <c r="C20" s="115" t="s">
        <v>25</v>
      </c>
      <c r="D20" s="96">
        <v>42</v>
      </c>
      <c r="E20" s="98">
        <v>4.8991018313309228E-3</v>
      </c>
      <c r="F20" s="96">
        <v>3</v>
      </c>
      <c r="G20" s="97">
        <v>0.61580760337145202</v>
      </c>
      <c r="H20" s="96">
        <v>24091</v>
      </c>
      <c r="I20" s="95">
        <v>2718</v>
      </c>
      <c r="L20" s="100" t="s">
        <v>32</v>
      </c>
      <c r="M20" s="115" t="s">
        <v>25</v>
      </c>
      <c r="N20" s="96">
        <v>537</v>
      </c>
      <c r="O20" s="98">
        <v>1.71680680328655E-2</v>
      </c>
      <c r="P20" s="96">
        <v>30</v>
      </c>
      <c r="Q20" s="97">
        <v>2.1579928717188595</v>
      </c>
      <c r="R20" s="96">
        <v>24091</v>
      </c>
      <c r="S20" s="95">
        <v>2718</v>
      </c>
      <c r="V20" s="100" t="s">
        <v>32</v>
      </c>
      <c r="W20" s="115" t="s">
        <v>25</v>
      </c>
      <c r="X20" s="96">
        <v>372</v>
      </c>
      <c r="Y20" s="98">
        <v>2.1852787405275215E-2</v>
      </c>
      <c r="Z20" s="96">
        <v>14</v>
      </c>
      <c r="AA20" s="97">
        <v>2.7468530155807214</v>
      </c>
      <c r="AB20" s="96">
        <v>24091</v>
      </c>
      <c r="AC20" s="95">
        <v>2718</v>
      </c>
    </row>
    <row r="21" spans="2:29" x14ac:dyDescent="0.25">
      <c r="B21" s="100" t="s">
        <v>31</v>
      </c>
      <c r="C21" s="115" t="s">
        <v>25</v>
      </c>
      <c r="D21" s="114">
        <v>7</v>
      </c>
      <c r="E21" s="98">
        <v>8.165169718884871E-4</v>
      </c>
      <c r="F21" s="96">
        <v>6</v>
      </c>
      <c r="G21" s="113">
        <v>0.1217115511758278</v>
      </c>
      <c r="H21" s="96">
        <v>20315</v>
      </c>
      <c r="I21" s="95">
        <v>3340</v>
      </c>
      <c r="L21" s="100" t="s">
        <v>31</v>
      </c>
      <c r="M21" s="115" t="s">
        <v>25</v>
      </c>
      <c r="N21" s="114">
        <v>301</v>
      </c>
      <c r="O21" s="98">
        <v>9.6230697912337345E-3</v>
      </c>
      <c r="P21" s="96">
        <v>52.5</v>
      </c>
      <c r="Q21" s="113">
        <v>1.4344328307780294</v>
      </c>
      <c r="R21" s="96">
        <v>20315</v>
      </c>
      <c r="S21" s="95">
        <v>3340</v>
      </c>
      <c r="V21" s="100" t="s">
        <v>31</v>
      </c>
      <c r="W21" s="115" t="s">
        <v>25</v>
      </c>
      <c r="X21" s="114">
        <v>252.5</v>
      </c>
      <c r="Y21" s="98">
        <v>1.4832873171591376E-2</v>
      </c>
      <c r="Z21" s="96">
        <v>28</v>
      </c>
      <c r="AA21" s="113">
        <v>2.2110158934397064</v>
      </c>
      <c r="AB21" s="96">
        <v>20315</v>
      </c>
      <c r="AC21" s="95">
        <v>3340</v>
      </c>
    </row>
    <row r="22" spans="2:29" ht="15.75" thickBot="1" x14ac:dyDescent="0.3">
      <c r="B22" s="112" t="s">
        <v>30</v>
      </c>
      <c r="C22" s="111" t="s">
        <v>25</v>
      </c>
      <c r="D22" s="108">
        <v>87</v>
      </c>
      <c r="E22" s="110">
        <v>1.0148139507756912E-2</v>
      </c>
      <c r="F22" s="108">
        <v>4.5</v>
      </c>
      <c r="G22" s="109">
        <v>0.9444790506891666</v>
      </c>
      <c r="H22" s="108">
        <v>32537</v>
      </c>
      <c r="I22" s="107">
        <v>1738</v>
      </c>
      <c r="L22" s="112" t="s">
        <v>30</v>
      </c>
      <c r="M22" s="111" t="s">
        <v>25</v>
      </c>
      <c r="N22" s="108">
        <v>352.5</v>
      </c>
      <c r="O22" s="110">
        <v>1.1269541865149141E-2</v>
      </c>
      <c r="P22" s="108">
        <v>28.5</v>
      </c>
      <c r="Q22" s="109">
        <v>1.0488470516553372</v>
      </c>
      <c r="R22" s="108">
        <v>32537</v>
      </c>
      <c r="S22" s="107">
        <v>1738</v>
      </c>
      <c r="V22" s="112" t="s">
        <v>30</v>
      </c>
      <c r="W22" s="111" t="s">
        <v>25</v>
      </c>
      <c r="X22" s="108">
        <v>102</v>
      </c>
      <c r="Y22" s="110">
        <v>5.9918933208012691E-3</v>
      </c>
      <c r="Z22" s="108">
        <v>7</v>
      </c>
      <c r="AA22" s="109">
        <v>0.55766061465113059</v>
      </c>
      <c r="AB22" s="108">
        <v>32537</v>
      </c>
      <c r="AC22" s="107">
        <v>1738</v>
      </c>
    </row>
    <row r="23" spans="2:29" x14ac:dyDescent="0.25">
      <c r="B23" s="106" t="s">
        <v>29</v>
      </c>
      <c r="C23" s="105" t="s">
        <v>25</v>
      </c>
      <c r="D23" s="102">
        <v>34</v>
      </c>
      <c r="E23" s="104">
        <v>3.9659395777440799E-3</v>
      </c>
      <c r="F23" s="102">
        <v>9</v>
      </c>
      <c r="G23" s="103">
        <v>0.1021053094865499</v>
      </c>
      <c r="H23" s="102">
        <v>117620</v>
      </c>
      <c r="I23" s="101">
        <v>8401</v>
      </c>
      <c r="L23" s="106" t="s">
        <v>29</v>
      </c>
      <c r="M23" s="105" t="s">
        <v>25</v>
      </c>
      <c r="N23" s="102">
        <v>941</v>
      </c>
      <c r="O23" s="104">
        <v>3.0084081971930049E-2</v>
      </c>
      <c r="P23" s="102">
        <v>92.5</v>
      </c>
      <c r="Q23" s="103">
        <v>0.77453134122379519</v>
      </c>
      <c r="R23" s="102">
        <v>117620</v>
      </c>
      <c r="S23" s="101">
        <v>8401</v>
      </c>
      <c r="V23" s="106" t="s">
        <v>29</v>
      </c>
      <c r="W23" s="105" t="s">
        <v>25</v>
      </c>
      <c r="X23" s="102">
        <v>424.5</v>
      </c>
      <c r="Y23" s="104">
        <v>2.4936850143922926E-2</v>
      </c>
      <c r="Z23" s="102">
        <v>43.5</v>
      </c>
      <c r="AA23" s="103">
        <v>0.6420130089357784</v>
      </c>
      <c r="AB23" s="102">
        <v>117620</v>
      </c>
      <c r="AC23" s="101">
        <v>8401</v>
      </c>
    </row>
    <row r="24" spans="2:29" x14ac:dyDescent="0.25">
      <c r="B24" s="100" t="s">
        <v>28</v>
      </c>
      <c r="C24" s="99" t="s">
        <v>25</v>
      </c>
      <c r="D24" s="96">
        <v>14</v>
      </c>
      <c r="E24" s="98">
        <v>1.6330339437769742E-3</v>
      </c>
      <c r="F24" s="96">
        <v>1</v>
      </c>
      <c r="G24" s="97">
        <v>11.112674886008726</v>
      </c>
      <c r="H24" s="96">
        <v>445</v>
      </c>
      <c r="I24" s="95">
        <v>78</v>
      </c>
      <c r="L24" s="100" t="s">
        <v>28</v>
      </c>
      <c r="M24" s="99" t="s">
        <v>25</v>
      </c>
      <c r="N24" s="96">
        <v>26</v>
      </c>
      <c r="O24" s="98">
        <v>8.3122861984078779E-4</v>
      </c>
      <c r="P24" s="96">
        <v>4</v>
      </c>
      <c r="Q24" s="97">
        <v>5.6564491163436292</v>
      </c>
      <c r="R24" s="96">
        <v>445</v>
      </c>
      <c r="S24" s="95">
        <v>78</v>
      </c>
      <c r="V24" s="100" t="s">
        <v>28</v>
      </c>
      <c r="W24" s="99" t="s">
        <v>25</v>
      </c>
      <c r="X24" s="96">
        <v>8</v>
      </c>
      <c r="Y24" s="98">
        <v>4.6995241731774659E-4</v>
      </c>
      <c r="Z24" s="96">
        <v>2</v>
      </c>
      <c r="AA24" s="97">
        <v>3.1979913494432846</v>
      </c>
      <c r="AB24" s="96">
        <v>445</v>
      </c>
      <c r="AC24" s="95">
        <v>78</v>
      </c>
    </row>
    <row r="25" spans="2:29" x14ac:dyDescent="0.25">
      <c r="B25" s="100" t="s">
        <v>27</v>
      </c>
      <c r="C25" s="99" t="s">
        <v>25</v>
      </c>
      <c r="D25" s="96">
        <v>10</v>
      </c>
      <c r="E25" s="98">
        <v>1.166452816983553E-3</v>
      </c>
      <c r="F25" s="96">
        <v>6</v>
      </c>
      <c r="G25" s="97">
        <v>5.6939519444943333E-2</v>
      </c>
      <c r="H25" s="96">
        <v>62035</v>
      </c>
      <c r="I25" s="95">
        <v>3957</v>
      </c>
      <c r="L25" s="100" t="s">
        <v>27</v>
      </c>
      <c r="M25" s="99" t="s">
        <v>25</v>
      </c>
      <c r="N25" s="96">
        <v>575</v>
      </c>
      <c r="O25" s="98">
        <v>1.8382940631094344E-2</v>
      </c>
      <c r="P25" s="96">
        <v>49.5</v>
      </c>
      <c r="Q25" s="97">
        <v>0.89734946007181182</v>
      </c>
      <c r="R25" s="96">
        <v>62035</v>
      </c>
      <c r="S25" s="95">
        <v>3957</v>
      </c>
      <c r="V25" s="100" t="s">
        <v>27</v>
      </c>
      <c r="W25" s="99" t="s">
        <v>25</v>
      </c>
      <c r="X25" s="96">
        <v>343.5</v>
      </c>
      <c r="Y25" s="98">
        <v>2.0178581918580744E-2</v>
      </c>
      <c r="Z25" s="96">
        <v>28.5</v>
      </c>
      <c r="AA25" s="97">
        <v>0.98500234282567689</v>
      </c>
      <c r="AB25" s="96">
        <v>62035</v>
      </c>
      <c r="AC25" s="95">
        <v>3957</v>
      </c>
    </row>
    <row r="26" spans="2:29" ht="15.75" thickBot="1" x14ac:dyDescent="0.3">
      <c r="B26" s="94" t="s">
        <v>26</v>
      </c>
      <c r="C26" s="93" t="s">
        <v>25</v>
      </c>
      <c r="D26" s="90">
        <v>10</v>
      </c>
      <c r="E26" s="92">
        <v>1.166452816983553E-3</v>
      </c>
      <c r="F26" s="90">
        <v>2</v>
      </c>
      <c r="G26" s="91">
        <v>6.4059540964219425E-2</v>
      </c>
      <c r="H26" s="90">
        <v>55140</v>
      </c>
      <c r="I26" s="89">
        <v>4366</v>
      </c>
      <c r="L26" s="94" t="s">
        <v>26</v>
      </c>
      <c r="M26" s="93" t="s">
        <v>25</v>
      </c>
      <c r="N26" s="90">
        <v>340</v>
      </c>
      <c r="O26" s="92">
        <v>1.0869912720994917E-2</v>
      </c>
      <c r="P26" s="90">
        <v>39</v>
      </c>
      <c r="Q26" s="91">
        <v>0.59695652416421907</v>
      </c>
      <c r="R26" s="90">
        <v>55140</v>
      </c>
      <c r="S26" s="89">
        <v>4366</v>
      </c>
      <c r="V26" s="94" t="s">
        <v>26</v>
      </c>
      <c r="W26" s="93" t="s">
        <v>25</v>
      </c>
      <c r="X26" s="90">
        <v>73</v>
      </c>
      <c r="Y26" s="92">
        <v>4.2883158080244373E-3</v>
      </c>
      <c r="Z26" s="90">
        <v>13</v>
      </c>
      <c r="AA26" s="91">
        <v>0.23550677590375657</v>
      </c>
      <c r="AB26" s="90">
        <v>55140</v>
      </c>
      <c r="AC26" s="89">
        <v>4366</v>
      </c>
    </row>
    <row r="27" spans="2:29" ht="19.5" thickBot="1" x14ac:dyDescent="0.3">
      <c r="B27" s="179" t="s">
        <v>24</v>
      </c>
      <c r="C27" s="180"/>
      <c r="D27" s="86">
        <v>6597.3</v>
      </c>
      <c r="E27" s="88">
        <v>0.7695439169485595</v>
      </c>
      <c r="F27" s="86">
        <v>126.65</v>
      </c>
      <c r="G27" s="87">
        <v>5.5136348283968983</v>
      </c>
      <c r="H27" s="86">
        <v>422648</v>
      </c>
      <c r="I27" s="85">
        <v>45549</v>
      </c>
      <c r="L27" s="179" t="s">
        <v>24</v>
      </c>
      <c r="M27" s="180"/>
      <c r="N27" s="86">
        <v>16543.5</v>
      </c>
      <c r="O27" s="88">
        <v>0.52890117970523354</v>
      </c>
      <c r="P27" s="86">
        <v>703.8</v>
      </c>
      <c r="Q27" s="87">
        <v>3.7894756894009922</v>
      </c>
      <c r="R27" s="86">
        <v>422648</v>
      </c>
      <c r="S27" s="85">
        <v>45549</v>
      </c>
      <c r="V27" s="179" t="s">
        <v>24</v>
      </c>
      <c r="W27" s="180"/>
      <c r="X27" s="86">
        <v>7491.3</v>
      </c>
      <c r="Y27" s="88">
        <v>0.44006931798155435</v>
      </c>
      <c r="Z27" s="86">
        <v>287.75</v>
      </c>
      <c r="AA27" s="87">
        <v>3.1530124078599662</v>
      </c>
      <c r="AB27" s="86">
        <v>422648</v>
      </c>
      <c r="AC27" s="85">
        <v>45549</v>
      </c>
    </row>
    <row r="28" spans="2:29" x14ac:dyDescent="0.25">
      <c r="B28" s="84" t="s">
        <v>23</v>
      </c>
      <c r="C28" s="83" t="s">
        <v>22</v>
      </c>
      <c r="D28" s="82">
        <v>0</v>
      </c>
      <c r="E28" s="81">
        <v>0</v>
      </c>
      <c r="F28" s="76">
        <v>0</v>
      </c>
      <c r="G28" s="80" t="e">
        <v>#DIV/0!</v>
      </c>
      <c r="H28" s="76">
        <v>0</v>
      </c>
      <c r="I28" s="79">
        <v>0</v>
      </c>
      <c r="L28" s="78" t="s">
        <v>23</v>
      </c>
      <c r="M28" s="77" t="s">
        <v>22</v>
      </c>
      <c r="N28" s="76">
        <v>1799.9000000000003</v>
      </c>
      <c r="O28" s="75">
        <v>5.7543399725055157E-2</v>
      </c>
      <c r="P28" s="73">
        <v>194.84999999999997</v>
      </c>
      <c r="Q28" s="74">
        <v>3.5254045600026349</v>
      </c>
      <c r="R28" s="73">
        <v>49427.65</v>
      </c>
      <c r="S28" s="72">
        <v>5361.2999999999993</v>
      </c>
      <c r="V28" s="78" t="s">
        <v>23</v>
      </c>
      <c r="W28" s="77" t="s">
        <v>22</v>
      </c>
      <c r="X28" s="76">
        <v>1799.8350000000003</v>
      </c>
      <c r="Y28" s="75">
        <v>0.10572960112788582</v>
      </c>
      <c r="Z28" s="73">
        <v>154.45499999999998</v>
      </c>
      <c r="AA28" s="74">
        <v>5.4986471010236375</v>
      </c>
      <c r="AB28" s="73">
        <v>58226.965000000004</v>
      </c>
      <c r="AC28" s="72">
        <v>6323.2199999999993</v>
      </c>
    </row>
    <row r="29" spans="2:29" ht="19.5" thickBot="1" x14ac:dyDescent="0.35">
      <c r="B29" s="181" t="s">
        <v>21</v>
      </c>
      <c r="C29" s="182"/>
      <c r="D29" s="71">
        <v>0</v>
      </c>
      <c r="E29" s="70">
        <v>0</v>
      </c>
      <c r="F29" s="67">
        <v>0</v>
      </c>
      <c r="G29" s="69">
        <v>0</v>
      </c>
      <c r="H29" s="67">
        <v>49427.65</v>
      </c>
      <c r="I29" s="68">
        <v>5361.2999999999993</v>
      </c>
      <c r="L29" s="183" t="s">
        <v>21</v>
      </c>
      <c r="M29" s="184"/>
      <c r="N29" s="67">
        <v>1799.9000000000003</v>
      </c>
      <c r="O29" s="66">
        <v>5.7543399725055157E-2</v>
      </c>
      <c r="P29" s="64">
        <v>194.84999999999997</v>
      </c>
      <c r="Q29" s="65">
        <v>3.5254045600026349</v>
      </c>
      <c r="R29" s="64">
        <v>49427.65</v>
      </c>
      <c r="S29" s="63">
        <v>5361.2999999999993</v>
      </c>
      <c r="V29" s="183" t="s">
        <v>21</v>
      </c>
      <c r="W29" s="184"/>
      <c r="X29" s="67">
        <v>1799.8350000000003</v>
      </c>
      <c r="Y29" s="66">
        <v>0.10572960112788582</v>
      </c>
      <c r="Z29" s="64">
        <v>154.45499999999998</v>
      </c>
      <c r="AA29" s="65">
        <v>6.4775390353102935</v>
      </c>
      <c r="AB29" s="64">
        <v>49427.65</v>
      </c>
      <c r="AC29" s="63">
        <v>5361.2999999999993</v>
      </c>
    </row>
    <row r="30" spans="2:29" ht="27" thickBot="1" x14ac:dyDescent="0.45">
      <c r="B30" s="175" t="s">
        <v>20</v>
      </c>
      <c r="C30" s="176"/>
      <c r="D30" s="60">
        <v>7298.3</v>
      </c>
      <c r="E30" s="62">
        <v>0.85131225941910649</v>
      </c>
      <c r="F30" s="60">
        <v>128.65</v>
      </c>
      <c r="G30" s="61">
        <v>2.8298451165013727</v>
      </c>
      <c r="H30" s="60">
        <v>910981.65</v>
      </c>
      <c r="I30" s="60">
        <v>52195.3</v>
      </c>
      <c r="L30" s="175" t="s">
        <v>20</v>
      </c>
      <c r="M30" s="176"/>
      <c r="N30" s="60">
        <v>21613.4</v>
      </c>
      <c r="O30" s="62">
        <v>0.69098756354103397</v>
      </c>
      <c r="P30" s="60">
        <v>910.64999999999986</v>
      </c>
      <c r="Q30" s="61">
        <v>2.2969101650010741</v>
      </c>
      <c r="R30" s="60">
        <v>910981.65</v>
      </c>
      <c r="S30" s="60">
        <v>52195.3</v>
      </c>
      <c r="V30" s="175" t="s">
        <v>20</v>
      </c>
      <c r="W30" s="176"/>
      <c r="X30" s="60">
        <v>10635.135</v>
      </c>
      <c r="Y30" s="62">
        <v>0.62475092521882158</v>
      </c>
      <c r="Z30" s="60">
        <v>446.20499999999998</v>
      </c>
      <c r="AA30" s="61">
        <v>2.0767331084443179</v>
      </c>
      <c r="AB30" s="60">
        <v>910981.65</v>
      </c>
      <c r="AC30" s="60">
        <v>52195.3</v>
      </c>
    </row>
    <row r="31" spans="2:29" x14ac:dyDescent="0.25">
      <c r="B31" s="59" t="s">
        <v>19</v>
      </c>
      <c r="C31" s="58" t="s">
        <v>13</v>
      </c>
      <c r="D31" s="55">
        <v>83</v>
      </c>
      <c r="E31" s="57">
        <v>9.6815583809634898E-3</v>
      </c>
      <c r="F31" s="55">
        <v>22</v>
      </c>
      <c r="G31" s="56">
        <v>0.34946440867255424</v>
      </c>
      <c r="H31" s="55">
        <v>83893</v>
      </c>
      <c r="I31" s="54">
        <v>14849</v>
      </c>
      <c r="L31" s="59" t="s">
        <v>19</v>
      </c>
      <c r="M31" s="58" t="s">
        <v>13</v>
      </c>
      <c r="N31" s="55">
        <v>681.80000000000007</v>
      </c>
      <c r="O31" s="57">
        <v>2.1797372038748045E-2</v>
      </c>
      <c r="P31" s="55">
        <v>134.20000000000002</v>
      </c>
      <c r="Q31" s="56">
        <v>0.78679541354773963</v>
      </c>
      <c r="R31" s="55">
        <v>83893</v>
      </c>
      <c r="S31" s="54">
        <v>14849</v>
      </c>
      <c r="V31" s="59" t="s">
        <v>19</v>
      </c>
      <c r="W31" s="58" t="s">
        <v>13</v>
      </c>
      <c r="X31" s="55">
        <v>542.79999999999995</v>
      </c>
      <c r="Y31" s="57">
        <v>3.1886271515009106E-2</v>
      </c>
      <c r="Z31" s="55">
        <v>98.199999999999989</v>
      </c>
      <c r="AA31" s="56">
        <v>1.1509631591620093</v>
      </c>
      <c r="AB31" s="55">
        <v>83893</v>
      </c>
      <c r="AC31" s="54">
        <v>14849</v>
      </c>
    </row>
    <row r="32" spans="2:29" x14ac:dyDescent="0.25">
      <c r="B32" s="53" t="s">
        <v>18</v>
      </c>
      <c r="C32" s="52" t="s">
        <v>13</v>
      </c>
      <c r="D32" s="49">
        <v>123.5</v>
      </c>
      <c r="E32" s="51">
        <v>1.440569228974688E-2</v>
      </c>
      <c r="F32" s="49">
        <v>21.5</v>
      </c>
      <c r="G32" s="50">
        <v>0.53125817040265466</v>
      </c>
      <c r="H32" s="49">
        <v>82113</v>
      </c>
      <c r="I32" s="48">
        <v>11495</v>
      </c>
      <c r="L32" s="53" t="s">
        <v>18</v>
      </c>
      <c r="M32" s="52" t="s">
        <v>13</v>
      </c>
      <c r="N32" s="49">
        <v>458</v>
      </c>
      <c r="O32" s="51">
        <v>1.4642411841810799E-2</v>
      </c>
      <c r="P32" s="49">
        <v>107.5</v>
      </c>
      <c r="Q32" s="50">
        <v>0.53998799702941958</v>
      </c>
      <c r="R32" s="49">
        <v>82113</v>
      </c>
      <c r="S32" s="48">
        <v>11495</v>
      </c>
      <c r="V32" s="53" t="s">
        <v>18</v>
      </c>
      <c r="W32" s="52" t="s">
        <v>13</v>
      </c>
      <c r="X32" s="49">
        <v>257.5</v>
      </c>
      <c r="Y32" s="51">
        <v>1.5126593432414967E-2</v>
      </c>
      <c r="Z32" s="49">
        <v>60.5</v>
      </c>
      <c r="AA32" s="50">
        <v>0.55784381546517048</v>
      </c>
      <c r="AB32" s="49">
        <v>82113</v>
      </c>
      <c r="AC32" s="48">
        <v>11495</v>
      </c>
    </row>
    <row r="33" spans="2:29" x14ac:dyDescent="0.25">
      <c r="B33" s="53" t="s">
        <v>17</v>
      </c>
      <c r="C33" s="52" t="s">
        <v>13</v>
      </c>
      <c r="D33" s="49">
        <v>49</v>
      </c>
      <c r="E33" s="51">
        <v>5.7156188032194098E-3</v>
      </c>
      <c r="F33" s="49">
        <v>9</v>
      </c>
      <c r="G33" s="50">
        <v>0.32239901527351389</v>
      </c>
      <c r="H33" s="49">
        <v>53685</v>
      </c>
      <c r="I33" s="48">
        <v>5345</v>
      </c>
      <c r="L33" s="53" t="s">
        <v>17</v>
      </c>
      <c r="M33" s="52" t="s">
        <v>13</v>
      </c>
      <c r="N33" s="49">
        <v>586</v>
      </c>
      <c r="O33" s="51">
        <v>1.8734614277950062E-2</v>
      </c>
      <c r="P33" s="49">
        <v>53</v>
      </c>
      <c r="Q33" s="50">
        <v>1.0567571776022009</v>
      </c>
      <c r="R33" s="49">
        <v>53685</v>
      </c>
      <c r="S33" s="48">
        <v>5345</v>
      </c>
      <c r="V33" s="53" t="s">
        <v>17</v>
      </c>
      <c r="W33" s="52" t="s">
        <v>13</v>
      </c>
      <c r="X33" s="49">
        <v>418</v>
      </c>
      <c r="Y33" s="51">
        <v>2.4555013804852258E-2</v>
      </c>
      <c r="Z33" s="49">
        <v>25</v>
      </c>
      <c r="AA33" s="50">
        <v>1.3850665244247589</v>
      </c>
      <c r="AB33" s="49">
        <v>53685</v>
      </c>
      <c r="AC33" s="48">
        <v>5345</v>
      </c>
    </row>
    <row r="34" spans="2:29" x14ac:dyDescent="0.25">
      <c r="B34" s="53" t="s">
        <v>16</v>
      </c>
      <c r="C34" s="52" t="s">
        <v>13</v>
      </c>
      <c r="D34" s="49">
        <v>47</v>
      </c>
      <c r="E34" s="51">
        <v>5.4823282398226989E-3</v>
      </c>
      <c r="F34" s="49">
        <v>8</v>
      </c>
      <c r="G34" s="50">
        <v>0.19078943305413065</v>
      </c>
      <c r="H34" s="49">
        <v>87015</v>
      </c>
      <c r="I34" s="48">
        <v>3909</v>
      </c>
      <c r="L34" s="53" t="s">
        <v>16</v>
      </c>
      <c r="M34" s="52" t="s">
        <v>13</v>
      </c>
      <c r="N34" s="49">
        <v>408.3</v>
      </c>
      <c r="O34" s="51">
        <v>1.3053486364653602E-2</v>
      </c>
      <c r="P34" s="49">
        <v>41.6</v>
      </c>
      <c r="Q34" s="50">
        <v>0.60831643813341496</v>
      </c>
      <c r="R34" s="49">
        <v>64980.100000000006</v>
      </c>
      <c r="S34" s="48">
        <v>3814.1</v>
      </c>
      <c r="V34" s="53" t="s">
        <v>16</v>
      </c>
      <c r="W34" s="52" t="s">
        <v>13</v>
      </c>
      <c r="X34" s="49">
        <v>311.40000000000003</v>
      </c>
      <c r="Y34" s="51">
        <v>1.8292897844093287E-2</v>
      </c>
      <c r="Z34" s="49">
        <v>24.4</v>
      </c>
      <c r="AA34" s="50">
        <v>0.89943798785312246</v>
      </c>
      <c r="AB34" s="49">
        <v>61587.8</v>
      </c>
      <c r="AC34" s="48">
        <v>3800.6</v>
      </c>
    </row>
    <row r="35" spans="2:29" x14ac:dyDescent="0.25">
      <c r="B35" s="53" t="s">
        <v>15</v>
      </c>
      <c r="C35" s="52" t="s">
        <v>13</v>
      </c>
      <c r="D35" s="49">
        <v>53</v>
      </c>
      <c r="E35" s="51">
        <v>6.1821999300128308E-3</v>
      </c>
      <c r="F35" s="49">
        <v>17</v>
      </c>
      <c r="G35" s="50">
        <v>0.1691809605485958</v>
      </c>
      <c r="H35" s="49">
        <v>110656</v>
      </c>
      <c r="I35" s="48">
        <v>15028</v>
      </c>
      <c r="L35" s="53" t="s">
        <v>15</v>
      </c>
      <c r="M35" s="52" t="s">
        <v>13</v>
      </c>
      <c r="N35" s="49">
        <v>713</v>
      </c>
      <c r="O35" s="51">
        <v>2.2794846382556987E-2</v>
      </c>
      <c r="P35" s="49">
        <v>113.25</v>
      </c>
      <c r="Q35" s="50">
        <v>0.65787310865060922</v>
      </c>
      <c r="R35" s="49">
        <v>104924.75</v>
      </c>
      <c r="S35" s="48">
        <v>12729.5</v>
      </c>
      <c r="V35" s="53" t="s">
        <v>15</v>
      </c>
      <c r="W35" s="52" t="s">
        <v>13</v>
      </c>
      <c r="X35" s="49">
        <v>492.065</v>
      </c>
      <c r="Y35" s="51">
        <v>2.890589202843212E-2</v>
      </c>
      <c r="Z35" s="49">
        <v>79.045000000000002</v>
      </c>
      <c r="AA35" s="50">
        <v>0.8425840622463957</v>
      </c>
      <c r="AB35" s="49">
        <v>103885.88500000001</v>
      </c>
      <c r="AC35" s="48">
        <v>12314.880000000001</v>
      </c>
    </row>
    <row r="36" spans="2:29" ht="15.75" thickBot="1" x14ac:dyDescent="0.3">
      <c r="B36" s="47" t="s">
        <v>14</v>
      </c>
      <c r="C36" s="46" t="s">
        <v>13</v>
      </c>
      <c r="D36" s="43">
        <v>41</v>
      </c>
      <c r="E36" s="45">
        <v>4.7824565496325678E-3</v>
      </c>
      <c r="F36" s="43">
        <v>9.9</v>
      </c>
      <c r="G36" s="44">
        <v>0.15612713228845659</v>
      </c>
      <c r="H36" s="43">
        <v>92759</v>
      </c>
      <c r="I36" s="42">
        <v>11685</v>
      </c>
      <c r="L36" s="47" t="s">
        <v>14</v>
      </c>
      <c r="M36" s="46" t="s">
        <v>13</v>
      </c>
      <c r="N36" s="43">
        <v>769.1</v>
      </c>
      <c r="O36" s="45">
        <v>2.4588381981521149E-2</v>
      </c>
      <c r="P36" s="43">
        <v>95.7</v>
      </c>
      <c r="Q36" s="44">
        <v>0.93430590992877716</v>
      </c>
      <c r="R36" s="43">
        <v>79693.75</v>
      </c>
      <c r="S36" s="42">
        <v>10755</v>
      </c>
      <c r="V36" s="47" t="s">
        <v>14</v>
      </c>
      <c r="W36" s="46" t="s">
        <v>13</v>
      </c>
      <c r="X36" s="43">
        <v>579</v>
      </c>
      <c r="Y36" s="45">
        <v>3.4012806203371909E-2</v>
      </c>
      <c r="Z36" s="43">
        <v>63.3</v>
      </c>
      <c r="AA36" s="44">
        <v>1.3357114067237474</v>
      </c>
      <c r="AB36" s="43">
        <v>77110.45</v>
      </c>
      <c r="AC36" s="42">
        <v>10574.8</v>
      </c>
    </row>
    <row r="37" spans="2:29" ht="26.25" thickBot="1" x14ac:dyDescent="0.4">
      <c r="B37" s="177" t="s">
        <v>12</v>
      </c>
      <c r="C37" s="178"/>
      <c r="D37" s="39">
        <v>396.5</v>
      </c>
      <c r="E37" s="41">
        <v>4.6249854193397874E-2</v>
      </c>
      <c r="F37" s="39">
        <v>87.4</v>
      </c>
      <c r="G37" s="40">
        <v>0.27454944703239803</v>
      </c>
      <c r="H37" s="39">
        <v>510121</v>
      </c>
      <c r="I37" s="38">
        <v>62311</v>
      </c>
      <c r="L37" s="177" t="s">
        <v>12</v>
      </c>
      <c r="M37" s="178"/>
      <c r="N37" s="39">
        <v>3616.2000000000003</v>
      </c>
      <c r="O37" s="41">
        <v>0.11561111288724064</v>
      </c>
      <c r="P37" s="39">
        <v>545.25000000000011</v>
      </c>
      <c r="Q37" s="40">
        <v>0.74600555212866215</v>
      </c>
      <c r="R37" s="39">
        <v>469289.6</v>
      </c>
      <c r="S37" s="38">
        <v>58987.6</v>
      </c>
      <c r="V37" s="177" t="s">
        <v>12</v>
      </c>
      <c r="W37" s="178"/>
      <c r="X37" s="39">
        <v>2600.7650000000003</v>
      </c>
      <c r="Y37" s="41">
        <v>0.15277947482817367</v>
      </c>
      <c r="Z37" s="39">
        <v>350.44499999999999</v>
      </c>
      <c r="AA37" s="40">
        <v>1.0008013592140899</v>
      </c>
      <c r="AB37" s="39">
        <v>462275.13500000001</v>
      </c>
      <c r="AC37" s="38">
        <v>58379.28</v>
      </c>
    </row>
    <row r="38" spans="2:29" x14ac:dyDescent="0.25">
      <c r="B38" s="37" t="s">
        <v>11</v>
      </c>
      <c r="C38" s="36" t="s">
        <v>10</v>
      </c>
      <c r="D38" s="33">
        <v>72</v>
      </c>
      <c r="E38" s="35">
        <v>8.3984602822815817E-3</v>
      </c>
      <c r="F38" s="33">
        <v>27</v>
      </c>
      <c r="G38" s="34">
        <v>6.0771225690274149E-2</v>
      </c>
      <c r="H38" s="33">
        <v>418490</v>
      </c>
      <c r="I38" s="32">
        <v>44673</v>
      </c>
      <c r="L38" s="37" t="s">
        <v>11</v>
      </c>
      <c r="M38" s="36" t="s">
        <v>10</v>
      </c>
      <c r="N38" s="33">
        <v>572</v>
      </c>
      <c r="O38" s="35">
        <v>1.828702963649733E-2</v>
      </c>
      <c r="P38" s="33">
        <v>247</v>
      </c>
      <c r="Q38" s="34">
        <v>0.13232487478554836</v>
      </c>
      <c r="R38" s="33">
        <v>418490</v>
      </c>
      <c r="S38" s="32">
        <v>44673</v>
      </c>
      <c r="V38" s="37" t="s">
        <v>11</v>
      </c>
      <c r="W38" s="36" t="s">
        <v>10</v>
      </c>
      <c r="X38" s="33">
        <v>361</v>
      </c>
      <c r="Y38" s="35">
        <v>2.1206602831463313E-2</v>
      </c>
      <c r="Z38" s="33">
        <v>155</v>
      </c>
      <c r="AA38" s="34">
        <v>0.15345089498294956</v>
      </c>
      <c r="AB38" s="33">
        <v>418490</v>
      </c>
      <c r="AC38" s="32">
        <v>44673</v>
      </c>
    </row>
    <row r="39" spans="2:29" x14ac:dyDescent="0.25">
      <c r="B39" s="31" t="s">
        <v>9</v>
      </c>
      <c r="C39" s="30" t="s">
        <v>9</v>
      </c>
      <c r="D39" s="27">
        <v>0</v>
      </c>
      <c r="E39" s="29">
        <v>0</v>
      </c>
      <c r="F39" s="27">
        <v>0</v>
      </c>
      <c r="G39" s="28">
        <v>0</v>
      </c>
      <c r="H39" s="27">
        <v>823</v>
      </c>
      <c r="I39" s="26">
        <v>123</v>
      </c>
      <c r="L39" s="31" t="s">
        <v>9</v>
      </c>
      <c r="M39" s="30" t="s">
        <v>9</v>
      </c>
      <c r="N39" s="27">
        <v>5</v>
      </c>
      <c r="O39" s="29">
        <v>1.5985165766168994E-4</v>
      </c>
      <c r="P39" s="27">
        <v>1</v>
      </c>
      <c r="Q39" s="28">
        <v>0.58816708495488235</v>
      </c>
      <c r="R39" s="27">
        <v>823</v>
      </c>
      <c r="S39" s="26">
        <v>123</v>
      </c>
      <c r="V39" s="31" t="s">
        <v>9</v>
      </c>
      <c r="W39" s="30" t="s">
        <v>9</v>
      </c>
      <c r="X39" s="27">
        <v>0</v>
      </c>
      <c r="Y39" s="29">
        <v>0</v>
      </c>
      <c r="Z39" s="27">
        <v>0</v>
      </c>
      <c r="AA39" s="28">
        <v>0</v>
      </c>
      <c r="AB39" s="27">
        <v>823</v>
      </c>
      <c r="AC39" s="26">
        <v>123</v>
      </c>
    </row>
    <row r="40" spans="2:29" x14ac:dyDescent="0.25">
      <c r="B40" s="31" t="s">
        <v>8</v>
      </c>
      <c r="C40" s="30" t="s">
        <v>7</v>
      </c>
      <c r="D40" s="27">
        <v>5</v>
      </c>
      <c r="E40" s="29">
        <v>5.8322640849177649E-4</v>
      </c>
      <c r="F40" s="27">
        <v>4</v>
      </c>
      <c r="G40" s="28">
        <v>3.189729892870613E-2</v>
      </c>
      <c r="H40" s="27">
        <v>55369</v>
      </c>
      <c r="I40" s="26">
        <v>5429</v>
      </c>
      <c r="L40" s="31" t="s">
        <v>8</v>
      </c>
      <c r="M40" s="30" t="s">
        <v>7</v>
      </c>
      <c r="N40" s="27">
        <v>113</v>
      </c>
      <c r="O40" s="29">
        <v>3.612647463154193E-3</v>
      </c>
      <c r="P40" s="27">
        <v>33</v>
      </c>
      <c r="Q40" s="28">
        <v>0.19757969525806537</v>
      </c>
      <c r="R40" s="27">
        <v>55369</v>
      </c>
      <c r="S40" s="26">
        <v>5429</v>
      </c>
      <c r="V40" s="31" t="s">
        <v>8</v>
      </c>
      <c r="W40" s="30" t="s">
        <v>7</v>
      </c>
      <c r="X40" s="27">
        <v>93</v>
      </c>
      <c r="Y40" s="29">
        <v>5.4631968513188037E-3</v>
      </c>
      <c r="Z40" s="27">
        <v>22</v>
      </c>
      <c r="AA40" s="28">
        <v>0.29878829308076343</v>
      </c>
      <c r="AB40" s="27">
        <v>55369</v>
      </c>
      <c r="AC40" s="26">
        <v>5429</v>
      </c>
    </row>
    <row r="41" spans="2:29" ht="26.25" thickBot="1" x14ac:dyDescent="0.4">
      <c r="B41" s="171" t="s">
        <v>6</v>
      </c>
      <c r="C41" s="172"/>
      <c r="D41" s="23">
        <v>77</v>
      </c>
      <c r="E41" s="25">
        <v>8.9816866907733578E-3</v>
      </c>
      <c r="F41" s="23">
        <v>31</v>
      </c>
      <c r="G41" s="24">
        <v>5.7297878966352959E-2</v>
      </c>
      <c r="H41" s="23">
        <v>474682</v>
      </c>
      <c r="I41" s="22">
        <v>50225</v>
      </c>
      <c r="L41" s="171" t="s">
        <v>6</v>
      </c>
      <c r="M41" s="172"/>
      <c r="N41" s="23">
        <v>690</v>
      </c>
      <c r="O41" s="25">
        <v>2.2059528757313214E-2</v>
      </c>
      <c r="P41" s="23">
        <v>281</v>
      </c>
      <c r="Q41" s="24">
        <v>0.14072682028529798</v>
      </c>
      <c r="R41" s="23">
        <v>474682</v>
      </c>
      <c r="S41" s="22">
        <v>50225</v>
      </c>
      <c r="V41" s="171" t="s">
        <v>6</v>
      </c>
      <c r="W41" s="172"/>
      <c r="X41" s="23">
        <v>454</v>
      </c>
      <c r="Y41" s="25">
        <v>2.6669799682782117E-2</v>
      </c>
      <c r="Z41" s="23">
        <v>177</v>
      </c>
      <c r="AA41" s="24">
        <v>0.17013763749416105</v>
      </c>
      <c r="AB41" s="23">
        <v>474682</v>
      </c>
      <c r="AC41" s="22">
        <v>50225</v>
      </c>
    </row>
    <row r="42" spans="2:29" x14ac:dyDescent="0.25">
      <c r="B42" s="21" t="s">
        <v>5</v>
      </c>
      <c r="C42" s="20" t="s">
        <v>4</v>
      </c>
      <c r="D42" s="17">
        <v>573.79999999999995</v>
      </c>
      <c r="E42" s="19">
        <v>6.6931062638516267E-2</v>
      </c>
      <c r="F42" s="17">
        <v>137.6</v>
      </c>
      <c r="G42" s="18">
        <v>0.44815746184307387</v>
      </c>
      <c r="H42" s="17">
        <v>452252</v>
      </c>
      <c r="I42" s="16">
        <v>82957</v>
      </c>
      <c r="L42" s="21" t="s">
        <v>5</v>
      </c>
      <c r="M42" s="20" t="s">
        <v>4</v>
      </c>
      <c r="N42" s="17">
        <v>3460.5999999999995</v>
      </c>
      <c r="O42" s="19">
        <v>0.11063652930080883</v>
      </c>
      <c r="P42" s="17">
        <v>734.99999999999989</v>
      </c>
      <c r="Q42" s="18">
        <v>0.75515453803196486</v>
      </c>
      <c r="R42" s="17">
        <v>443655.75000000006</v>
      </c>
      <c r="S42" s="16">
        <v>80919.100000000006</v>
      </c>
      <c r="V42" s="21" t="s">
        <v>5</v>
      </c>
      <c r="W42" s="20" t="s">
        <v>4</v>
      </c>
      <c r="X42" s="17">
        <v>2082.6</v>
      </c>
      <c r="Y42" s="19">
        <v>0.12234036303824238</v>
      </c>
      <c r="Z42" s="17">
        <v>410.9</v>
      </c>
      <c r="AA42" s="18">
        <v>0.83841255133456682</v>
      </c>
      <c r="AB42" s="17">
        <v>441870.9</v>
      </c>
      <c r="AC42" s="16">
        <v>80565.5</v>
      </c>
    </row>
    <row r="43" spans="2:29" x14ac:dyDescent="0.25">
      <c r="B43" s="15" t="s">
        <v>3</v>
      </c>
      <c r="C43" s="14" t="s">
        <v>2</v>
      </c>
      <c r="D43" s="11">
        <v>227.4</v>
      </c>
      <c r="E43" s="13">
        <v>2.6525137058205996E-2</v>
      </c>
      <c r="F43" s="11">
        <v>72.349999999999994</v>
      </c>
      <c r="G43" s="12">
        <v>0.29203341903436103</v>
      </c>
      <c r="H43" s="11">
        <v>275048</v>
      </c>
      <c r="I43" s="10">
        <v>46707</v>
      </c>
      <c r="L43" s="15" t="s">
        <v>3</v>
      </c>
      <c r="M43" s="14" t="s">
        <v>2</v>
      </c>
      <c r="N43" s="11">
        <v>1898.7999999999997</v>
      </c>
      <c r="O43" s="13">
        <v>6.0705265513603369E-2</v>
      </c>
      <c r="P43" s="11">
        <v>392.09999999999997</v>
      </c>
      <c r="Q43" s="12">
        <v>0.66834588648588467</v>
      </c>
      <c r="R43" s="11">
        <v>275048</v>
      </c>
      <c r="S43" s="10">
        <v>46707</v>
      </c>
      <c r="V43" s="15" t="s">
        <v>3</v>
      </c>
      <c r="W43" s="14" t="s">
        <v>2</v>
      </c>
      <c r="X43" s="11">
        <v>1250.5</v>
      </c>
      <c r="Y43" s="13">
        <v>7.3459437231980257E-2</v>
      </c>
      <c r="Z43" s="11">
        <v>236.45</v>
      </c>
      <c r="AA43" s="12">
        <v>0.80876530696600146</v>
      </c>
      <c r="AB43" s="11">
        <v>275048</v>
      </c>
      <c r="AC43" s="10">
        <v>46707</v>
      </c>
    </row>
    <row r="44" spans="2:29" ht="27" thickBot="1" x14ac:dyDescent="0.45">
      <c r="B44" s="173" t="s">
        <v>1</v>
      </c>
      <c r="C44" s="174"/>
      <c r="D44" s="7">
        <v>801.19999999999993</v>
      </c>
      <c r="E44" s="9">
        <v>9.3456199696722253E-2</v>
      </c>
      <c r="F44" s="7">
        <v>209.95</v>
      </c>
      <c r="G44" s="8">
        <v>0.38911496806272067</v>
      </c>
      <c r="H44" s="7">
        <v>727300</v>
      </c>
      <c r="I44" s="6">
        <v>129664</v>
      </c>
      <c r="L44" s="173" t="s">
        <v>1</v>
      </c>
      <c r="M44" s="174"/>
      <c r="N44" s="7">
        <v>5359.4</v>
      </c>
      <c r="O44" s="9">
        <v>0.17134179481441222</v>
      </c>
      <c r="P44" s="7">
        <v>1127.0999999999999</v>
      </c>
      <c r="Q44" s="8">
        <v>0.7219328580415012</v>
      </c>
      <c r="R44" s="7">
        <v>718703.75</v>
      </c>
      <c r="S44" s="6">
        <v>127626.1</v>
      </c>
      <c r="V44" s="173" t="s">
        <v>1</v>
      </c>
      <c r="W44" s="174"/>
      <c r="X44" s="7">
        <v>3333.1</v>
      </c>
      <c r="Y44" s="9">
        <v>0.19579980027022265</v>
      </c>
      <c r="Z44" s="7">
        <v>647.34999999999991</v>
      </c>
      <c r="AA44" s="8">
        <v>0.82703830067792328</v>
      </c>
      <c r="AB44" s="7">
        <v>716918.9</v>
      </c>
      <c r="AC44" s="6">
        <v>127272.5</v>
      </c>
    </row>
    <row r="45" spans="2:29" ht="15.75" thickBot="1" x14ac:dyDescent="0.3">
      <c r="B45" s="169" t="s">
        <v>0</v>
      </c>
      <c r="C45" s="170"/>
      <c r="D45" s="4">
        <v>8573</v>
      </c>
      <c r="E45" s="5">
        <v>1</v>
      </c>
      <c r="F45" s="4">
        <v>477</v>
      </c>
      <c r="G45" s="3"/>
      <c r="H45" s="2"/>
      <c r="I45" s="1"/>
      <c r="L45" s="169" t="s">
        <v>0</v>
      </c>
      <c r="M45" s="170"/>
      <c r="N45" s="4">
        <v>31279</v>
      </c>
      <c r="O45" s="5">
        <v>1</v>
      </c>
      <c r="P45" s="4">
        <v>2884</v>
      </c>
      <c r="Q45" s="3"/>
      <c r="R45" s="2"/>
      <c r="S45" s="1"/>
      <c r="V45" s="169" t="s">
        <v>0</v>
      </c>
      <c r="W45" s="170"/>
      <c r="X45" s="4">
        <v>17023</v>
      </c>
      <c r="Y45" s="5">
        <v>1</v>
      </c>
      <c r="Z45" s="4">
        <v>1640.9999999999998</v>
      </c>
      <c r="AA45" s="3"/>
      <c r="AB45" s="2"/>
      <c r="AC45" s="1"/>
    </row>
  </sheetData>
  <mergeCells count="45">
    <mergeCell ref="B3:I3"/>
    <mergeCell ref="L3:S3"/>
    <mergeCell ref="V3:AC3"/>
    <mergeCell ref="B4:B5"/>
    <mergeCell ref="C4:C5"/>
    <mergeCell ref="D4:G4"/>
    <mergeCell ref="H4:I4"/>
    <mergeCell ref="B9:C9"/>
    <mergeCell ref="L9:M9"/>
    <mergeCell ref="V9:W9"/>
    <mergeCell ref="L4:L5"/>
    <mergeCell ref="M4:M5"/>
    <mergeCell ref="N4:Q4"/>
    <mergeCell ref="R4:S4"/>
    <mergeCell ref="V4:V5"/>
    <mergeCell ref="W4:W5"/>
    <mergeCell ref="B6:C6"/>
    <mergeCell ref="L6:M6"/>
    <mergeCell ref="V6:W6"/>
    <mergeCell ref="X4:AA4"/>
    <mergeCell ref="AB4:AC4"/>
    <mergeCell ref="B7:C7"/>
    <mergeCell ref="L7:M7"/>
    <mergeCell ref="V7:W7"/>
    <mergeCell ref="B27:C27"/>
    <mergeCell ref="L27:M27"/>
    <mergeCell ref="V27:W27"/>
    <mergeCell ref="B29:C29"/>
    <mergeCell ref="L29:M29"/>
    <mergeCell ref="V29:W29"/>
    <mergeCell ref="B30:C30"/>
    <mergeCell ref="L30:M30"/>
    <mergeCell ref="V30:W30"/>
    <mergeCell ref="B37:C37"/>
    <mergeCell ref="L37:M37"/>
    <mergeCell ref="V37:W37"/>
    <mergeCell ref="B45:C45"/>
    <mergeCell ref="L45:M45"/>
    <mergeCell ref="V45:W45"/>
    <mergeCell ref="B41:C41"/>
    <mergeCell ref="L41:M41"/>
    <mergeCell ref="V41:W41"/>
    <mergeCell ref="B44:C44"/>
    <mergeCell ref="L44:M44"/>
    <mergeCell ref="V44:W44"/>
  </mergeCell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D962-32F0-40A9-85EE-E704EF8A6CC0}">
  <dimension ref="A1:I70"/>
  <sheetViews>
    <sheetView workbookViewId="0">
      <selection activeCell="B22" sqref="B22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10.7109375" style="150" customWidth="1"/>
    <col min="8" max="8" width="9.85546875" style="149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45</v>
      </c>
      <c r="B1" s="200"/>
      <c r="C1" s="200"/>
      <c r="D1" s="200"/>
      <c r="E1" s="200"/>
      <c r="F1" s="200"/>
      <c r="G1" s="200"/>
      <c r="H1" s="200"/>
      <c r="I1" s="200"/>
    </row>
    <row r="2" spans="1:9" ht="28.5" x14ac:dyDescent="0.25">
      <c r="A2" s="168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438906</v>
      </c>
      <c r="G3" s="158">
        <f>F3/B3</f>
        <v>0.14493995096744197</v>
      </c>
      <c r="H3" s="157">
        <v>1285</v>
      </c>
      <c r="I3" s="159">
        <f>G3/G3</f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3270</v>
      </c>
      <c r="G4" s="162">
        <v>0.10454298411074522</v>
      </c>
      <c r="H4" s="161">
        <v>12</v>
      </c>
      <c r="I4" s="163">
        <v>0.72128480389943583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701</v>
      </c>
      <c r="G5" s="158">
        <v>8.1768342470547067E-2</v>
      </c>
      <c r="H5" s="157">
        <v>2</v>
      </c>
      <c r="I5" s="159">
        <v>0.56415323673536211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1344</v>
      </c>
      <c r="G6" s="162">
        <v>7.8952006109381426E-2</v>
      </c>
      <c r="H6" s="161">
        <v>4</v>
      </c>
      <c r="I6" s="163">
        <v>0.54472218034016384</v>
      </c>
    </row>
    <row r="7" spans="1:9" x14ac:dyDescent="0.25">
      <c r="A7" s="164" t="s">
        <v>62</v>
      </c>
      <c r="B7" s="165">
        <f>B4-B5-B6</f>
        <v>5683</v>
      </c>
      <c r="C7" s="165">
        <f>C4-C5-C6</f>
        <v>5276</v>
      </c>
      <c r="D7" s="165">
        <f>D4-D5-D6</f>
        <v>794</v>
      </c>
      <c r="E7" s="165">
        <f>E4-E5-E6</f>
        <v>646</v>
      </c>
      <c r="F7" s="165">
        <f>F4-F5-F6</f>
        <v>1225</v>
      </c>
      <c r="G7" s="166">
        <f>F7/B7</f>
        <v>0.21555516452577864</v>
      </c>
      <c r="H7" s="165">
        <f>H4-H5-H6</f>
        <v>6</v>
      </c>
      <c r="I7" s="167">
        <f>(G7)/(F3/B3)</f>
        <v>1.4872032389068424</v>
      </c>
    </row>
    <row r="8" spans="1:9" x14ac:dyDescent="0.25">
      <c r="A8" s="147"/>
      <c r="B8" s="145"/>
      <c r="C8" s="145"/>
      <c r="D8" s="145"/>
      <c r="E8" s="145"/>
      <c r="F8" s="145"/>
      <c r="G8" s="146"/>
      <c r="H8" s="145"/>
      <c r="I8" s="148"/>
    </row>
    <row r="9" spans="1:9" x14ac:dyDescent="0.25">
      <c r="A9" s="147"/>
      <c r="B9" s="145"/>
      <c r="C9" s="145"/>
      <c r="D9" s="145"/>
      <c r="E9" s="145"/>
      <c r="F9" s="145"/>
      <c r="G9" s="146"/>
      <c r="H9" s="145"/>
      <c r="I9" s="148"/>
    </row>
    <row r="10" spans="1:9" x14ac:dyDescent="0.25">
      <c r="A10" s="147"/>
      <c r="B10" s="145"/>
      <c r="C10" s="145"/>
      <c r="D10" s="145"/>
      <c r="E10" s="145"/>
      <c r="F10" s="145"/>
      <c r="G10" s="146"/>
      <c r="H10" s="145"/>
      <c r="I10" s="148"/>
    </row>
    <row r="11" spans="1:9" x14ac:dyDescent="0.25">
      <c r="A11" s="147"/>
      <c r="B11" s="145"/>
      <c r="C11" s="145"/>
      <c r="D11" s="145"/>
      <c r="E11" s="145"/>
      <c r="F11" s="145"/>
      <c r="G11" s="146"/>
      <c r="H11" s="145"/>
      <c r="I11" s="148"/>
    </row>
    <row r="12" spans="1:9" x14ac:dyDescent="0.25">
      <c r="A12" s="147"/>
      <c r="B12" s="145"/>
      <c r="C12" s="145"/>
      <c r="D12" s="145"/>
      <c r="E12" s="145"/>
      <c r="F12" s="145"/>
      <c r="G12" s="146"/>
      <c r="H12" s="145"/>
      <c r="I12" s="148"/>
    </row>
    <row r="13" spans="1:9" x14ac:dyDescent="0.25">
      <c r="A13" s="147"/>
      <c r="B13" s="145"/>
      <c r="C13" s="145"/>
      <c r="D13" s="145"/>
      <c r="E13" s="145"/>
      <c r="F13" s="145"/>
      <c r="G13" s="146"/>
      <c r="H13" s="145"/>
      <c r="I13" s="148"/>
    </row>
    <row r="14" spans="1:9" x14ac:dyDescent="0.25">
      <c r="A14" s="147"/>
      <c r="B14" s="145"/>
      <c r="C14" s="145"/>
      <c r="D14" s="145"/>
      <c r="E14" s="145"/>
      <c r="F14" s="145"/>
      <c r="G14" s="146"/>
      <c r="H14" s="145"/>
      <c r="I14" s="148"/>
    </row>
    <row r="15" spans="1:9" x14ac:dyDescent="0.25">
      <c r="A15" s="147"/>
      <c r="B15" s="145"/>
      <c r="C15" s="145"/>
      <c r="D15" s="145"/>
      <c r="E15" s="145"/>
      <c r="F15" s="145"/>
      <c r="G15" s="146"/>
      <c r="H15" s="145"/>
      <c r="I15" s="148"/>
    </row>
    <row r="16" spans="1:9" x14ac:dyDescent="0.25">
      <c r="A16" s="147"/>
      <c r="B16" s="145"/>
      <c r="C16" s="145"/>
      <c r="D16" s="145"/>
      <c r="E16" s="145"/>
      <c r="F16" s="145"/>
      <c r="G16" s="146"/>
      <c r="H16" s="145"/>
      <c r="I16" s="148"/>
    </row>
    <row r="17" spans="1:9" x14ac:dyDescent="0.25">
      <c r="A17" s="147"/>
      <c r="B17" s="145"/>
      <c r="C17" s="145"/>
      <c r="D17" s="145"/>
      <c r="E17" s="145"/>
      <c r="F17" s="145"/>
      <c r="G17" s="146"/>
      <c r="H17" s="145"/>
      <c r="I17" s="148"/>
    </row>
    <row r="18" spans="1:9" x14ac:dyDescent="0.25">
      <c r="A18" s="147"/>
      <c r="B18" s="145"/>
      <c r="C18" s="145"/>
      <c r="D18" s="145"/>
      <c r="E18" s="145"/>
      <c r="F18" s="145"/>
      <c r="G18" s="146"/>
      <c r="H18" s="145"/>
      <c r="I18" s="148"/>
    </row>
    <row r="19" spans="1:9" x14ac:dyDescent="0.25">
      <c r="A19" s="147"/>
      <c r="B19" s="145"/>
      <c r="C19" s="145"/>
      <c r="D19" s="145"/>
      <c r="E19" s="145"/>
      <c r="F19" s="145"/>
      <c r="G19" s="146"/>
      <c r="H19" s="145"/>
      <c r="I19" s="148"/>
    </row>
    <row r="20" spans="1:9" x14ac:dyDescent="0.25">
      <c r="A20" s="147"/>
      <c r="B20" s="145"/>
      <c r="C20" s="145"/>
      <c r="D20" s="145"/>
      <c r="E20" s="145"/>
      <c r="F20" s="145"/>
      <c r="G20" s="146"/>
      <c r="H20" s="145"/>
      <c r="I20" s="148"/>
    </row>
    <row r="21" spans="1:9" x14ac:dyDescent="0.25">
      <c r="A21" s="147"/>
      <c r="B21" s="145"/>
      <c r="C21" s="145"/>
      <c r="D21" s="145"/>
      <c r="E21" s="145"/>
      <c r="F21" s="145"/>
      <c r="G21" s="146"/>
      <c r="H21" s="145"/>
      <c r="I21" s="148"/>
    </row>
    <row r="22" spans="1:9" x14ac:dyDescent="0.25">
      <c r="A22" s="147"/>
      <c r="B22" s="145"/>
      <c r="C22" s="145"/>
      <c r="D22" s="145"/>
      <c r="E22" s="145"/>
      <c r="F22" s="145"/>
      <c r="G22" s="146"/>
      <c r="H22" s="145"/>
      <c r="I22" s="148"/>
    </row>
    <row r="23" spans="1:9" x14ac:dyDescent="0.25">
      <c r="A23" s="147"/>
      <c r="B23" s="145"/>
      <c r="C23" s="145"/>
      <c r="D23" s="145"/>
      <c r="E23" s="145"/>
      <c r="F23" s="145"/>
      <c r="G23" s="146"/>
      <c r="H23" s="145"/>
      <c r="I23" s="148"/>
    </row>
    <row r="24" spans="1:9" x14ac:dyDescent="0.25">
      <c r="A24" s="147"/>
      <c r="B24" s="145"/>
      <c r="C24" s="145"/>
      <c r="D24" s="145"/>
      <c r="E24" s="145"/>
      <c r="F24" s="145"/>
      <c r="G24" s="146"/>
      <c r="H24" s="145"/>
      <c r="I24" s="148"/>
    </row>
    <row r="25" spans="1:9" x14ac:dyDescent="0.25">
      <c r="A25" s="147"/>
      <c r="B25" s="145"/>
      <c r="C25" s="145"/>
      <c r="D25" s="145"/>
      <c r="E25" s="145"/>
      <c r="F25" s="145"/>
      <c r="G25" s="146"/>
      <c r="H25" s="145"/>
      <c r="I25" s="148"/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5113-1C01-4CFC-BA6B-A74769C10475}">
  <dimension ref="A1:I70"/>
  <sheetViews>
    <sheetView workbookViewId="0">
      <selection sqref="A1:XFD1048576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42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143130</v>
      </c>
      <c r="G3" s="158">
        <f>F3/B3</f>
        <v>4.7265827265906522E-2</v>
      </c>
      <c r="H3" s="157">
        <v>11502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11094.2</v>
      </c>
      <c r="G4" s="162">
        <v>0.35468525208606416</v>
      </c>
      <c r="H4" s="161">
        <v>145.80000000000001</v>
      </c>
      <c r="I4" s="163">
        <v>7.5040525598057908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6066.1</v>
      </c>
      <c r="G5" s="158">
        <v>0.70758194331039315</v>
      </c>
      <c r="H5" s="157">
        <v>39.65</v>
      </c>
      <c r="I5" s="159">
        <v>14.97026465504776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4755.1000000000004</v>
      </c>
      <c r="G6" s="162">
        <v>0.27933384244845211</v>
      </c>
      <c r="H6" s="161">
        <v>55.05</v>
      </c>
      <c r="I6" s="163">
        <v>5.9098477400381686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273</v>
      </c>
      <c r="G7" s="158">
        <f>F7/B7</f>
        <v>4.8038008094316381E-2</v>
      </c>
      <c r="H7" s="157">
        <f>H4-H5-H6</f>
        <v>51.100000000000009</v>
      </c>
      <c r="I7" s="159">
        <f>(G7)/(F3/B3)</f>
        <v>1.0163369790200805</v>
      </c>
    </row>
    <row r="8" spans="1:9" x14ac:dyDescent="0.25">
      <c r="A8" s="201" t="s">
        <v>67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131306</v>
      </c>
      <c r="G9" s="158">
        <f>F9/B9</f>
        <v>4.33611871374074E-2</v>
      </c>
      <c r="H9" s="157">
        <v>10050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10877</v>
      </c>
      <c r="G10" s="162">
        <v>0.3477412960772403</v>
      </c>
      <c r="H10" s="161">
        <v>131</v>
      </c>
      <c r="I10" s="163">
        <v>8.0196442725445181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6015</v>
      </c>
      <c r="G11" s="158">
        <v>0.70162136941560715</v>
      </c>
      <c r="H11" s="157">
        <v>36</v>
      </c>
      <c r="I11" s="159">
        <v>16.180861635366139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4599</v>
      </c>
      <c r="G12" s="162">
        <v>0.27016389590553958</v>
      </c>
      <c r="H12" s="161">
        <v>47</v>
      </c>
      <c r="I12" s="163">
        <v>6.2305465726622371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263</v>
      </c>
      <c r="G13" s="158">
        <f>F13/B13</f>
        <v>4.627837409818758E-2</v>
      </c>
      <c r="H13" s="157">
        <f>H10-H11-H12</f>
        <v>48</v>
      </c>
      <c r="I13" s="159">
        <f>(G13)/(F9/B9)</f>
        <v>1.0672764551287743</v>
      </c>
    </row>
    <row r="14" spans="1:9" x14ac:dyDescent="0.25">
      <c r="A14" s="201" t="s">
        <v>68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11824</v>
      </c>
      <c r="G15" s="158">
        <f>F15/B15</f>
        <v>3.9046401284991176E-3</v>
      </c>
      <c r="H15" s="157">
        <v>1452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217.2</v>
      </c>
      <c r="G16" s="162">
        <v>6.9439560088238109E-3</v>
      </c>
      <c r="H16" s="161">
        <v>14.8</v>
      </c>
      <c r="I16" s="163">
        <v>1.7783856591908147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51.1</v>
      </c>
      <c r="G17" s="158">
        <v>5.9605738947859557E-3</v>
      </c>
      <c r="H17" s="157">
        <v>3.65</v>
      </c>
      <c r="I17" s="159">
        <v>1.5265360439444919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156.1</v>
      </c>
      <c r="G18" s="162">
        <v>9.1699465429125292E-3</v>
      </c>
      <c r="H18" s="161">
        <v>8.0500000000000007</v>
      </c>
      <c r="I18" s="163">
        <v>2.3484741848507591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10</v>
      </c>
      <c r="G19" s="166">
        <f>F19/B19</f>
        <v>1.7596339961288051E-3</v>
      </c>
      <c r="H19" s="165">
        <f>H16-H17-H18</f>
        <v>3.0999999999999996</v>
      </c>
      <c r="I19" s="167">
        <f>(G19)/(F15/B15)</f>
        <v>0.45065202892466838</v>
      </c>
    </row>
    <row r="20" spans="1:9" x14ac:dyDescent="0.25">
      <c r="A20" s="147"/>
      <c r="B20" s="145"/>
      <c r="C20" s="145"/>
      <c r="D20" s="145"/>
      <c r="E20" s="145"/>
      <c r="F20" s="145"/>
      <c r="G20" s="146"/>
      <c r="H20" s="145"/>
      <c r="I20" s="148"/>
    </row>
    <row r="21" spans="1:9" x14ac:dyDescent="0.25">
      <c r="A21" s="147"/>
      <c r="B21" s="145"/>
      <c r="C21" s="145"/>
      <c r="D21" s="145"/>
      <c r="E21" s="145"/>
      <c r="F21" s="145"/>
      <c r="G21" s="146"/>
      <c r="H21" s="145"/>
      <c r="I21" s="148"/>
    </row>
    <row r="22" spans="1:9" x14ac:dyDescent="0.25">
      <c r="A22" s="147"/>
      <c r="B22" s="145"/>
      <c r="C22" s="145"/>
      <c r="D22" s="145"/>
      <c r="E22" s="145"/>
      <c r="F22" s="145"/>
      <c r="G22" s="146"/>
      <c r="H22" s="145"/>
      <c r="I22" s="148"/>
    </row>
    <row r="23" spans="1:9" x14ac:dyDescent="0.25">
      <c r="A23" s="147"/>
      <c r="B23" s="145"/>
      <c r="C23" s="145"/>
      <c r="D23" s="145"/>
      <c r="E23" s="145"/>
      <c r="F23" s="145"/>
      <c r="G23" s="146"/>
      <c r="H23" s="145"/>
      <c r="I23" s="148"/>
    </row>
    <row r="24" spans="1:9" x14ac:dyDescent="0.25">
      <c r="A24" s="147"/>
      <c r="B24" s="145"/>
      <c r="C24" s="145"/>
      <c r="D24" s="145"/>
      <c r="E24" s="145"/>
      <c r="F24" s="145"/>
      <c r="G24" s="146"/>
      <c r="H24" s="145"/>
      <c r="I24" s="148"/>
    </row>
    <row r="25" spans="1:9" x14ac:dyDescent="0.25">
      <c r="A25" s="147"/>
      <c r="B25" s="145"/>
      <c r="C25" s="145"/>
      <c r="D25" s="145"/>
      <c r="E25" s="145"/>
      <c r="F25" s="145"/>
      <c r="G25" s="146"/>
      <c r="H25" s="145"/>
      <c r="I25" s="148"/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97A6-1D01-4483-A156-897FC588A53B}">
  <dimension ref="A1:I70"/>
  <sheetViews>
    <sheetView workbookViewId="0">
      <selection sqref="A1:XFD1048576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69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43909</v>
      </c>
      <c r="G3" s="158">
        <f>F3/B3</f>
        <v>1.4500071329691116E-2</v>
      </c>
      <c r="H3" s="157">
        <v>11882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1445.4</v>
      </c>
      <c r="G4" s="162">
        <v>4.6209917196841331E-2</v>
      </c>
      <c r="H4" s="161">
        <v>142.19999999999999</v>
      </c>
      <c r="I4" s="163">
        <v>3.186875164001397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23.2</v>
      </c>
      <c r="G5" s="158">
        <v>2.706170535401843E-3</v>
      </c>
      <c r="H5" s="157">
        <v>16.399999999999999</v>
      </c>
      <c r="I5" s="159">
        <v>0.18663153262291507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649.20000000000005</v>
      </c>
      <c r="G6" s="162">
        <v>3.8136638665335135E-2</v>
      </c>
      <c r="H6" s="161">
        <v>39.4</v>
      </c>
      <c r="I6" s="163">
        <v>2.6301000731799524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773</v>
      </c>
      <c r="G7" s="158">
        <f>F7/B7</f>
        <v>0.13601970790075665</v>
      </c>
      <c r="H7" s="157">
        <f>H4-H5-H6</f>
        <v>86.399999999999977</v>
      </c>
      <c r="I7" s="159">
        <f>(G7)/(F3/B3)</f>
        <v>9.3806233643992822</v>
      </c>
    </row>
    <row r="8" spans="1:9" x14ac:dyDescent="0.25">
      <c r="A8" s="201" t="s">
        <v>70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32643</v>
      </c>
      <c r="G9" s="158">
        <f>F9/B9</f>
        <v>1.0779699569908381E-2</v>
      </c>
      <c r="H9" s="157">
        <v>11422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303.39999999999998</v>
      </c>
      <c r="G10" s="162">
        <v>9.699798586911345E-3</v>
      </c>
      <c r="H10" s="161">
        <v>125.2</v>
      </c>
      <c r="I10" s="163">
        <v>0.89982086458034616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23.2</v>
      </c>
      <c r="G11" s="158">
        <v>2.706170535401843E-3</v>
      </c>
      <c r="H11" s="157">
        <v>16.399999999999999</v>
      </c>
      <c r="I11" s="159">
        <v>0.25104322415034092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117.2</v>
      </c>
      <c r="G12" s="162">
        <v>6.8848029137049873E-3</v>
      </c>
      <c r="H12" s="161">
        <v>35.4</v>
      </c>
      <c r="I12" s="163">
        <v>0.63868226280850815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163</v>
      </c>
      <c r="G13" s="158">
        <f>F13/B13</f>
        <v>2.8682034136899525E-2</v>
      </c>
      <c r="H13" s="157">
        <f>H10-H11-H12</f>
        <v>73.400000000000006</v>
      </c>
      <c r="I13" s="159">
        <f>(G13)/(F9/B9)</f>
        <v>2.6607452230826225</v>
      </c>
    </row>
    <row r="14" spans="1:9" x14ac:dyDescent="0.25">
      <c r="A14" s="201" t="s">
        <v>71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11266</v>
      </c>
      <c r="G15" s="158">
        <f>F15/B15</f>
        <v>3.7203717597827351E-3</v>
      </c>
      <c r="H15" s="157">
        <v>460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1142</v>
      </c>
      <c r="G16" s="162">
        <v>3.6510118609929983E-2</v>
      </c>
      <c r="H16" s="161">
        <v>17</v>
      </c>
      <c r="I16" s="163">
        <v>9.8135672903995292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0</v>
      </c>
      <c r="G17" s="158">
        <v>0</v>
      </c>
      <c r="H17" s="157">
        <v>0</v>
      </c>
      <c r="I17" s="159">
        <v>0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532</v>
      </c>
      <c r="G18" s="162">
        <v>3.1251835751630146E-2</v>
      </c>
      <c r="H18" s="161">
        <v>4</v>
      </c>
      <c r="I18" s="163">
        <v>8.4001916393041363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610</v>
      </c>
      <c r="G19" s="166">
        <f>F19/B19</f>
        <v>0.10733767376385711</v>
      </c>
      <c r="H19" s="165">
        <f>H16-H17-H18</f>
        <v>13</v>
      </c>
      <c r="I19" s="167">
        <f>(G19)/(F15/B15)</f>
        <v>28.851330107431387</v>
      </c>
    </row>
    <row r="20" spans="1:9" x14ac:dyDescent="0.25">
      <c r="A20" s="147"/>
      <c r="B20" s="145"/>
      <c r="C20" s="145"/>
      <c r="D20" s="145"/>
      <c r="E20" s="145"/>
      <c r="F20" s="145"/>
      <c r="G20" s="146"/>
      <c r="H20" s="145"/>
      <c r="I20" s="148"/>
    </row>
    <row r="21" spans="1:9" x14ac:dyDescent="0.25">
      <c r="A21" s="147"/>
      <c r="B21" s="145"/>
      <c r="C21" s="145"/>
      <c r="D21" s="145"/>
      <c r="E21" s="145"/>
      <c r="F21" s="145"/>
      <c r="G21" s="146"/>
      <c r="H21" s="145"/>
      <c r="I21" s="148"/>
    </row>
    <row r="22" spans="1:9" x14ac:dyDescent="0.25">
      <c r="A22" s="147"/>
      <c r="B22" s="145"/>
      <c r="C22" s="145"/>
      <c r="D22" s="145"/>
      <c r="E22" s="145"/>
      <c r="F22" s="145"/>
      <c r="G22" s="146"/>
      <c r="H22" s="145"/>
      <c r="I22" s="148"/>
    </row>
    <row r="23" spans="1:9" x14ac:dyDescent="0.25">
      <c r="A23" s="147"/>
      <c r="B23" s="145"/>
      <c r="C23" s="145"/>
      <c r="D23" s="145"/>
      <c r="E23" s="145"/>
      <c r="F23" s="145"/>
      <c r="G23" s="146"/>
      <c r="H23" s="145"/>
      <c r="I23" s="148"/>
    </row>
    <row r="24" spans="1:9" x14ac:dyDescent="0.25">
      <c r="A24" s="147"/>
      <c r="B24" s="145"/>
      <c r="C24" s="145"/>
      <c r="D24" s="145"/>
      <c r="E24" s="145"/>
      <c r="F24" s="145"/>
      <c r="G24" s="146"/>
      <c r="H24" s="145"/>
      <c r="I24" s="148"/>
    </row>
    <row r="25" spans="1:9" x14ac:dyDescent="0.25">
      <c r="A25" s="147"/>
      <c r="B25" s="145"/>
      <c r="C25" s="145"/>
      <c r="D25" s="145"/>
      <c r="E25" s="145"/>
      <c r="F25" s="145"/>
      <c r="G25" s="146"/>
      <c r="H25" s="145"/>
      <c r="I25" s="148"/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A46D-8210-4C9D-B756-5B95B27BE00C}">
  <dimension ref="A1:I70"/>
  <sheetViews>
    <sheetView workbookViewId="0">
      <selection sqref="A1:XFD1048576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36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41046</v>
      </c>
      <c r="G3" s="158">
        <f>F3/B3</f>
        <v>1.35546226923524E-2</v>
      </c>
      <c r="H3" s="157">
        <v>5968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1872.4</v>
      </c>
      <c r="G4" s="162">
        <v>5.9861248761149656E-2</v>
      </c>
      <c r="H4" s="161">
        <v>212.3</v>
      </c>
      <c r="I4" s="163">
        <v>4.4162976808586292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338</v>
      </c>
      <c r="G5" s="158">
        <v>3.9426105214044091E-2</v>
      </c>
      <c r="H5" s="157">
        <v>48.1</v>
      </c>
      <c r="I5" s="159">
        <v>2.9086833406501635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936</v>
      </c>
      <c r="G6" s="162">
        <v>5.4984432826176349E-2</v>
      </c>
      <c r="H6" s="161">
        <v>100.8</v>
      </c>
      <c r="I6" s="163">
        <v>4.0565078109624473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598.40000000000009</v>
      </c>
      <c r="G7" s="158">
        <f>F7/B7</f>
        <v>0.10529649832834773</v>
      </c>
      <c r="H7" s="157">
        <f>H4-H5-H6</f>
        <v>63.40000000000002</v>
      </c>
      <c r="I7" s="159">
        <f>(G7)/(F3/B3)</f>
        <v>7.7683090646083901</v>
      </c>
    </row>
    <row r="8" spans="1:9" x14ac:dyDescent="0.25">
      <c r="A8" s="201" t="s">
        <v>72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10508</v>
      </c>
      <c r="G9" s="158">
        <f>F9/B9</f>
        <v>3.4700573807737423E-3</v>
      </c>
      <c r="H9" s="157">
        <v>620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638.5</v>
      </c>
      <c r="G10" s="162">
        <v>2.0413056683397806E-2</v>
      </c>
      <c r="H10" s="161">
        <v>25</v>
      </c>
      <c r="I10" s="163">
        <v>5.8826279924069063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164</v>
      </c>
      <c r="G11" s="158">
        <v>1.9129826198530271E-2</v>
      </c>
      <c r="H11" s="157">
        <v>7.5</v>
      </c>
      <c r="I11" s="159">
        <v>5.5128270513684603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66.5</v>
      </c>
      <c r="G12" s="162">
        <v>3.9064794689537682E-3</v>
      </c>
      <c r="H12" s="161">
        <v>6</v>
      </c>
      <c r="I12" s="163">
        <v>1.1257679745003852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408</v>
      </c>
      <c r="G13" s="158">
        <f>F13/B13</f>
        <v>7.179306704205525E-2</v>
      </c>
      <c r="H13" s="157">
        <f>H10-H11-H12</f>
        <v>11.5</v>
      </c>
      <c r="I13" s="159">
        <f>(G13)/(F9/B9)</f>
        <v>20.689302557310178</v>
      </c>
    </row>
    <row r="14" spans="1:9" x14ac:dyDescent="0.25">
      <c r="A14" s="201" t="s">
        <v>73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30538</v>
      </c>
      <c r="G15" s="158">
        <f>F15/B15</f>
        <v>1.0084565311578659E-2</v>
      </c>
      <c r="H15" s="157">
        <v>5348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1233.9000000000001</v>
      </c>
      <c r="G16" s="162">
        <v>3.9448192077751847E-2</v>
      </c>
      <c r="H16" s="161">
        <v>187.3</v>
      </c>
      <c r="I16" s="163">
        <v>3.9117394611405958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174</v>
      </c>
      <c r="G17" s="158">
        <v>2.0296279015513823E-2</v>
      </c>
      <c r="H17" s="157">
        <v>40.6</v>
      </c>
      <c r="I17" s="159">
        <v>2.0126082174519233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869.5</v>
      </c>
      <c r="G18" s="162">
        <v>5.107795335722258E-2</v>
      </c>
      <c r="H18" s="161">
        <v>94.8</v>
      </c>
      <c r="I18" s="163">
        <v>5.0649633156301839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190.40000000000009</v>
      </c>
      <c r="G19" s="166">
        <f>F19/B19</f>
        <v>3.3503431286292469E-2</v>
      </c>
      <c r="H19" s="165">
        <f>H16-H17-H18</f>
        <v>51.90000000000002</v>
      </c>
      <c r="I19" s="167">
        <f>(G19)/(F15/B15)</f>
        <v>3.322248431256158</v>
      </c>
    </row>
    <row r="20" spans="1:9" x14ac:dyDescent="0.25">
      <c r="A20" s="147"/>
      <c r="B20" s="145"/>
      <c r="C20" s="145"/>
      <c r="D20" s="145"/>
      <c r="E20" s="145"/>
      <c r="F20" s="145"/>
      <c r="G20" s="146"/>
      <c r="H20" s="145"/>
      <c r="I20" s="148"/>
    </row>
    <row r="21" spans="1:9" x14ac:dyDescent="0.25">
      <c r="A21" s="147"/>
      <c r="B21" s="145"/>
      <c r="C21" s="145"/>
      <c r="D21" s="145"/>
      <c r="E21" s="145"/>
      <c r="F21" s="145"/>
      <c r="G21" s="146"/>
      <c r="H21" s="145"/>
      <c r="I21" s="148"/>
    </row>
    <row r="22" spans="1:9" x14ac:dyDescent="0.25">
      <c r="A22" s="147"/>
      <c r="B22" s="145"/>
      <c r="C22" s="145"/>
      <c r="D22" s="145"/>
      <c r="E22" s="145"/>
      <c r="F22" s="145"/>
      <c r="G22" s="146"/>
      <c r="H22" s="145"/>
      <c r="I22" s="148"/>
    </row>
    <row r="23" spans="1:9" x14ac:dyDescent="0.25">
      <c r="A23" s="147"/>
      <c r="B23" s="145"/>
      <c r="C23" s="145"/>
      <c r="D23" s="145"/>
      <c r="E23" s="145"/>
      <c r="F23" s="145"/>
      <c r="G23" s="146"/>
      <c r="H23" s="145"/>
      <c r="I23" s="148"/>
    </row>
    <row r="24" spans="1:9" x14ac:dyDescent="0.25">
      <c r="A24" s="147"/>
      <c r="B24" s="145"/>
      <c r="C24" s="145"/>
      <c r="D24" s="145"/>
      <c r="E24" s="145"/>
      <c r="F24" s="145"/>
      <c r="G24" s="146"/>
      <c r="H24" s="145"/>
      <c r="I24" s="148"/>
    </row>
    <row r="25" spans="1:9" x14ac:dyDescent="0.25">
      <c r="A25" s="147"/>
      <c r="B25" s="145"/>
      <c r="C25" s="145"/>
      <c r="D25" s="145"/>
      <c r="E25" s="145"/>
      <c r="F25" s="145"/>
      <c r="G25" s="146"/>
      <c r="H25" s="145"/>
      <c r="I25" s="148"/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0B8C-C9DB-4A0A-AEAD-FE5AB80751E5}">
  <dimension ref="A1:I70"/>
  <sheetViews>
    <sheetView topLeftCell="A6" workbookViewId="0">
      <selection activeCell="A21" sqref="A21:I25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33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76943</v>
      </c>
      <c r="G3" s="158">
        <f>F3/B3</f>
        <v>2.540889084972155E-2</v>
      </c>
      <c r="H3" s="157">
        <v>7796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1190.5</v>
      </c>
      <c r="G4" s="162">
        <v>3.8060679689248381E-2</v>
      </c>
      <c r="H4" s="161">
        <v>111</v>
      </c>
      <c r="I4" s="163">
        <v>1.4979276314875223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136</v>
      </c>
      <c r="G5" s="158">
        <v>1.586375831097632E-2</v>
      </c>
      <c r="H5" s="157">
        <v>13.5</v>
      </c>
      <c r="I5" s="159">
        <v>0.62433887432556567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726.5</v>
      </c>
      <c r="G6" s="162">
        <v>4.2677553897667864E-2</v>
      </c>
      <c r="H6" s="161">
        <v>49</v>
      </c>
      <c r="I6" s="163">
        <v>1.6796307304431415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328</v>
      </c>
      <c r="G7" s="158">
        <f>F7/B7</f>
        <v>5.7715995073024808E-2</v>
      </c>
      <c r="H7" s="157">
        <f>H4-H5-H6</f>
        <v>48.5</v>
      </c>
      <c r="I7" s="159">
        <f>(G7)/(F3/B3)</f>
        <v>2.2714881737412518</v>
      </c>
    </row>
    <row r="8" spans="1:9" x14ac:dyDescent="0.25">
      <c r="A8" s="201" t="s">
        <v>74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24091</v>
      </c>
      <c r="G9" s="158">
        <f>F9/B9</f>
        <v>7.9555721697963672E-3</v>
      </c>
      <c r="H9" s="157">
        <v>2718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537</v>
      </c>
      <c r="G10" s="162">
        <v>1.71680680328655E-2</v>
      </c>
      <c r="H10" s="161">
        <v>30</v>
      </c>
      <c r="I10" s="163">
        <v>2.1579928717188595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42</v>
      </c>
      <c r="G11" s="158">
        <v>4.8991018313309228E-3</v>
      </c>
      <c r="H11" s="157">
        <v>3</v>
      </c>
      <c r="I11" s="159">
        <v>0.61580760337145202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372</v>
      </c>
      <c r="G12" s="162">
        <v>2.1852787405275215E-2</v>
      </c>
      <c r="H12" s="161">
        <v>14</v>
      </c>
      <c r="I12" s="163">
        <v>2.7468530155807214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123</v>
      </c>
      <c r="G13" s="158">
        <f>F13/B13</f>
        <v>2.1643498152384304E-2</v>
      </c>
      <c r="H13" s="157">
        <f>H10-H11-H12</f>
        <v>13</v>
      </c>
      <c r="I13" s="159">
        <f>(G13)/(F9/B9)</f>
        <v>2.7205457621960454</v>
      </c>
    </row>
    <row r="14" spans="1:9" x14ac:dyDescent="0.25">
      <c r="A14" s="201" t="s">
        <v>75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20315</v>
      </c>
      <c r="G15" s="158">
        <f>F15/B15</f>
        <v>6.7086234954718852E-3</v>
      </c>
      <c r="H15" s="157">
        <v>3340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301</v>
      </c>
      <c r="G16" s="162">
        <v>9.6230697912337345E-3</v>
      </c>
      <c r="H16" s="161">
        <v>52.5</v>
      </c>
      <c r="I16" s="163">
        <v>1.4344328307780294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7</v>
      </c>
      <c r="G17" s="158">
        <v>8.165169718884871E-4</v>
      </c>
      <c r="H17" s="157">
        <v>6</v>
      </c>
      <c r="I17" s="159">
        <v>0.1217115511758278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252.5</v>
      </c>
      <c r="G18" s="162">
        <v>1.4832873171591376E-2</v>
      </c>
      <c r="H18" s="161">
        <v>28</v>
      </c>
      <c r="I18" s="163">
        <v>2.2110158934397064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41.5</v>
      </c>
      <c r="G19" s="166">
        <f>F19/B19</f>
        <v>7.302481083934542E-3</v>
      </c>
      <c r="H19" s="165">
        <f>H16-H17-H18</f>
        <v>18.5</v>
      </c>
      <c r="I19" s="167">
        <f>(G19)/(F15/B15)</f>
        <v>1.0885215258932763</v>
      </c>
    </row>
    <row r="20" spans="1:9" x14ac:dyDescent="0.25">
      <c r="A20" s="201" t="s">
        <v>76</v>
      </c>
      <c r="B20" s="202"/>
      <c r="C20" s="202"/>
      <c r="D20" s="202"/>
      <c r="E20" s="202"/>
      <c r="F20" s="202"/>
      <c r="G20" s="202"/>
      <c r="H20" s="202"/>
      <c r="I20" s="203"/>
    </row>
    <row r="21" spans="1:9" x14ac:dyDescent="0.25">
      <c r="A21" s="156" t="s">
        <v>52</v>
      </c>
      <c r="B21" s="157">
        <v>3028192</v>
      </c>
      <c r="C21" s="157">
        <v>2923815</v>
      </c>
      <c r="D21" s="157">
        <v>307900</v>
      </c>
      <c r="E21" s="157">
        <v>278740</v>
      </c>
      <c r="F21" s="157">
        <v>32537</v>
      </c>
      <c r="G21" s="158">
        <f>F21/B21</f>
        <v>1.0744695184453298E-2</v>
      </c>
      <c r="H21" s="157">
        <v>1738</v>
      </c>
      <c r="I21" s="159">
        <v>1</v>
      </c>
    </row>
    <row r="22" spans="1:9" x14ac:dyDescent="0.25">
      <c r="A22" s="160" t="s">
        <v>56</v>
      </c>
      <c r="B22" s="161">
        <v>31279</v>
      </c>
      <c r="C22" s="161">
        <v>30264</v>
      </c>
      <c r="D22" s="161">
        <v>2884</v>
      </c>
      <c r="E22" s="161">
        <v>2573</v>
      </c>
      <c r="F22" s="161">
        <v>352.5</v>
      </c>
      <c r="G22" s="162">
        <v>1.1269541865149141E-2</v>
      </c>
      <c r="H22" s="161">
        <v>28.5</v>
      </c>
      <c r="I22" s="163">
        <v>1.0488470516553372</v>
      </c>
    </row>
    <row r="23" spans="1:9" x14ac:dyDescent="0.25">
      <c r="A23" s="156" t="s">
        <v>57</v>
      </c>
      <c r="B23" s="157">
        <v>8573</v>
      </c>
      <c r="C23" s="157">
        <v>8450</v>
      </c>
      <c r="D23" s="157">
        <v>458</v>
      </c>
      <c r="E23" s="157">
        <v>392</v>
      </c>
      <c r="F23" s="157">
        <v>87</v>
      </c>
      <c r="G23" s="158">
        <v>1.0148139507756912E-2</v>
      </c>
      <c r="H23" s="157">
        <v>4.5</v>
      </c>
      <c r="I23" s="159">
        <v>0.9444790506891666</v>
      </c>
    </row>
    <row r="24" spans="1:9" x14ac:dyDescent="0.25">
      <c r="A24" s="160" t="s">
        <v>53</v>
      </c>
      <c r="B24" s="161">
        <v>17023</v>
      </c>
      <c r="C24" s="161">
        <v>16538</v>
      </c>
      <c r="D24" s="161">
        <v>1632</v>
      </c>
      <c r="E24" s="161">
        <v>1535</v>
      </c>
      <c r="F24" s="161">
        <v>102</v>
      </c>
      <c r="G24" s="162">
        <v>5.9918933208012691E-3</v>
      </c>
      <c r="H24" s="161">
        <v>7</v>
      </c>
      <c r="I24" s="163">
        <v>0.55766061465113059</v>
      </c>
    </row>
    <row r="25" spans="1:9" x14ac:dyDescent="0.25">
      <c r="A25" s="164" t="s">
        <v>62</v>
      </c>
      <c r="B25" s="165">
        <f>B22-B23-B24</f>
        <v>5683</v>
      </c>
      <c r="C25" s="165">
        <f>C22-C23-C24</f>
        <v>5276</v>
      </c>
      <c r="D25" s="165">
        <f>D22-D23-D24</f>
        <v>794</v>
      </c>
      <c r="E25" s="165">
        <f>E22-E23-E24</f>
        <v>646</v>
      </c>
      <c r="F25" s="165">
        <f>F22-F23-F24</f>
        <v>163.5</v>
      </c>
      <c r="G25" s="166">
        <f>F25/B25</f>
        <v>2.8770015836705964E-2</v>
      </c>
      <c r="H25" s="165">
        <f>H22-H23-H24</f>
        <v>17</v>
      </c>
      <c r="I25" s="167">
        <f>(G25)/(F21/B21)</f>
        <v>2.6776018623900883</v>
      </c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4">
    <mergeCell ref="A1:I1"/>
    <mergeCell ref="A8:I8"/>
    <mergeCell ref="A14:I14"/>
    <mergeCell ref="A20:I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F44D-E0F5-498E-ABB8-1D3EA0B2DE5B}">
  <dimension ref="A1:I70"/>
  <sheetViews>
    <sheetView topLeftCell="A6" workbookViewId="0">
      <selection activeCell="A21" sqref="A21:I25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77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117620</v>
      </c>
      <c r="G3" s="158">
        <f>F3/B3</f>
        <v>3.8841658653084088E-2</v>
      </c>
      <c r="H3" s="157">
        <v>8401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941</v>
      </c>
      <c r="G4" s="162">
        <v>3.0084081971930049E-2</v>
      </c>
      <c r="H4" s="161">
        <v>92.5</v>
      </c>
      <c r="I4" s="163">
        <v>0.77453134122379519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34</v>
      </c>
      <c r="G5" s="158">
        <v>3.9659395777440799E-3</v>
      </c>
      <c r="H5" s="157">
        <v>9</v>
      </c>
      <c r="I5" s="159">
        <v>0.1021053094865499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424.5</v>
      </c>
      <c r="G6" s="162">
        <v>2.4936850143922926E-2</v>
      </c>
      <c r="H6" s="161">
        <v>43.5</v>
      </c>
      <c r="I6" s="163">
        <v>0.6420130089357784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482.5</v>
      </c>
      <c r="G7" s="158">
        <f>F7/B7</f>
        <v>8.490234031321485E-2</v>
      </c>
      <c r="H7" s="157">
        <f>H4-H5-H6</f>
        <v>40</v>
      </c>
      <c r="I7" s="159">
        <f>(G7)/(F3/B3)</f>
        <v>2.1858577428817774</v>
      </c>
    </row>
    <row r="8" spans="1:9" x14ac:dyDescent="0.25">
      <c r="A8" s="201" t="s">
        <v>28</v>
      </c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 t="s">
        <v>52</v>
      </c>
      <c r="B9" s="157">
        <v>3028192</v>
      </c>
      <c r="C9" s="157">
        <v>2923815</v>
      </c>
      <c r="D9" s="157">
        <v>307900</v>
      </c>
      <c r="E9" s="157">
        <v>278740</v>
      </c>
      <c r="F9" s="157">
        <v>445</v>
      </c>
      <c r="G9" s="158">
        <f>F9/B9</f>
        <v>1.469523729010578E-4</v>
      </c>
      <c r="H9" s="157">
        <v>78</v>
      </c>
      <c r="I9" s="159">
        <v>1</v>
      </c>
    </row>
    <row r="10" spans="1:9" x14ac:dyDescent="0.25">
      <c r="A10" s="160" t="s">
        <v>56</v>
      </c>
      <c r="B10" s="161">
        <v>31279</v>
      </c>
      <c r="C10" s="161">
        <v>30264</v>
      </c>
      <c r="D10" s="161">
        <v>2884</v>
      </c>
      <c r="E10" s="161">
        <v>2573</v>
      </c>
      <c r="F10" s="161">
        <v>26</v>
      </c>
      <c r="G10" s="162">
        <v>8.3122861984078779E-4</v>
      </c>
      <c r="H10" s="161">
        <v>4</v>
      </c>
      <c r="I10" s="163">
        <v>5.6564491163436292</v>
      </c>
    </row>
    <row r="11" spans="1:9" x14ac:dyDescent="0.25">
      <c r="A11" s="156" t="s">
        <v>57</v>
      </c>
      <c r="B11" s="157">
        <v>8573</v>
      </c>
      <c r="C11" s="157">
        <v>8450</v>
      </c>
      <c r="D11" s="157">
        <v>458</v>
      </c>
      <c r="E11" s="157">
        <v>392</v>
      </c>
      <c r="F11" s="157">
        <v>14</v>
      </c>
      <c r="G11" s="158">
        <v>1.6330339437769742E-3</v>
      </c>
      <c r="H11" s="157">
        <v>1</v>
      </c>
      <c r="I11" s="159">
        <v>11.112674886008726</v>
      </c>
    </row>
    <row r="12" spans="1:9" x14ac:dyDescent="0.25">
      <c r="A12" s="160" t="s">
        <v>53</v>
      </c>
      <c r="B12" s="161">
        <v>17023</v>
      </c>
      <c r="C12" s="161">
        <v>16538</v>
      </c>
      <c r="D12" s="161">
        <v>1632</v>
      </c>
      <c r="E12" s="161">
        <v>1535</v>
      </c>
      <c r="F12" s="161">
        <v>8</v>
      </c>
      <c r="G12" s="162">
        <v>4.6995241731774659E-4</v>
      </c>
      <c r="H12" s="161">
        <v>2</v>
      </c>
      <c r="I12" s="163">
        <v>3.1979913494432846</v>
      </c>
    </row>
    <row r="13" spans="1:9" x14ac:dyDescent="0.25">
      <c r="A13" s="156" t="s">
        <v>62</v>
      </c>
      <c r="B13" s="157">
        <f>B10-B11-B12</f>
        <v>5683</v>
      </c>
      <c r="C13" s="157">
        <f>C10-C11-C12</f>
        <v>5276</v>
      </c>
      <c r="D13" s="157">
        <f>D10-D11-D12</f>
        <v>794</v>
      </c>
      <c r="E13" s="157">
        <f>E10-E11-E12</f>
        <v>646</v>
      </c>
      <c r="F13" s="157">
        <f>F10-F11-F12</f>
        <v>4</v>
      </c>
      <c r="G13" s="158">
        <f>F13/B13</f>
        <v>7.0385359845152211E-4</v>
      </c>
      <c r="H13" s="157">
        <f>H10-H11-H12</f>
        <v>1</v>
      </c>
      <c r="I13" s="159">
        <f>(G13)/(F9/B9)</f>
        <v>4.7896715415777793</v>
      </c>
    </row>
    <row r="14" spans="1:9" x14ac:dyDescent="0.25">
      <c r="A14" s="201" t="s">
        <v>27</v>
      </c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 t="s">
        <v>52</v>
      </c>
      <c r="B15" s="157">
        <v>3028192</v>
      </c>
      <c r="C15" s="157">
        <v>2923815</v>
      </c>
      <c r="D15" s="157">
        <v>307900</v>
      </c>
      <c r="E15" s="157">
        <v>278740</v>
      </c>
      <c r="F15" s="157">
        <v>62035</v>
      </c>
      <c r="G15" s="158">
        <f>F15/B15</f>
        <v>2.0485821242510381E-2</v>
      </c>
      <c r="H15" s="157">
        <v>3957</v>
      </c>
      <c r="I15" s="159">
        <v>1</v>
      </c>
    </row>
    <row r="16" spans="1:9" x14ac:dyDescent="0.25">
      <c r="A16" s="160" t="s">
        <v>56</v>
      </c>
      <c r="B16" s="161">
        <v>31279</v>
      </c>
      <c r="C16" s="161">
        <v>30264</v>
      </c>
      <c r="D16" s="161">
        <v>2884</v>
      </c>
      <c r="E16" s="161">
        <v>2573</v>
      </c>
      <c r="F16" s="161">
        <v>575</v>
      </c>
      <c r="G16" s="162">
        <v>1.8382940631094344E-2</v>
      </c>
      <c r="H16" s="161">
        <v>49.5</v>
      </c>
      <c r="I16" s="163">
        <v>0.89734946007181182</v>
      </c>
    </row>
    <row r="17" spans="1:9" x14ac:dyDescent="0.25">
      <c r="A17" s="156" t="s">
        <v>57</v>
      </c>
      <c r="B17" s="157">
        <v>8573</v>
      </c>
      <c r="C17" s="157">
        <v>8450</v>
      </c>
      <c r="D17" s="157">
        <v>458</v>
      </c>
      <c r="E17" s="157">
        <v>392</v>
      </c>
      <c r="F17" s="157">
        <v>10</v>
      </c>
      <c r="G17" s="158">
        <v>1.166452816983553E-3</v>
      </c>
      <c r="H17" s="157">
        <v>6</v>
      </c>
      <c r="I17" s="159">
        <v>5.6939519444943333E-2</v>
      </c>
    </row>
    <row r="18" spans="1:9" x14ac:dyDescent="0.25">
      <c r="A18" s="160" t="s">
        <v>53</v>
      </c>
      <c r="B18" s="161">
        <v>17023</v>
      </c>
      <c r="C18" s="161">
        <v>16538</v>
      </c>
      <c r="D18" s="161">
        <v>1632</v>
      </c>
      <c r="E18" s="161">
        <v>1535</v>
      </c>
      <c r="F18" s="161">
        <v>343.5</v>
      </c>
      <c r="G18" s="162">
        <v>2.0178581918580744E-2</v>
      </c>
      <c r="H18" s="161">
        <v>28.5</v>
      </c>
      <c r="I18" s="163">
        <v>0.98500234282567689</v>
      </c>
    </row>
    <row r="19" spans="1:9" x14ac:dyDescent="0.25">
      <c r="A19" s="164" t="s">
        <v>62</v>
      </c>
      <c r="B19" s="165">
        <f>B16-B17-B18</f>
        <v>5683</v>
      </c>
      <c r="C19" s="165">
        <f>C16-C17-C18</f>
        <v>5276</v>
      </c>
      <c r="D19" s="165">
        <f>D16-D17-D18</f>
        <v>794</v>
      </c>
      <c r="E19" s="165">
        <f>E16-E17-E18</f>
        <v>646</v>
      </c>
      <c r="F19" s="165">
        <f>F16-F17-F18</f>
        <v>221.5</v>
      </c>
      <c r="G19" s="166">
        <f>F19/B19</f>
        <v>3.8975893014253034E-2</v>
      </c>
      <c r="H19" s="165">
        <f>H16-H17-H18</f>
        <v>15</v>
      </c>
      <c r="I19" s="167">
        <f>(G19)/(F15/B15)</f>
        <v>1.9025789863563622</v>
      </c>
    </row>
    <row r="20" spans="1:9" x14ac:dyDescent="0.25">
      <c r="A20" s="201" t="s">
        <v>26</v>
      </c>
      <c r="B20" s="202"/>
      <c r="C20" s="202"/>
      <c r="D20" s="202"/>
      <c r="E20" s="202"/>
      <c r="F20" s="202"/>
      <c r="G20" s="202"/>
      <c r="H20" s="202"/>
      <c r="I20" s="203"/>
    </row>
    <row r="21" spans="1:9" x14ac:dyDescent="0.25">
      <c r="A21" s="156" t="s">
        <v>52</v>
      </c>
      <c r="B21" s="157">
        <v>3028192</v>
      </c>
      <c r="C21" s="157">
        <v>2923815</v>
      </c>
      <c r="D21" s="157">
        <v>307900</v>
      </c>
      <c r="E21" s="157">
        <v>278740</v>
      </c>
      <c r="F21" s="157">
        <v>55140</v>
      </c>
      <c r="G21" s="158">
        <f>F21/B21</f>
        <v>1.8208885037672644E-2</v>
      </c>
      <c r="H21" s="157">
        <v>4366</v>
      </c>
      <c r="I21" s="159">
        <v>1</v>
      </c>
    </row>
    <row r="22" spans="1:9" x14ac:dyDescent="0.25">
      <c r="A22" s="160" t="s">
        <v>56</v>
      </c>
      <c r="B22" s="161">
        <v>31279</v>
      </c>
      <c r="C22" s="161">
        <v>30264</v>
      </c>
      <c r="D22" s="161">
        <v>2884</v>
      </c>
      <c r="E22" s="161">
        <v>2573</v>
      </c>
      <c r="F22" s="161">
        <v>340</v>
      </c>
      <c r="G22" s="162">
        <v>1.0869912720994917E-2</v>
      </c>
      <c r="H22" s="161">
        <v>39</v>
      </c>
      <c r="I22" s="163">
        <v>0.59695652416421907</v>
      </c>
    </row>
    <row r="23" spans="1:9" x14ac:dyDescent="0.25">
      <c r="A23" s="156" t="s">
        <v>57</v>
      </c>
      <c r="B23" s="157">
        <v>8573</v>
      </c>
      <c r="C23" s="157">
        <v>8450</v>
      </c>
      <c r="D23" s="157">
        <v>458</v>
      </c>
      <c r="E23" s="157">
        <v>392</v>
      </c>
      <c r="F23" s="157">
        <v>10</v>
      </c>
      <c r="G23" s="158">
        <v>1.166452816983553E-3</v>
      </c>
      <c r="H23" s="157">
        <v>2</v>
      </c>
      <c r="I23" s="159">
        <v>6.4059540964219425E-2</v>
      </c>
    </row>
    <row r="24" spans="1:9" x14ac:dyDescent="0.25">
      <c r="A24" s="160" t="s">
        <v>53</v>
      </c>
      <c r="B24" s="161">
        <v>17023</v>
      </c>
      <c r="C24" s="161">
        <v>16538</v>
      </c>
      <c r="D24" s="161">
        <v>1632</v>
      </c>
      <c r="E24" s="161">
        <v>1535</v>
      </c>
      <c r="F24" s="161">
        <v>73</v>
      </c>
      <c r="G24" s="162">
        <v>4.2883158080244373E-3</v>
      </c>
      <c r="H24" s="161">
        <v>13</v>
      </c>
      <c r="I24" s="163">
        <v>0.23550677590375657</v>
      </c>
    </row>
    <row r="25" spans="1:9" x14ac:dyDescent="0.25">
      <c r="A25" s="164" t="s">
        <v>62</v>
      </c>
      <c r="B25" s="165">
        <f>B22-B23-B24</f>
        <v>5683</v>
      </c>
      <c r="C25" s="165">
        <f>C22-C23-C24</f>
        <v>5276</v>
      </c>
      <c r="D25" s="165">
        <f>D22-D23-D24</f>
        <v>794</v>
      </c>
      <c r="E25" s="165">
        <f>E22-E23-E24</f>
        <v>646</v>
      </c>
      <c r="F25" s="165">
        <f>F22-F23-F24</f>
        <v>257</v>
      </c>
      <c r="G25" s="166">
        <f>F25/B25</f>
        <v>4.5222593700510294E-2</v>
      </c>
      <c r="H25" s="165">
        <f>H22-H23-H24</f>
        <v>24</v>
      </c>
      <c r="I25" s="167">
        <f>(G25)/(F21/B21)</f>
        <v>2.4835454563499395</v>
      </c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4">
    <mergeCell ref="A1:I1"/>
    <mergeCell ref="A8:I8"/>
    <mergeCell ref="A14:I14"/>
    <mergeCell ref="A20:I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84D9-73C1-4FE3-A7F7-3316D729BDF3}">
  <dimension ref="A1:I70"/>
  <sheetViews>
    <sheetView workbookViewId="0">
      <selection sqref="A1:XFD1048576"/>
    </sheetView>
  </sheetViews>
  <sheetFormatPr defaultRowHeight="15" x14ac:dyDescent="0.25"/>
  <cols>
    <col min="1" max="1" width="26.7109375" style="144" bestFit="1" customWidth="1"/>
    <col min="2" max="3" width="10.85546875" style="149" bestFit="1" customWidth="1"/>
    <col min="4" max="5" width="11.7109375" style="149" bestFit="1" customWidth="1"/>
    <col min="6" max="6" width="10.42578125" style="149" bestFit="1" customWidth="1"/>
    <col min="7" max="7" width="9.28515625" style="150" customWidth="1"/>
    <col min="8" max="8" width="11.28515625" style="149" bestFit="1" customWidth="1"/>
    <col min="9" max="9" width="8.140625" style="151" bestFit="1" customWidth="1"/>
    <col min="10" max="16384" width="9.140625" style="144"/>
  </cols>
  <sheetData>
    <row r="1" spans="1:9" x14ac:dyDescent="0.25">
      <c r="A1" s="200" t="s">
        <v>78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 x14ac:dyDescent="0.25">
      <c r="A2" s="152" t="s">
        <v>61</v>
      </c>
      <c r="B2" s="153" t="s">
        <v>63</v>
      </c>
      <c r="C2" s="153" t="s">
        <v>64</v>
      </c>
      <c r="D2" s="153" t="s">
        <v>65</v>
      </c>
      <c r="E2" s="153" t="s">
        <v>66</v>
      </c>
      <c r="F2" s="153" t="s">
        <v>49</v>
      </c>
      <c r="G2" s="154" t="s">
        <v>51</v>
      </c>
      <c r="H2" s="153" t="s">
        <v>48</v>
      </c>
      <c r="I2" s="155" t="s">
        <v>50</v>
      </c>
    </row>
    <row r="3" spans="1:9" x14ac:dyDescent="0.25">
      <c r="A3" s="156" t="s">
        <v>52</v>
      </c>
      <c r="B3" s="157">
        <v>3028192</v>
      </c>
      <c r="C3" s="157">
        <v>2923815</v>
      </c>
      <c r="D3" s="157">
        <v>307900</v>
      </c>
      <c r="E3" s="157">
        <v>278740</v>
      </c>
      <c r="F3" s="157">
        <v>422648</v>
      </c>
      <c r="G3" s="158">
        <f>F3/B3</f>
        <v>0.13957107079075567</v>
      </c>
      <c r="H3" s="157">
        <v>45549</v>
      </c>
      <c r="I3" s="159">
        <v>1</v>
      </c>
    </row>
    <row r="4" spans="1:9" x14ac:dyDescent="0.25">
      <c r="A4" s="160" t="s">
        <v>56</v>
      </c>
      <c r="B4" s="161">
        <v>31279</v>
      </c>
      <c r="C4" s="161">
        <v>30264</v>
      </c>
      <c r="D4" s="161">
        <v>2884</v>
      </c>
      <c r="E4" s="161">
        <v>2573</v>
      </c>
      <c r="F4" s="161">
        <v>16543.5</v>
      </c>
      <c r="G4" s="162">
        <v>0.52890117970523354</v>
      </c>
      <c r="H4" s="161">
        <v>703.8</v>
      </c>
      <c r="I4" s="163">
        <v>3.7894756894009922</v>
      </c>
    </row>
    <row r="5" spans="1:9" x14ac:dyDescent="0.25">
      <c r="A5" s="156" t="s">
        <v>57</v>
      </c>
      <c r="B5" s="157">
        <v>8573</v>
      </c>
      <c r="C5" s="157">
        <v>8450</v>
      </c>
      <c r="D5" s="157">
        <v>458</v>
      </c>
      <c r="E5" s="157">
        <v>392</v>
      </c>
      <c r="F5" s="157">
        <v>6597.3</v>
      </c>
      <c r="G5" s="158">
        <v>0.7695439169485595</v>
      </c>
      <c r="H5" s="157">
        <v>126.65</v>
      </c>
      <c r="I5" s="159">
        <v>5.5136348283968983</v>
      </c>
    </row>
    <row r="6" spans="1:9" x14ac:dyDescent="0.25">
      <c r="A6" s="160" t="s">
        <v>53</v>
      </c>
      <c r="B6" s="161">
        <v>17023</v>
      </c>
      <c r="C6" s="161">
        <v>16538</v>
      </c>
      <c r="D6" s="161">
        <v>1632</v>
      </c>
      <c r="E6" s="161">
        <v>1535</v>
      </c>
      <c r="F6" s="161">
        <v>7491.3</v>
      </c>
      <c r="G6" s="162">
        <v>0.44006931798155435</v>
      </c>
      <c r="H6" s="161">
        <v>287.75</v>
      </c>
      <c r="I6" s="163">
        <v>3.1530124078599662</v>
      </c>
    </row>
    <row r="7" spans="1:9" x14ac:dyDescent="0.25">
      <c r="A7" s="156" t="s">
        <v>62</v>
      </c>
      <c r="B7" s="157">
        <f>B4-B5-B6</f>
        <v>5683</v>
      </c>
      <c r="C7" s="157">
        <f>C4-C5-C6</f>
        <v>5276</v>
      </c>
      <c r="D7" s="157">
        <f>D4-D5-D6</f>
        <v>794</v>
      </c>
      <c r="E7" s="157">
        <f>E4-E5-E6</f>
        <v>646</v>
      </c>
      <c r="F7" s="157">
        <f>F4-F5-F6</f>
        <v>2454.9000000000005</v>
      </c>
      <c r="G7" s="158">
        <f>F7/B7</f>
        <v>0.43197254970966048</v>
      </c>
      <c r="H7" s="157">
        <f>H4-H5-H6</f>
        <v>289.39999999999998</v>
      </c>
      <c r="I7" s="159">
        <f>(G7)/(F3/B3)</f>
        <v>3.095000613395535</v>
      </c>
    </row>
    <row r="8" spans="1:9" x14ac:dyDescent="0.25">
      <c r="A8" s="201"/>
      <c r="B8" s="202"/>
      <c r="C8" s="202"/>
      <c r="D8" s="202"/>
      <c r="E8" s="202"/>
      <c r="F8" s="202"/>
      <c r="G8" s="202"/>
      <c r="H8" s="202"/>
      <c r="I8" s="203"/>
    </row>
    <row r="9" spans="1:9" x14ac:dyDescent="0.25">
      <c r="A9" s="156"/>
      <c r="B9" s="157"/>
      <c r="C9" s="157"/>
      <c r="D9" s="157"/>
      <c r="E9" s="157"/>
      <c r="F9" s="157"/>
      <c r="G9" s="158"/>
      <c r="H9" s="157"/>
      <c r="I9" s="159"/>
    </row>
    <row r="10" spans="1:9" x14ac:dyDescent="0.25">
      <c r="A10" s="160"/>
      <c r="B10" s="161"/>
      <c r="C10" s="161"/>
      <c r="D10" s="161"/>
      <c r="E10" s="161"/>
      <c r="F10" s="161"/>
      <c r="G10" s="162"/>
      <c r="H10" s="161"/>
      <c r="I10" s="163"/>
    </row>
    <row r="11" spans="1:9" x14ac:dyDescent="0.25">
      <c r="A11" s="156"/>
      <c r="B11" s="157"/>
      <c r="C11" s="157"/>
      <c r="D11" s="157"/>
      <c r="E11" s="157"/>
      <c r="F11" s="157"/>
      <c r="G11" s="158"/>
      <c r="H11" s="157"/>
      <c r="I11" s="159"/>
    </row>
    <row r="12" spans="1:9" x14ac:dyDescent="0.25">
      <c r="A12" s="160"/>
      <c r="B12" s="161"/>
      <c r="C12" s="161"/>
      <c r="D12" s="161"/>
      <c r="E12" s="161"/>
      <c r="F12" s="161"/>
      <c r="G12" s="162"/>
      <c r="H12" s="161"/>
      <c r="I12" s="163"/>
    </row>
    <row r="13" spans="1:9" x14ac:dyDescent="0.25">
      <c r="A13" s="156"/>
      <c r="B13" s="157"/>
      <c r="C13" s="157"/>
      <c r="D13" s="157"/>
      <c r="E13" s="157"/>
      <c r="F13" s="157"/>
      <c r="G13" s="158"/>
      <c r="H13" s="157"/>
      <c r="I13" s="159"/>
    </row>
    <row r="14" spans="1:9" x14ac:dyDescent="0.25">
      <c r="A14" s="201"/>
      <c r="B14" s="202"/>
      <c r="C14" s="202"/>
      <c r="D14" s="202"/>
      <c r="E14" s="202"/>
      <c r="F14" s="202"/>
      <c r="G14" s="202"/>
      <c r="H14" s="202"/>
      <c r="I14" s="203"/>
    </row>
    <row r="15" spans="1:9" x14ac:dyDescent="0.25">
      <c r="A15" s="156"/>
      <c r="B15" s="157"/>
      <c r="C15" s="157"/>
      <c r="D15" s="157"/>
      <c r="E15" s="157"/>
      <c r="F15" s="157"/>
      <c r="G15" s="158"/>
      <c r="H15" s="157"/>
      <c r="I15" s="159"/>
    </row>
    <row r="16" spans="1:9" x14ac:dyDescent="0.25">
      <c r="A16" s="160"/>
      <c r="B16" s="161"/>
      <c r="C16" s="161"/>
      <c r="D16" s="161"/>
      <c r="E16" s="161"/>
      <c r="F16" s="161"/>
      <c r="G16" s="162"/>
      <c r="H16" s="161"/>
      <c r="I16" s="163"/>
    </row>
    <row r="17" spans="1:9" x14ac:dyDescent="0.25">
      <c r="A17" s="156"/>
      <c r="B17" s="157"/>
      <c r="C17" s="157"/>
      <c r="D17" s="157"/>
      <c r="E17" s="157"/>
      <c r="F17" s="157"/>
      <c r="G17" s="158"/>
      <c r="H17" s="157"/>
      <c r="I17" s="159"/>
    </row>
    <row r="18" spans="1:9" x14ac:dyDescent="0.25">
      <c r="A18" s="160"/>
      <c r="B18" s="161"/>
      <c r="C18" s="161"/>
      <c r="D18" s="161"/>
      <c r="E18" s="161"/>
      <c r="F18" s="161"/>
      <c r="G18" s="162"/>
      <c r="H18" s="161"/>
      <c r="I18" s="163"/>
    </row>
    <row r="19" spans="1:9" x14ac:dyDescent="0.25">
      <c r="A19" s="164"/>
      <c r="B19" s="165"/>
      <c r="C19" s="165"/>
      <c r="D19" s="165"/>
      <c r="E19" s="165"/>
      <c r="F19" s="165"/>
      <c r="G19" s="166"/>
      <c r="H19" s="165"/>
      <c r="I19" s="167"/>
    </row>
    <row r="20" spans="1:9" x14ac:dyDescent="0.25">
      <c r="A20" s="147"/>
      <c r="B20" s="145"/>
      <c r="C20" s="145"/>
      <c r="D20" s="145"/>
      <c r="E20" s="145"/>
      <c r="F20" s="145"/>
      <c r="G20" s="146"/>
      <c r="H20" s="145"/>
      <c r="I20" s="148"/>
    </row>
    <row r="21" spans="1:9" x14ac:dyDescent="0.25">
      <c r="A21" s="147"/>
      <c r="B21" s="145"/>
      <c r="C21" s="145"/>
      <c r="D21" s="145"/>
      <c r="E21" s="145"/>
      <c r="F21" s="145"/>
      <c r="G21" s="146"/>
      <c r="H21" s="145"/>
      <c r="I21" s="148"/>
    </row>
    <row r="22" spans="1:9" x14ac:dyDescent="0.25">
      <c r="A22" s="147"/>
      <c r="B22" s="145"/>
      <c r="C22" s="145"/>
      <c r="D22" s="145"/>
      <c r="E22" s="145"/>
      <c r="F22" s="145"/>
      <c r="G22" s="146"/>
      <c r="H22" s="145"/>
      <c r="I22" s="148"/>
    </row>
    <row r="23" spans="1:9" x14ac:dyDescent="0.25">
      <c r="A23" s="147"/>
      <c r="B23" s="145"/>
      <c r="C23" s="145"/>
      <c r="D23" s="145"/>
      <c r="E23" s="145"/>
      <c r="F23" s="145"/>
      <c r="G23" s="146"/>
      <c r="H23" s="145"/>
      <c r="I23" s="148"/>
    </row>
    <row r="24" spans="1:9" x14ac:dyDescent="0.25">
      <c r="A24" s="147"/>
      <c r="B24" s="145"/>
      <c r="C24" s="145"/>
      <c r="D24" s="145"/>
      <c r="E24" s="145"/>
      <c r="F24" s="145"/>
      <c r="G24" s="146"/>
      <c r="H24" s="145"/>
      <c r="I24" s="148"/>
    </row>
    <row r="25" spans="1:9" x14ac:dyDescent="0.25">
      <c r="A25" s="147"/>
      <c r="B25" s="145"/>
      <c r="C25" s="145"/>
      <c r="D25" s="145"/>
      <c r="E25" s="145"/>
      <c r="F25" s="145"/>
      <c r="G25" s="146"/>
      <c r="H25" s="145"/>
      <c r="I25" s="148"/>
    </row>
    <row r="26" spans="1:9" x14ac:dyDescent="0.25">
      <c r="A26" s="147"/>
      <c r="B26" s="145"/>
      <c r="C26" s="145"/>
      <c r="D26" s="145"/>
      <c r="E26" s="145"/>
      <c r="F26" s="145"/>
      <c r="G26" s="146"/>
      <c r="H26" s="145"/>
      <c r="I26" s="148"/>
    </row>
    <row r="27" spans="1:9" x14ac:dyDescent="0.25">
      <c r="A27" s="147"/>
      <c r="B27" s="145"/>
      <c r="C27" s="145"/>
      <c r="D27" s="145"/>
      <c r="E27" s="145"/>
      <c r="F27" s="145"/>
      <c r="G27" s="146"/>
      <c r="H27" s="145"/>
      <c r="I27" s="148"/>
    </row>
    <row r="28" spans="1:9" x14ac:dyDescent="0.25">
      <c r="A28" s="147"/>
      <c r="B28" s="145"/>
      <c r="C28" s="145"/>
      <c r="D28" s="145"/>
      <c r="E28" s="145"/>
      <c r="F28" s="145"/>
      <c r="G28" s="146"/>
      <c r="H28" s="145"/>
      <c r="I28" s="148"/>
    </row>
    <row r="29" spans="1:9" x14ac:dyDescent="0.25">
      <c r="A29" s="147"/>
      <c r="B29" s="145"/>
      <c r="C29" s="145"/>
      <c r="D29" s="145"/>
      <c r="E29" s="145"/>
      <c r="F29" s="145"/>
      <c r="G29" s="146"/>
      <c r="H29" s="145"/>
      <c r="I29" s="148"/>
    </row>
    <row r="30" spans="1:9" x14ac:dyDescent="0.25">
      <c r="A30" s="147"/>
      <c r="B30" s="145"/>
      <c r="C30" s="145"/>
      <c r="D30" s="145"/>
      <c r="E30" s="145"/>
      <c r="F30" s="145"/>
      <c r="G30" s="146"/>
      <c r="H30" s="145"/>
      <c r="I30" s="148"/>
    </row>
    <row r="31" spans="1:9" x14ac:dyDescent="0.25">
      <c r="A31" s="147"/>
      <c r="B31" s="145"/>
      <c r="C31" s="145"/>
      <c r="D31" s="145"/>
      <c r="E31" s="145"/>
      <c r="F31" s="145"/>
      <c r="G31" s="146"/>
      <c r="H31" s="145"/>
      <c r="I31" s="148"/>
    </row>
    <row r="32" spans="1:9" x14ac:dyDescent="0.25">
      <c r="A32" s="147"/>
      <c r="B32" s="145"/>
      <c r="C32" s="145"/>
      <c r="D32" s="145"/>
      <c r="E32" s="145"/>
      <c r="F32" s="145"/>
      <c r="G32" s="146"/>
      <c r="H32" s="145"/>
      <c r="I32" s="148"/>
    </row>
    <row r="33" spans="1:9" x14ac:dyDescent="0.25">
      <c r="A33" s="147"/>
      <c r="B33" s="145"/>
      <c r="C33" s="145"/>
      <c r="D33" s="145"/>
      <c r="E33" s="145"/>
      <c r="F33" s="145"/>
      <c r="G33" s="146"/>
      <c r="H33" s="145"/>
      <c r="I33" s="148"/>
    </row>
    <row r="34" spans="1:9" x14ac:dyDescent="0.25">
      <c r="A34" s="147"/>
      <c r="B34" s="145"/>
      <c r="C34" s="145"/>
      <c r="D34" s="145"/>
      <c r="E34" s="145"/>
      <c r="F34" s="145"/>
      <c r="G34" s="146"/>
      <c r="H34" s="145"/>
      <c r="I34" s="148"/>
    </row>
    <row r="35" spans="1:9" x14ac:dyDescent="0.25">
      <c r="A35" s="147"/>
      <c r="B35" s="145"/>
      <c r="C35" s="145"/>
      <c r="D35" s="145"/>
      <c r="E35" s="145"/>
      <c r="F35" s="145"/>
      <c r="G35" s="146"/>
      <c r="H35" s="145"/>
      <c r="I35" s="148"/>
    </row>
    <row r="36" spans="1:9" x14ac:dyDescent="0.25">
      <c r="A36" s="147"/>
      <c r="B36" s="145"/>
      <c r="C36" s="145"/>
      <c r="D36" s="145"/>
      <c r="E36" s="145"/>
      <c r="F36" s="145"/>
      <c r="G36" s="146"/>
      <c r="H36" s="145"/>
      <c r="I36" s="148"/>
    </row>
    <row r="37" spans="1:9" x14ac:dyDescent="0.25">
      <c r="A37" s="147"/>
      <c r="B37" s="145"/>
      <c r="C37" s="145"/>
      <c r="D37" s="145"/>
      <c r="E37" s="145"/>
      <c r="F37" s="145"/>
      <c r="G37" s="146"/>
      <c r="H37" s="145"/>
      <c r="I37" s="148"/>
    </row>
    <row r="38" spans="1:9" x14ac:dyDescent="0.25">
      <c r="A38" s="147"/>
      <c r="B38" s="145"/>
      <c r="C38" s="145"/>
      <c r="D38" s="145"/>
      <c r="E38" s="145"/>
      <c r="F38" s="145"/>
      <c r="G38" s="146"/>
      <c r="H38" s="145"/>
      <c r="I38" s="148"/>
    </row>
    <row r="39" spans="1:9" x14ac:dyDescent="0.25">
      <c r="A39" s="147"/>
      <c r="B39" s="145"/>
      <c r="C39" s="145"/>
      <c r="D39" s="145"/>
      <c r="E39" s="145"/>
      <c r="F39" s="145"/>
      <c r="G39" s="146"/>
      <c r="H39" s="145"/>
      <c r="I39" s="148"/>
    </row>
    <row r="40" spans="1:9" x14ac:dyDescent="0.25">
      <c r="A40" s="147"/>
      <c r="B40" s="145"/>
      <c r="C40" s="145"/>
      <c r="D40" s="145"/>
      <c r="E40" s="145"/>
      <c r="F40" s="145"/>
      <c r="G40" s="146"/>
      <c r="H40" s="145"/>
      <c r="I40" s="148"/>
    </row>
    <row r="41" spans="1:9" x14ac:dyDescent="0.25">
      <c r="A41" s="147"/>
      <c r="B41" s="145"/>
      <c r="C41" s="145"/>
      <c r="D41" s="145"/>
      <c r="E41" s="145"/>
      <c r="F41" s="145"/>
      <c r="G41" s="146"/>
      <c r="H41" s="145"/>
      <c r="I41" s="148"/>
    </row>
    <row r="42" spans="1:9" x14ac:dyDescent="0.25">
      <c r="A42" s="147"/>
      <c r="B42" s="145"/>
      <c r="C42" s="145"/>
      <c r="D42" s="145"/>
      <c r="E42" s="145"/>
      <c r="F42" s="145"/>
      <c r="G42" s="146"/>
      <c r="H42" s="145"/>
      <c r="I42" s="148"/>
    </row>
    <row r="43" spans="1:9" x14ac:dyDescent="0.25">
      <c r="A43" s="147"/>
      <c r="B43" s="145"/>
      <c r="C43" s="145"/>
      <c r="D43" s="145"/>
      <c r="E43" s="145"/>
      <c r="F43" s="145"/>
      <c r="G43" s="146"/>
      <c r="H43" s="145"/>
      <c r="I43" s="148"/>
    </row>
    <row r="44" spans="1:9" x14ac:dyDescent="0.25">
      <c r="A44" s="147"/>
      <c r="B44" s="145"/>
      <c r="C44" s="145"/>
      <c r="D44" s="145"/>
      <c r="E44" s="145"/>
      <c r="F44" s="145"/>
      <c r="G44" s="146"/>
      <c r="H44" s="145"/>
      <c r="I44" s="148"/>
    </row>
    <row r="45" spans="1:9" x14ac:dyDescent="0.25">
      <c r="A45" s="147"/>
      <c r="B45" s="145"/>
      <c r="C45" s="145"/>
      <c r="D45" s="145"/>
      <c r="E45" s="145"/>
      <c r="F45" s="145"/>
      <c r="G45" s="146"/>
      <c r="H45" s="145"/>
      <c r="I45" s="148"/>
    </row>
    <row r="46" spans="1:9" x14ac:dyDescent="0.25">
      <c r="A46" s="147"/>
      <c r="B46" s="145"/>
      <c r="C46" s="145"/>
      <c r="D46" s="145"/>
      <c r="E46" s="145"/>
      <c r="F46" s="145"/>
      <c r="G46" s="146"/>
      <c r="H46" s="145"/>
      <c r="I46" s="148"/>
    </row>
    <row r="47" spans="1:9" x14ac:dyDescent="0.25">
      <c r="A47" s="147"/>
      <c r="B47" s="145"/>
      <c r="C47" s="145"/>
      <c r="D47" s="145"/>
      <c r="E47" s="145"/>
      <c r="F47" s="145"/>
      <c r="G47" s="146"/>
      <c r="H47" s="145"/>
      <c r="I47" s="148"/>
    </row>
    <row r="48" spans="1:9" x14ac:dyDescent="0.25">
      <c r="A48" s="147"/>
      <c r="B48" s="145"/>
      <c r="C48" s="145"/>
      <c r="D48" s="145"/>
      <c r="E48" s="145"/>
      <c r="F48" s="145"/>
      <c r="G48" s="146"/>
      <c r="H48" s="145"/>
      <c r="I48" s="148"/>
    </row>
    <row r="49" spans="1:9" x14ac:dyDescent="0.25">
      <c r="A49" s="147"/>
      <c r="B49" s="145"/>
      <c r="C49" s="145"/>
      <c r="D49" s="145"/>
      <c r="E49" s="145"/>
      <c r="F49" s="145"/>
      <c r="G49" s="146"/>
      <c r="H49" s="145"/>
      <c r="I49" s="148"/>
    </row>
    <row r="50" spans="1:9" x14ac:dyDescent="0.25">
      <c r="A50" s="147"/>
      <c r="B50" s="145"/>
      <c r="C50" s="145"/>
      <c r="D50" s="145"/>
      <c r="E50" s="145"/>
      <c r="F50" s="145"/>
      <c r="G50" s="146"/>
      <c r="H50" s="145"/>
      <c r="I50" s="148"/>
    </row>
    <row r="51" spans="1:9" x14ac:dyDescent="0.25">
      <c r="A51" s="147"/>
      <c r="B51" s="145"/>
      <c r="C51" s="145"/>
      <c r="D51" s="145"/>
      <c r="E51" s="145"/>
      <c r="F51" s="145"/>
      <c r="G51" s="146"/>
      <c r="H51" s="145"/>
      <c r="I51" s="148"/>
    </row>
    <row r="52" spans="1:9" x14ac:dyDescent="0.25">
      <c r="A52" s="147"/>
      <c r="B52" s="145"/>
      <c r="C52" s="145"/>
      <c r="D52" s="145"/>
      <c r="E52" s="145"/>
      <c r="F52" s="145"/>
      <c r="G52" s="146"/>
      <c r="H52" s="145"/>
      <c r="I52" s="148"/>
    </row>
    <row r="53" spans="1:9" x14ac:dyDescent="0.25">
      <c r="A53" s="147"/>
      <c r="B53" s="145"/>
      <c r="C53" s="145"/>
      <c r="D53" s="145"/>
      <c r="E53" s="145"/>
      <c r="F53" s="145"/>
      <c r="G53" s="146"/>
      <c r="H53" s="145"/>
      <c r="I53" s="148"/>
    </row>
    <row r="54" spans="1:9" x14ac:dyDescent="0.25">
      <c r="A54" s="147"/>
      <c r="B54" s="145"/>
      <c r="C54" s="145"/>
      <c r="D54" s="145"/>
      <c r="E54" s="145"/>
      <c r="F54" s="145"/>
      <c r="G54" s="146"/>
      <c r="H54" s="145"/>
      <c r="I54" s="148"/>
    </row>
    <row r="55" spans="1:9" x14ac:dyDescent="0.25">
      <c r="A55" s="147"/>
      <c r="B55" s="145"/>
      <c r="C55" s="145"/>
      <c r="D55" s="145"/>
      <c r="E55" s="145"/>
      <c r="F55" s="145"/>
      <c r="G55" s="146"/>
      <c r="H55" s="145"/>
      <c r="I55" s="148"/>
    </row>
    <row r="56" spans="1:9" x14ac:dyDescent="0.25">
      <c r="A56" s="147"/>
      <c r="B56" s="145"/>
      <c r="C56" s="145"/>
      <c r="D56" s="145"/>
      <c r="E56" s="145"/>
      <c r="F56" s="145"/>
      <c r="G56" s="146"/>
      <c r="H56" s="145"/>
      <c r="I56" s="148"/>
    </row>
    <row r="57" spans="1:9" x14ac:dyDescent="0.25">
      <c r="A57" s="147"/>
      <c r="B57" s="145"/>
      <c r="C57" s="145"/>
      <c r="D57" s="145"/>
      <c r="E57" s="145"/>
      <c r="F57" s="145"/>
      <c r="G57" s="146"/>
      <c r="H57" s="145"/>
      <c r="I57" s="148"/>
    </row>
    <row r="58" spans="1:9" x14ac:dyDescent="0.25">
      <c r="A58" s="147"/>
      <c r="B58" s="145"/>
      <c r="C58" s="145"/>
      <c r="D58" s="145"/>
      <c r="E58" s="145"/>
      <c r="F58" s="145"/>
      <c r="G58" s="146"/>
      <c r="H58" s="145"/>
      <c r="I58" s="148"/>
    </row>
    <row r="59" spans="1:9" x14ac:dyDescent="0.25">
      <c r="A59" s="147"/>
      <c r="B59" s="145"/>
      <c r="C59" s="145"/>
      <c r="D59" s="145"/>
      <c r="E59" s="145"/>
      <c r="F59" s="145"/>
      <c r="G59" s="146"/>
      <c r="H59" s="145"/>
      <c r="I59" s="148"/>
    </row>
    <row r="60" spans="1:9" x14ac:dyDescent="0.25">
      <c r="A60" s="147"/>
      <c r="B60" s="145"/>
      <c r="C60" s="145"/>
      <c r="D60" s="145"/>
      <c r="E60" s="145"/>
      <c r="F60" s="145"/>
      <c r="G60" s="146"/>
      <c r="H60" s="145"/>
      <c r="I60" s="148"/>
    </row>
    <row r="61" spans="1:9" x14ac:dyDescent="0.25">
      <c r="A61" s="147"/>
      <c r="B61" s="145"/>
      <c r="C61" s="145"/>
      <c r="D61" s="145"/>
      <c r="E61" s="145"/>
      <c r="F61" s="145"/>
      <c r="G61" s="146"/>
      <c r="H61" s="145"/>
      <c r="I61" s="148"/>
    </row>
    <row r="62" spans="1:9" x14ac:dyDescent="0.25">
      <c r="A62" s="147"/>
      <c r="B62" s="145"/>
      <c r="C62" s="145"/>
      <c r="D62" s="145"/>
      <c r="E62" s="145"/>
      <c r="F62" s="145"/>
      <c r="G62" s="146"/>
      <c r="H62" s="145"/>
      <c r="I62" s="148"/>
    </row>
    <row r="63" spans="1:9" x14ac:dyDescent="0.25">
      <c r="A63" s="147"/>
      <c r="B63" s="145"/>
      <c r="C63" s="145"/>
      <c r="D63" s="145"/>
      <c r="E63" s="145"/>
      <c r="F63" s="145"/>
      <c r="G63" s="146"/>
      <c r="H63" s="145"/>
      <c r="I63" s="148"/>
    </row>
    <row r="64" spans="1:9" x14ac:dyDescent="0.25">
      <c r="A64" s="147"/>
      <c r="B64" s="145"/>
      <c r="C64" s="145"/>
      <c r="D64" s="145"/>
      <c r="E64" s="145"/>
      <c r="F64" s="145"/>
      <c r="G64" s="146"/>
      <c r="H64" s="145"/>
      <c r="I64" s="148"/>
    </row>
    <row r="65" spans="1:9" x14ac:dyDescent="0.25">
      <c r="A65" s="147"/>
      <c r="B65" s="145"/>
      <c r="C65" s="145"/>
      <c r="D65" s="145"/>
      <c r="E65" s="145"/>
      <c r="F65" s="145"/>
      <c r="G65" s="146"/>
      <c r="H65" s="145"/>
      <c r="I65" s="148"/>
    </row>
    <row r="66" spans="1:9" x14ac:dyDescent="0.25">
      <c r="A66" s="147"/>
      <c r="B66" s="145"/>
      <c r="C66" s="145"/>
      <c r="D66" s="145"/>
      <c r="E66" s="145"/>
      <c r="F66" s="145"/>
      <c r="G66" s="146"/>
      <c r="H66" s="145"/>
      <c r="I66" s="148"/>
    </row>
    <row r="67" spans="1:9" x14ac:dyDescent="0.25">
      <c r="A67" s="147"/>
      <c r="B67" s="145"/>
      <c r="C67" s="145"/>
      <c r="D67" s="145"/>
      <c r="E67" s="145"/>
      <c r="F67" s="145"/>
      <c r="G67" s="146"/>
      <c r="H67" s="145"/>
      <c r="I67" s="148"/>
    </row>
    <row r="68" spans="1:9" x14ac:dyDescent="0.25">
      <c r="A68" s="147"/>
      <c r="B68" s="145"/>
      <c r="C68" s="145"/>
      <c r="D68" s="145"/>
      <c r="E68" s="145"/>
      <c r="F68" s="145"/>
      <c r="G68" s="146"/>
      <c r="H68" s="145"/>
      <c r="I68" s="148"/>
    </row>
    <row r="69" spans="1:9" x14ac:dyDescent="0.25">
      <c r="A69" s="147"/>
      <c r="B69" s="145"/>
      <c r="C69" s="145"/>
      <c r="D69" s="145"/>
      <c r="E69" s="145"/>
      <c r="F69" s="145"/>
      <c r="G69" s="146"/>
      <c r="H69" s="145"/>
      <c r="I69" s="148"/>
    </row>
    <row r="70" spans="1:9" x14ac:dyDescent="0.25">
      <c r="A70" s="147"/>
      <c r="B70" s="145"/>
      <c r="C70" s="145"/>
      <c r="D70" s="145"/>
      <c r="E70" s="145"/>
      <c r="F70" s="145"/>
      <c r="G70" s="146"/>
      <c r="H70" s="145"/>
      <c r="I70" s="148"/>
    </row>
  </sheetData>
  <mergeCells count="3">
    <mergeCell ref="A1:I1"/>
    <mergeCell ref="A8:I8"/>
    <mergeCell ref="A14:I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Metadados</vt:lpstr>
      <vt:lpstr>Síntese Comp em Valor</vt:lpstr>
      <vt:lpstr>Adm Pub</vt:lpstr>
      <vt:lpstr>Proteína Animal</vt:lpstr>
      <vt:lpstr>Agroind Veg</vt:lpstr>
      <vt:lpstr>Agroind Ger</vt:lpstr>
      <vt:lpstr>Indústria de Base</vt:lpstr>
      <vt:lpstr>Cadeias Emergentes</vt:lpstr>
      <vt:lpstr>X - Prop</vt:lpstr>
      <vt:lpstr>Mistas</vt:lpstr>
      <vt:lpstr>Total Mistas</vt:lpstr>
      <vt:lpstr>Não Cadeias</vt:lpstr>
      <vt:lpstr>Reflexas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Lemos</dc:creator>
  <cp:lastModifiedBy>Allan Lemos</cp:lastModifiedBy>
  <dcterms:created xsi:type="dcterms:W3CDTF">2019-05-21T12:57:55Z</dcterms:created>
  <dcterms:modified xsi:type="dcterms:W3CDTF">2019-05-24T20:28:59Z</dcterms:modified>
</cp:coreProperties>
</file>